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925"/>
  </bookViews>
  <sheets>
    <sheet name="2018" sheetId="1" r:id="rId1"/>
  </sheets>
  <definedNames>
    <definedName name="_xlnm._FilterDatabase" localSheetId="0" hidden="1">'2018'!$A$11:$G$1204</definedName>
    <definedName name="_xlnm.Print_Titles" localSheetId="0">'2018'!$A:$E,'2018'!$11:$13</definedName>
    <definedName name="_xlnm.Print_Area" localSheetId="0">'2018'!$A$1:$AQ$1204</definedName>
  </definedNames>
  <calcPr calcId="125725"/>
</workbook>
</file>

<file path=xl/calcChain.xml><?xml version="1.0" encoding="utf-8"?>
<calcChain xmlns="http://schemas.openxmlformats.org/spreadsheetml/2006/main">
  <c r="AM454" i="1"/>
  <c r="AN454"/>
  <c r="AO454"/>
  <c r="AL454"/>
  <c r="AQ455"/>
  <c r="AQ454" s="1"/>
  <c r="AP455"/>
  <c r="AP454" s="1"/>
  <c r="AM437" l="1"/>
  <c r="AM436" s="1"/>
  <c r="AN437"/>
  <c r="AN436" s="1"/>
  <c r="AO437"/>
  <c r="AO436" s="1"/>
  <c r="AM439"/>
  <c r="AN439"/>
  <c r="AO439"/>
  <c r="AQ440"/>
  <c r="AQ439" s="1"/>
  <c r="AP440"/>
  <c r="AP439" s="1"/>
  <c r="AL439"/>
  <c r="AO1132"/>
  <c r="AM1133"/>
  <c r="AM1132" s="1"/>
  <c r="AN1133"/>
  <c r="AN1132" s="1"/>
  <c r="AO1133"/>
  <c r="AP1133"/>
  <c r="AP1132" s="1"/>
  <c r="AQ1133"/>
  <c r="AQ1132" s="1"/>
  <c r="AL1132"/>
  <c r="AL1133"/>
  <c r="AM571" l="1"/>
  <c r="AN571"/>
  <c r="AO571"/>
  <c r="AP571"/>
  <c r="AQ571"/>
  <c r="AQ370" l="1"/>
  <c r="AQ369" s="1"/>
  <c r="AQ368" s="1"/>
  <c r="AQ371"/>
  <c r="AM371"/>
  <c r="AM370" s="1"/>
  <c r="AM369" s="1"/>
  <c r="AM368" s="1"/>
  <c r="AN371"/>
  <c r="AN370" s="1"/>
  <c r="AN369" s="1"/>
  <c r="AN368" s="1"/>
  <c r="AO371"/>
  <c r="AO370" s="1"/>
  <c r="AO369" s="1"/>
  <c r="AO368" s="1"/>
  <c r="AL371"/>
  <c r="AL370" s="1"/>
  <c r="AL369" s="1"/>
  <c r="AL368" s="1"/>
  <c r="AQ372"/>
  <c r="AP372"/>
  <c r="AP371" s="1"/>
  <c r="AP370" s="1"/>
  <c r="AP369" s="1"/>
  <c r="AP368" s="1"/>
  <c r="AM572" l="1"/>
  <c r="AN572"/>
  <c r="AO572"/>
  <c r="AN809" l="1"/>
  <c r="AN808" s="1"/>
  <c r="AN807" s="1"/>
  <c r="AM810"/>
  <c r="AM809" s="1"/>
  <c r="AM808" s="1"/>
  <c r="AM807" s="1"/>
  <c r="AN810"/>
  <c r="AO810"/>
  <c r="AO809" s="1"/>
  <c r="AO808" s="1"/>
  <c r="AO807" s="1"/>
  <c r="AL809"/>
  <c r="AL808" s="1"/>
  <c r="AL807" s="1"/>
  <c r="AL810"/>
  <c r="AQ811"/>
  <c r="AQ810" s="1"/>
  <c r="AQ809" s="1"/>
  <c r="AQ808" s="1"/>
  <c r="AQ807" s="1"/>
  <c r="AP811"/>
  <c r="AP810" s="1"/>
  <c r="AP809" s="1"/>
  <c r="AP808" s="1"/>
  <c r="AP807" s="1"/>
  <c r="AM715" l="1"/>
  <c r="AM714" s="1"/>
  <c r="AN715"/>
  <c r="AN714" s="1"/>
  <c r="AO715"/>
  <c r="AO714" s="1"/>
  <c r="AP715"/>
  <c r="AP714" s="1"/>
  <c r="AL715"/>
  <c r="AL714" s="1"/>
  <c r="AQ716"/>
  <c r="AQ715" s="1"/>
  <c r="AQ714" s="1"/>
  <c r="AP716"/>
  <c r="AM667"/>
  <c r="AM666" s="1"/>
  <c r="AM665" s="1"/>
  <c r="AN667"/>
  <c r="AN666" s="1"/>
  <c r="AN665" s="1"/>
  <c r="AO667"/>
  <c r="AO666" s="1"/>
  <c r="AO665" s="1"/>
  <c r="AL666"/>
  <c r="AL665" s="1"/>
  <c r="AL667"/>
  <c r="AQ668"/>
  <c r="AQ667" s="1"/>
  <c r="AQ666" s="1"/>
  <c r="AQ665" s="1"/>
  <c r="AP668"/>
  <c r="AP667" s="1"/>
  <c r="AP666" s="1"/>
  <c r="AP665" s="1"/>
  <c r="AQ263"/>
  <c r="AP263"/>
  <c r="AM262"/>
  <c r="AN262"/>
  <c r="AO262"/>
  <c r="AL262"/>
  <c r="AQ300"/>
  <c r="AP300"/>
  <c r="AM299"/>
  <c r="AN299"/>
  <c r="AO299"/>
  <c r="AL299"/>
  <c r="AN237" l="1"/>
  <c r="AM1135" l="1"/>
  <c r="AM1134" s="1"/>
  <c r="AN1135"/>
  <c r="AN1134" s="1"/>
  <c r="AO1135"/>
  <c r="AO1134" s="1"/>
  <c r="AL1135"/>
  <c r="AL1134" s="1"/>
  <c r="AQ1136"/>
  <c r="AQ1135" s="1"/>
  <c r="AQ1134" s="1"/>
  <c r="AP1136"/>
  <c r="AP1135" s="1"/>
  <c r="AP1134" s="1"/>
  <c r="AM434"/>
  <c r="AN434"/>
  <c r="AO434"/>
  <c r="AL434"/>
  <c r="AQ435"/>
  <c r="AQ434" s="1"/>
  <c r="AP435"/>
  <c r="AP434" s="1"/>
  <c r="AM456"/>
  <c r="AN456"/>
  <c r="AO456"/>
  <c r="AQ457"/>
  <c r="AQ456" s="1"/>
  <c r="AP457"/>
  <c r="AP456" s="1"/>
  <c r="AL456"/>
  <c r="AL452"/>
  <c r="AL451" s="1"/>
  <c r="AM442"/>
  <c r="AM441" s="1"/>
  <c r="AN442"/>
  <c r="AN441" s="1"/>
  <c r="AO442"/>
  <c r="AO441" s="1"/>
  <c r="AL442"/>
  <c r="AL441" s="1"/>
  <c r="AQ443"/>
  <c r="AQ442" s="1"/>
  <c r="AQ441" s="1"/>
  <c r="AP443"/>
  <c r="AP442" s="1"/>
  <c r="AP441" s="1"/>
  <c r="AO1201"/>
  <c r="AO1200" s="1"/>
  <c r="AO1199" s="1"/>
  <c r="AN1201"/>
  <c r="AM1201"/>
  <c r="AM1200" s="1"/>
  <c r="AM1199" s="1"/>
  <c r="AL1201"/>
  <c r="AL1200" s="1"/>
  <c r="AL1199" s="1"/>
  <c r="AN1200"/>
  <c r="AN1199" s="1"/>
  <c r="AO1197"/>
  <c r="AO1196" s="1"/>
  <c r="AO1195" s="1"/>
  <c r="AN1197"/>
  <c r="AN1196" s="1"/>
  <c r="AN1195" s="1"/>
  <c r="AM1197"/>
  <c r="AM1196" s="1"/>
  <c r="AM1195" s="1"/>
  <c r="AL1197"/>
  <c r="AL1196" s="1"/>
  <c r="AL1195" s="1"/>
  <c r="AO1193"/>
  <c r="AO1192" s="1"/>
  <c r="AN1193"/>
  <c r="AM1193"/>
  <c r="AM1192" s="1"/>
  <c r="AL1193"/>
  <c r="AL1192" s="1"/>
  <c r="AL1191" s="1"/>
  <c r="AL1190" s="1"/>
  <c r="AL1188" s="1"/>
  <c r="AN1192"/>
  <c r="AO1190"/>
  <c r="AO1188" s="1"/>
  <c r="AO1185"/>
  <c r="AO1184" s="1"/>
  <c r="AO1183" s="1"/>
  <c r="AO1182" s="1"/>
  <c r="AO1181" s="1"/>
  <c r="AO1179" s="1"/>
  <c r="AN1185"/>
  <c r="AN1184" s="1"/>
  <c r="AN1183" s="1"/>
  <c r="AN1182" s="1"/>
  <c r="AN1181" s="1"/>
  <c r="AN1179" s="1"/>
  <c r="AM1185"/>
  <c r="AM1184" s="1"/>
  <c r="AM1183" s="1"/>
  <c r="AM1182" s="1"/>
  <c r="AM1181" s="1"/>
  <c r="AM1179" s="1"/>
  <c r="AL1185"/>
  <c r="AL1184" s="1"/>
  <c r="AL1183" s="1"/>
  <c r="AL1182" s="1"/>
  <c r="AL1181" s="1"/>
  <c r="AL1179" s="1"/>
  <c r="AO1176"/>
  <c r="AN1176"/>
  <c r="AM1176"/>
  <c r="AM1175" s="1"/>
  <c r="AM1174" s="1"/>
  <c r="AM1173" s="1"/>
  <c r="AM1172" s="1"/>
  <c r="AL1176"/>
  <c r="AL1175" s="1"/>
  <c r="AL1174" s="1"/>
  <c r="AL1173" s="1"/>
  <c r="AL1172" s="1"/>
  <c r="AO1175"/>
  <c r="AO1174" s="1"/>
  <c r="AO1173" s="1"/>
  <c r="AO1172" s="1"/>
  <c r="AN1175"/>
  <c r="AN1174" s="1"/>
  <c r="AN1173" s="1"/>
  <c r="AN1172" s="1"/>
  <c r="AO1169"/>
  <c r="AN1169"/>
  <c r="AM1169"/>
  <c r="AM1168" s="1"/>
  <c r="AM1167" s="1"/>
  <c r="AM1166" s="1"/>
  <c r="AL1169"/>
  <c r="AL1168" s="1"/>
  <c r="AL1167" s="1"/>
  <c r="AL1166" s="1"/>
  <c r="AO1168"/>
  <c r="AO1167" s="1"/>
  <c r="AO1166" s="1"/>
  <c r="AN1168"/>
  <c r="AN1167" s="1"/>
  <c r="AN1166" s="1"/>
  <c r="AO1164"/>
  <c r="AO1163" s="1"/>
  <c r="AN1164"/>
  <c r="AN1163" s="1"/>
  <c r="AM1164"/>
  <c r="AM1163" s="1"/>
  <c r="AL1164"/>
  <c r="AL1163"/>
  <c r="AO1161"/>
  <c r="AO1160" s="1"/>
  <c r="AN1161"/>
  <c r="AM1161"/>
  <c r="AM1160" s="1"/>
  <c r="AL1161"/>
  <c r="AL1160" s="1"/>
  <c r="AL1159" s="1"/>
  <c r="AN1160"/>
  <c r="AO1157"/>
  <c r="AN1157"/>
  <c r="AM1157"/>
  <c r="AM1156" s="1"/>
  <c r="AM1155" s="1"/>
  <c r="AL1157"/>
  <c r="AL1156" s="1"/>
  <c r="AL1155" s="1"/>
  <c r="AO1156"/>
  <c r="AO1155" s="1"/>
  <c r="AN1156"/>
  <c r="AN1155" s="1"/>
  <c r="AO1148"/>
  <c r="AO1147" s="1"/>
  <c r="AN1148"/>
  <c r="AN1147" s="1"/>
  <c r="AM1148"/>
  <c r="AL1148"/>
  <c r="AL1147" s="1"/>
  <c r="AM1147"/>
  <c r="AN1145"/>
  <c r="AN1144" s="1"/>
  <c r="AL1145"/>
  <c r="AL1144"/>
  <c r="AO1142"/>
  <c r="AN1142"/>
  <c r="AM1142"/>
  <c r="AM1141" s="1"/>
  <c r="AL1142"/>
  <c r="AL1141" s="1"/>
  <c r="AO1141"/>
  <c r="AN1141"/>
  <c r="AO1139"/>
  <c r="AO1138" s="1"/>
  <c r="AN1139"/>
  <c r="AN1138" s="1"/>
  <c r="AM1139"/>
  <c r="AM1138" s="1"/>
  <c r="AL1139"/>
  <c r="AL1138" s="1"/>
  <c r="AO1130"/>
  <c r="AN1130"/>
  <c r="AM1130"/>
  <c r="AM1129" s="1"/>
  <c r="AM1128" s="1"/>
  <c r="AL1130"/>
  <c r="AL1129" s="1"/>
  <c r="AL1128" s="1"/>
  <c r="AO1129"/>
  <c r="AO1128" s="1"/>
  <c r="AN1129"/>
  <c r="AN1128" s="1"/>
  <c r="AO1126"/>
  <c r="AN1126"/>
  <c r="AM1126"/>
  <c r="AL1126"/>
  <c r="AO1124"/>
  <c r="AN1124"/>
  <c r="AM1124"/>
  <c r="AM1123" s="1"/>
  <c r="AL1124"/>
  <c r="AL1123" s="1"/>
  <c r="AO1123"/>
  <c r="AN1121"/>
  <c r="AN1120" s="1"/>
  <c r="AL1121"/>
  <c r="AL1120" s="1"/>
  <c r="AO1118"/>
  <c r="AO1117" s="1"/>
  <c r="AN1118"/>
  <c r="AN1117" s="1"/>
  <c r="AM1118"/>
  <c r="AL1118"/>
  <c r="AM1117"/>
  <c r="AL1117"/>
  <c r="AO1115"/>
  <c r="AN1115"/>
  <c r="AM1115"/>
  <c r="AM1114" s="1"/>
  <c r="AL1115"/>
  <c r="AL1114" s="1"/>
  <c r="AL1113" s="1"/>
  <c r="AL1112" s="1"/>
  <c r="AO1114"/>
  <c r="AN1114"/>
  <c r="AO1108"/>
  <c r="AN1108"/>
  <c r="AM1108"/>
  <c r="AM1107" s="1"/>
  <c r="AM1106" s="1"/>
  <c r="AL1108"/>
  <c r="AL1107" s="1"/>
  <c r="AL1106" s="1"/>
  <c r="AO1107"/>
  <c r="AO1106" s="1"/>
  <c r="AN1107"/>
  <c r="AN1106" s="1"/>
  <c r="AO1104"/>
  <c r="AN1104"/>
  <c r="AM1104"/>
  <c r="AM1103" s="1"/>
  <c r="AM1102" s="1"/>
  <c r="AM1101" s="1"/>
  <c r="AM1100" s="1"/>
  <c r="AL1104"/>
  <c r="AL1103" s="1"/>
  <c r="AL1102" s="1"/>
  <c r="AL1101" s="1"/>
  <c r="AL1100" s="1"/>
  <c r="AO1103"/>
  <c r="AO1102" s="1"/>
  <c r="AO1101" s="1"/>
  <c r="AN1103"/>
  <c r="AN1102" s="1"/>
  <c r="AN1101" s="1"/>
  <c r="AO1094"/>
  <c r="AN1094"/>
  <c r="AM1094"/>
  <c r="AM1093" s="1"/>
  <c r="AL1094"/>
  <c r="AL1093" s="1"/>
  <c r="AO1093"/>
  <c r="AN1093"/>
  <c r="AO1091"/>
  <c r="AO1090" s="1"/>
  <c r="AN1091"/>
  <c r="AN1090" s="1"/>
  <c r="AM1091"/>
  <c r="AM1090" s="1"/>
  <c r="AL1091"/>
  <c r="AL1090" s="1"/>
  <c r="AO1088"/>
  <c r="AN1088"/>
  <c r="AN1087" s="1"/>
  <c r="AM1088"/>
  <c r="AM1087" s="1"/>
  <c r="AL1088"/>
  <c r="AL1087" s="1"/>
  <c r="AO1087"/>
  <c r="AO1097"/>
  <c r="AO1096" s="1"/>
  <c r="AN1097"/>
  <c r="AN1096" s="1"/>
  <c r="AM1097"/>
  <c r="AM1096" s="1"/>
  <c r="AL1097"/>
  <c r="AL1096" s="1"/>
  <c r="AO1084"/>
  <c r="AO1083" s="1"/>
  <c r="AN1084"/>
  <c r="AN1083" s="1"/>
  <c r="AM1084"/>
  <c r="AM1083" s="1"/>
  <c r="AL1084"/>
  <c r="AL1083" s="1"/>
  <c r="AO1081"/>
  <c r="AN1081"/>
  <c r="AM1081"/>
  <c r="AM1080" s="1"/>
  <c r="AL1081"/>
  <c r="AL1080" s="1"/>
  <c r="AO1080"/>
  <c r="AN1080"/>
  <c r="AO1078"/>
  <c r="AO1077" s="1"/>
  <c r="AO1076" s="1"/>
  <c r="AN1078"/>
  <c r="AN1077" s="1"/>
  <c r="AM1078"/>
  <c r="AL1078"/>
  <c r="AL1077" s="1"/>
  <c r="AM1077"/>
  <c r="AM1076" s="1"/>
  <c r="AO1074"/>
  <c r="AO1073" s="1"/>
  <c r="AN1074"/>
  <c r="AN1073" s="1"/>
  <c r="AM1074"/>
  <c r="AM1073" s="1"/>
  <c r="AL1074"/>
  <c r="AL1073" s="1"/>
  <c r="AO1070"/>
  <c r="AO1069" s="1"/>
  <c r="AN1070"/>
  <c r="AN1069" s="1"/>
  <c r="AM1070"/>
  <c r="AM1069" s="1"/>
  <c r="AL1070"/>
  <c r="AL1069" s="1"/>
  <c r="AO1067"/>
  <c r="AN1067"/>
  <c r="AM1067"/>
  <c r="AM1066" s="1"/>
  <c r="AL1067"/>
  <c r="AL1066" s="1"/>
  <c r="AO1066"/>
  <c r="AN1066"/>
  <c r="AN1064"/>
  <c r="AN1063" s="1"/>
  <c r="AL1064"/>
  <c r="AL1063" s="1"/>
  <c r="AN1061"/>
  <c r="AN1060" s="1"/>
  <c r="AL1061"/>
  <c r="AL1060" s="1"/>
  <c r="AN1058"/>
  <c r="AN1057" s="1"/>
  <c r="AL1058"/>
  <c r="AL1057" s="1"/>
  <c r="AN1055"/>
  <c r="AN1054" s="1"/>
  <c r="AL1055"/>
  <c r="AL1054" s="1"/>
  <c r="AN1052"/>
  <c r="AN1051" s="1"/>
  <c r="AL1052"/>
  <c r="AL1051" s="1"/>
  <c r="AN1049"/>
  <c r="AN1048" s="1"/>
  <c r="AL1049"/>
  <c r="AL1048" s="1"/>
  <c r="AO1046"/>
  <c r="AN1046"/>
  <c r="AN1045" s="1"/>
  <c r="AM1046"/>
  <c r="AM1045" s="1"/>
  <c r="AL1046"/>
  <c r="AL1045" s="1"/>
  <c r="AO1045"/>
  <c r="AO1043"/>
  <c r="AO1042" s="1"/>
  <c r="AN1043"/>
  <c r="AM1043"/>
  <c r="AM1042" s="1"/>
  <c r="AL1043"/>
  <c r="AL1042" s="1"/>
  <c r="AN1042"/>
  <c r="AO1040"/>
  <c r="AO1039" s="1"/>
  <c r="AN1040"/>
  <c r="AN1039" s="1"/>
  <c r="AM1040"/>
  <c r="AM1039" s="1"/>
  <c r="AL1040"/>
  <c r="AL1039" s="1"/>
  <c r="AN1037"/>
  <c r="AN1036" s="1"/>
  <c r="AL1037"/>
  <c r="AL1036" s="1"/>
  <c r="AO1034"/>
  <c r="AO1033" s="1"/>
  <c r="AN1034"/>
  <c r="AM1034"/>
  <c r="AM1033" s="1"/>
  <c r="AL1034"/>
  <c r="AL1033" s="1"/>
  <c r="AN1033"/>
  <c r="AO1031"/>
  <c r="AN1031"/>
  <c r="AN1030" s="1"/>
  <c r="AM1031"/>
  <c r="AL1031"/>
  <c r="AO1030"/>
  <c r="AM1030"/>
  <c r="AL1030"/>
  <c r="AO1028"/>
  <c r="AN1028"/>
  <c r="AM1028"/>
  <c r="AM1027" s="1"/>
  <c r="AL1028"/>
  <c r="AL1027" s="1"/>
  <c r="AO1027"/>
  <c r="AN1027"/>
  <c r="AO1025"/>
  <c r="AN1025"/>
  <c r="AN1024" s="1"/>
  <c r="AM1025"/>
  <c r="AM1024" s="1"/>
  <c r="AL1025"/>
  <c r="AL1024" s="1"/>
  <c r="AO1024"/>
  <c r="AO1022"/>
  <c r="AN1022"/>
  <c r="AN1021" s="1"/>
  <c r="AM1022"/>
  <c r="AL1022"/>
  <c r="AL1021" s="1"/>
  <c r="AO1021"/>
  <c r="AM1021"/>
  <c r="AO1019"/>
  <c r="AN1019"/>
  <c r="AN1018" s="1"/>
  <c r="AM1019"/>
  <c r="AM1018" s="1"/>
  <c r="AL1019"/>
  <c r="AL1018" s="1"/>
  <c r="AO1018"/>
  <c r="AO1016"/>
  <c r="AN1016"/>
  <c r="AM1016"/>
  <c r="AL1016"/>
  <c r="AL1015" s="1"/>
  <c r="AO1015"/>
  <c r="AN1015"/>
  <c r="AM1015"/>
  <c r="AO1013"/>
  <c r="AN1013"/>
  <c r="AN1012" s="1"/>
  <c r="AM1013"/>
  <c r="AL1013"/>
  <c r="AO1012"/>
  <c r="AM1012"/>
  <c r="AL1012"/>
  <c r="AO1010"/>
  <c r="AN1010"/>
  <c r="AM1010"/>
  <c r="AL1010"/>
  <c r="AL1009" s="1"/>
  <c r="AO1009"/>
  <c r="AN1009"/>
  <c r="AM1009"/>
  <c r="AO1007"/>
  <c r="AN1007"/>
  <c r="AN1006" s="1"/>
  <c r="AM1007"/>
  <c r="AM1006" s="1"/>
  <c r="AL1007"/>
  <c r="AL1006" s="1"/>
  <c r="AO1006"/>
  <c r="AO1004"/>
  <c r="AN1004"/>
  <c r="AM1004"/>
  <c r="AL1004"/>
  <c r="AL1003" s="1"/>
  <c r="AO1003"/>
  <c r="AN1003"/>
  <c r="AM1003"/>
  <c r="AO1001"/>
  <c r="AN1001"/>
  <c r="AN1000" s="1"/>
  <c r="AM1001"/>
  <c r="AM1000" s="1"/>
  <c r="AL1001"/>
  <c r="AO1000"/>
  <c r="AL1000"/>
  <c r="AO998"/>
  <c r="AN998"/>
  <c r="AN997" s="1"/>
  <c r="AM998"/>
  <c r="AM997" s="1"/>
  <c r="AL998"/>
  <c r="AL997" s="1"/>
  <c r="AO997"/>
  <c r="AO995"/>
  <c r="AO994" s="1"/>
  <c r="AN995"/>
  <c r="AN994" s="1"/>
  <c r="AM995"/>
  <c r="AM994" s="1"/>
  <c r="AL995"/>
  <c r="AL994" s="1"/>
  <c r="AO992"/>
  <c r="AN992"/>
  <c r="AN991" s="1"/>
  <c r="AM992"/>
  <c r="AM991" s="1"/>
  <c r="AL992"/>
  <c r="AL991" s="1"/>
  <c r="AO991"/>
  <c r="AO989"/>
  <c r="AN989"/>
  <c r="AN988" s="1"/>
  <c r="AM989"/>
  <c r="AM988" s="1"/>
  <c r="AL989"/>
  <c r="AL988" s="1"/>
  <c r="AO988"/>
  <c r="AO986"/>
  <c r="AN986"/>
  <c r="AN985" s="1"/>
  <c r="AM986"/>
  <c r="AL986"/>
  <c r="AL985" s="1"/>
  <c r="AO985"/>
  <c r="AM985"/>
  <c r="AO983"/>
  <c r="AN983"/>
  <c r="AN982" s="1"/>
  <c r="AM983"/>
  <c r="AM982" s="1"/>
  <c r="AL983"/>
  <c r="AO982"/>
  <c r="AL982"/>
  <c r="AO980"/>
  <c r="AN980"/>
  <c r="AM980"/>
  <c r="AL980"/>
  <c r="AL979" s="1"/>
  <c r="AO979"/>
  <c r="AN979"/>
  <c r="AM979"/>
  <c r="AO977"/>
  <c r="AO976" s="1"/>
  <c r="AN977"/>
  <c r="AN976" s="1"/>
  <c r="AM977"/>
  <c r="AL977"/>
  <c r="AM976"/>
  <c r="AL976"/>
  <c r="AO974"/>
  <c r="AN974"/>
  <c r="AM974"/>
  <c r="AL974"/>
  <c r="AL973" s="1"/>
  <c r="AO973"/>
  <c r="AN973"/>
  <c r="AM973"/>
  <c r="AO971"/>
  <c r="AN971"/>
  <c r="AN970" s="1"/>
  <c r="AM971"/>
  <c r="AL971"/>
  <c r="AL970" s="1"/>
  <c r="AO970"/>
  <c r="AM970"/>
  <c r="AO963"/>
  <c r="AN963"/>
  <c r="AM963"/>
  <c r="AL963"/>
  <c r="AO961"/>
  <c r="AN961"/>
  <c r="AM961"/>
  <c r="AL961"/>
  <c r="AO952"/>
  <c r="AO951" s="1"/>
  <c r="AO950" s="1"/>
  <c r="AO949" s="1"/>
  <c r="AO948" s="1"/>
  <c r="AN952"/>
  <c r="AM952"/>
  <c r="AL952"/>
  <c r="AL951" s="1"/>
  <c r="AL950" s="1"/>
  <c r="AL949" s="1"/>
  <c r="AL948" s="1"/>
  <c r="AN951"/>
  <c r="AN950" s="1"/>
  <c r="AN949" s="1"/>
  <c r="AN948" s="1"/>
  <c r="AM951"/>
  <c r="AM950" s="1"/>
  <c r="AM949" s="1"/>
  <c r="AM948" s="1"/>
  <c r="AO944"/>
  <c r="AN944"/>
  <c r="AN943" s="1"/>
  <c r="AM944"/>
  <c r="AM943" s="1"/>
  <c r="AL944"/>
  <c r="AO943"/>
  <c r="AL943"/>
  <c r="AO941"/>
  <c r="AN941"/>
  <c r="AM941"/>
  <c r="AL941"/>
  <c r="AL940" s="1"/>
  <c r="AO940"/>
  <c r="AN940"/>
  <c r="AM940"/>
  <c r="AO938"/>
  <c r="AN938"/>
  <c r="AN937" s="1"/>
  <c r="AM938"/>
  <c r="AL938"/>
  <c r="AL937" s="1"/>
  <c r="AO937"/>
  <c r="AM937"/>
  <c r="AO932"/>
  <c r="AO931" s="1"/>
  <c r="AO930" s="1"/>
  <c r="AO929" s="1"/>
  <c r="AN932"/>
  <c r="AN931" s="1"/>
  <c r="AN930" s="1"/>
  <c r="AN929" s="1"/>
  <c r="AM932"/>
  <c r="AL932"/>
  <c r="AM931"/>
  <c r="AM930" s="1"/>
  <c r="AM929" s="1"/>
  <c r="AL931"/>
  <c r="AL930" s="1"/>
  <c r="AL929" s="1"/>
  <c r="AO927"/>
  <c r="AN927"/>
  <c r="AM927"/>
  <c r="AL927"/>
  <c r="AL926" s="1"/>
  <c r="AO926"/>
  <c r="AN926"/>
  <c r="AM926"/>
  <c r="AO923"/>
  <c r="AO922" s="1"/>
  <c r="AO921" s="1"/>
  <c r="AN923"/>
  <c r="AN922" s="1"/>
  <c r="AN921" s="1"/>
  <c r="AM923"/>
  <c r="AL923"/>
  <c r="AL922" s="1"/>
  <c r="AL921" s="1"/>
  <c r="AM922"/>
  <c r="AM921" s="1"/>
  <c r="AO918"/>
  <c r="AN918"/>
  <c r="AN917" s="1"/>
  <c r="AN916" s="1"/>
  <c r="AM918"/>
  <c r="AM917" s="1"/>
  <c r="AM916" s="1"/>
  <c r="AL918"/>
  <c r="AL917" s="1"/>
  <c r="AL916" s="1"/>
  <c r="AO917"/>
  <c r="AO916" s="1"/>
  <c r="AO914"/>
  <c r="AN914"/>
  <c r="AN913" s="1"/>
  <c r="AN912" s="1"/>
  <c r="AM914"/>
  <c r="AM913" s="1"/>
  <c r="AM912" s="1"/>
  <c r="AL914"/>
  <c r="AL913" s="1"/>
  <c r="AL912" s="1"/>
  <c r="AO913"/>
  <c r="AO912"/>
  <c r="AO909"/>
  <c r="AO908" s="1"/>
  <c r="AN909"/>
  <c r="AN908" s="1"/>
  <c r="AM909"/>
  <c r="AL909"/>
  <c r="AL908" s="1"/>
  <c r="AM908"/>
  <c r="AO906"/>
  <c r="AN906"/>
  <c r="AN905" s="1"/>
  <c r="AM906"/>
  <c r="AM905" s="1"/>
  <c r="AL906"/>
  <c r="AL905" s="1"/>
  <c r="AO905"/>
  <c r="AO903"/>
  <c r="AO902" s="1"/>
  <c r="AN903"/>
  <c r="AN902" s="1"/>
  <c r="AM903"/>
  <c r="AM902" s="1"/>
  <c r="AL903"/>
  <c r="AL902" s="1"/>
  <c r="AO899"/>
  <c r="AO898" s="1"/>
  <c r="AN899"/>
  <c r="AN898" s="1"/>
  <c r="AM899"/>
  <c r="AM898" s="1"/>
  <c r="AL899"/>
  <c r="AL898" s="1"/>
  <c r="AO896"/>
  <c r="AN896"/>
  <c r="AN895" s="1"/>
  <c r="AM896"/>
  <c r="AM895" s="1"/>
  <c r="AL896"/>
  <c r="AL895" s="1"/>
  <c r="AO895"/>
  <c r="AO893"/>
  <c r="AO892" s="1"/>
  <c r="AN893"/>
  <c r="AN892" s="1"/>
  <c r="AM893"/>
  <c r="AM892" s="1"/>
  <c r="AL893"/>
  <c r="AL892" s="1"/>
  <c r="AO888"/>
  <c r="AN888"/>
  <c r="AN887" s="1"/>
  <c r="AM888"/>
  <c r="AM887" s="1"/>
  <c r="AL888"/>
  <c r="AL887" s="1"/>
  <c r="AO887"/>
  <c r="AO885"/>
  <c r="AO884" s="1"/>
  <c r="AN885"/>
  <c r="AM885"/>
  <c r="AM884" s="1"/>
  <c r="AL885"/>
  <c r="AL884" s="1"/>
  <c r="AN884"/>
  <c r="AO882"/>
  <c r="AN882"/>
  <c r="AN881" s="1"/>
  <c r="AM882"/>
  <c r="AM881" s="1"/>
  <c r="AL882"/>
  <c r="AO881"/>
  <c r="AL881"/>
  <c r="AO878"/>
  <c r="AO877" s="1"/>
  <c r="AN878"/>
  <c r="AN877" s="1"/>
  <c r="AM878"/>
  <c r="AM877" s="1"/>
  <c r="AL878"/>
  <c r="AL877" s="1"/>
  <c r="AO875"/>
  <c r="AO874" s="1"/>
  <c r="AN875"/>
  <c r="AN874" s="1"/>
  <c r="AM875"/>
  <c r="AM874" s="1"/>
  <c r="AL875"/>
  <c r="AL874"/>
  <c r="AO866"/>
  <c r="AN866"/>
  <c r="AN865" s="1"/>
  <c r="AM866"/>
  <c r="AM865" s="1"/>
  <c r="AL866"/>
  <c r="AL865" s="1"/>
  <c r="AO865"/>
  <c r="AO863"/>
  <c r="AN863"/>
  <c r="AM863"/>
  <c r="AL863"/>
  <c r="AL862" s="1"/>
  <c r="AO862"/>
  <c r="AN862"/>
  <c r="AM862"/>
  <c r="AO860"/>
  <c r="AN860"/>
  <c r="AM860"/>
  <c r="AL860"/>
  <c r="AO858"/>
  <c r="AN858"/>
  <c r="AM858"/>
  <c r="AL858"/>
  <c r="AO856"/>
  <c r="AN856"/>
  <c r="AM856"/>
  <c r="AL856"/>
  <c r="AO854"/>
  <c r="AN854"/>
  <c r="AN853" s="1"/>
  <c r="AN852" s="1"/>
  <c r="AM854"/>
  <c r="AM853" s="1"/>
  <c r="AM852" s="1"/>
  <c r="AL854"/>
  <c r="AL853" s="1"/>
  <c r="AL852" s="1"/>
  <c r="AO853"/>
  <c r="AO852"/>
  <c r="AO850"/>
  <c r="AO849" s="1"/>
  <c r="AO848" s="1"/>
  <c r="AN850"/>
  <c r="AN849" s="1"/>
  <c r="AM850"/>
  <c r="AM849" s="1"/>
  <c r="AM848" s="1"/>
  <c r="AL850"/>
  <c r="AL849" s="1"/>
  <c r="AL848" s="1"/>
  <c r="AN848"/>
  <c r="AO846"/>
  <c r="AO845" s="1"/>
  <c r="AO844" s="1"/>
  <c r="AN846"/>
  <c r="AN845" s="1"/>
  <c r="AN844" s="1"/>
  <c r="AN843" s="1"/>
  <c r="AN842" s="1"/>
  <c r="AM846"/>
  <c r="AL846"/>
  <c r="AM845"/>
  <c r="AM844" s="1"/>
  <c r="AL845"/>
  <c r="AL844" s="1"/>
  <c r="AO839"/>
  <c r="AO838" s="1"/>
  <c r="AO837" s="1"/>
  <c r="AN839"/>
  <c r="AN838" s="1"/>
  <c r="AN837" s="1"/>
  <c r="AM839"/>
  <c r="AM838" s="1"/>
  <c r="AM837" s="1"/>
  <c r="AL839"/>
  <c r="AL838" s="1"/>
  <c r="AL837" s="1"/>
  <c r="AO835"/>
  <c r="AO834" s="1"/>
  <c r="AO833" s="1"/>
  <c r="AN835"/>
  <c r="AN834" s="1"/>
  <c r="AN833" s="1"/>
  <c r="AM835"/>
  <c r="AL835"/>
  <c r="AL834" s="1"/>
  <c r="AL833" s="1"/>
  <c r="AL832" s="1"/>
  <c r="AL831" s="1"/>
  <c r="AM834"/>
  <c r="AM833" s="1"/>
  <c r="AO828"/>
  <c r="AO827" s="1"/>
  <c r="AO826" s="1"/>
  <c r="AN828"/>
  <c r="AM828"/>
  <c r="AM827" s="1"/>
  <c r="AM826" s="1"/>
  <c r="AL828"/>
  <c r="AL827" s="1"/>
  <c r="AL826" s="1"/>
  <c r="AN827"/>
  <c r="AN826" s="1"/>
  <c r="AO824"/>
  <c r="AO823" s="1"/>
  <c r="AO822" s="1"/>
  <c r="AN824"/>
  <c r="AN823" s="1"/>
  <c r="AN822" s="1"/>
  <c r="AM824"/>
  <c r="AM823" s="1"/>
  <c r="AM822" s="1"/>
  <c r="AL824"/>
  <c r="AL823" s="1"/>
  <c r="AL822" s="1"/>
  <c r="AO817"/>
  <c r="AO816" s="1"/>
  <c r="AO815" s="1"/>
  <c r="AO814" s="1"/>
  <c r="AO813" s="1"/>
  <c r="AN817"/>
  <c r="AN816" s="1"/>
  <c r="AN815" s="1"/>
  <c r="AN814" s="1"/>
  <c r="AN813" s="1"/>
  <c r="AM817"/>
  <c r="AM816" s="1"/>
  <c r="AM815" s="1"/>
  <c r="AM814" s="1"/>
  <c r="AM813" s="1"/>
  <c r="AL817"/>
  <c r="AL816" s="1"/>
  <c r="AL815" s="1"/>
  <c r="AL814" s="1"/>
  <c r="AL813" s="1"/>
  <c r="AO805"/>
  <c r="AO804" s="1"/>
  <c r="AO799" s="1"/>
  <c r="AN805"/>
  <c r="AN804" s="1"/>
  <c r="AM805"/>
  <c r="AM804" s="1"/>
  <c r="AM799" s="1"/>
  <c r="AL805"/>
  <c r="AL804" s="1"/>
  <c r="AO802"/>
  <c r="AO800" s="1"/>
  <c r="AN802"/>
  <c r="AN801" s="1"/>
  <c r="AN800" s="1"/>
  <c r="AN799" s="1"/>
  <c r="AM802"/>
  <c r="AM800" s="1"/>
  <c r="AL802"/>
  <c r="AL801" s="1"/>
  <c r="AL800" s="1"/>
  <c r="AO797"/>
  <c r="AN797"/>
  <c r="AM797"/>
  <c r="AM796" s="1"/>
  <c r="AM795" s="1"/>
  <c r="AM794" s="1"/>
  <c r="AL797"/>
  <c r="AL796" s="1"/>
  <c r="AL795" s="1"/>
  <c r="AL794" s="1"/>
  <c r="AO796"/>
  <c r="AO795" s="1"/>
  <c r="AO794" s="1"/>
  <c r="AN796"/>
  <c r="AN795" s="1"/>
  <c r="AN794" s="1"/>
  <c r="AO792"/>
  <c r="AO791" s="1"/>
  <c r="AN792"/>
  <c r="AN791" s="1"/>
  <c r="AM792"/>
  <c r="AM791" s="1"/>
  <c r="AL792"/>
  <c r="AL791" s="1"/>
  <c r="AO789"/>
  <c r="AN789"/>
  <c r="AM789"/>
  <c r="AM788" s="1"/>
  <c r="AL789"/>
  <c r="AL788" s="1"/>
  <c r="AO788"/>
  <c r="AN788"/>
  <c r="AO786"/>
  <c r="AO785" s="1"/>
  <c r="AO784" s="1"/>
  <c r="AN786"/>
  <c r="AN785" s="1"/>
  <c r="AN784" s="1"/>
  <c r="AM786"/>
  <c r="AM785" s="1"/>
  <c r="AM784" s="1"/>
  <c r="AL786"/>
  <c r="AL785" s="1"/>
  <c r="AL784" s="1"/>
  <c r="AO782"/>
  <c r="AO781" s="1"/>
  <c r="AN782"/>
  <c r="AN781" s="1"/>
  <c r="AM782"/>
  <c r="AM781" s="1"/>
  <c r="AL782"/>
  <c r="AL781"/>
  <c r="AO779"/>
  <c r="AN779"/>
  <c r="AM779"/>
  <c r="AM778" s="1"/>
  <c r="AL779"/>
  <c r="AL778" s="1"/>
  <c r="AL777" s="1"/>
  <c r="AO778"/>
  <c r="AO777" s="1"/>
  <c r="AN778"/>
  <c r="AO775"/>
  <c r="AN775"/>
  <c r="AM775"/>
  <c r="AM774" s="1"/>
  <c r="AM773" s="1"/>
  <c r="AL775"/>
  <c r="AL774" s="1"/>
  <c r="AL773" s="1"/>
  <c r="AO774"/>
  <c r="AO773" s="1"/>
  <c r="AN774"/>
  <c r="AN773" s="1"/>
  <c r="AO771"/>
  <c r="AN771"/>
  <c r="AM771"/>
  <c r="AM770" s="1"/>
  <c r="AM769" s="1"/>
  <c r="AL771"/>
  <c r="AL770" s="1"/>
  <c r="AL769" s="1"/>
  <c r="AO770"/>
  <c r="AO769" s="1"/>
  <c r="AN770"/>
  <c r="AN769" s="1"/>
  <c r="AO767"/>
  <c r="AN767"/>
  <c r="AM767"/>
  <c r="AM766" s="1"/>
  <c r="AM765" s="1"/>
  <c r="AL767"/>
  <c r="AL766" s="1"/>
  <c r="AL765" s="1"/>
  <c r="AO766"/>
  <c r="AO765" s="1"/>
  <c r="AN766"/>
  <c r="AN765" s="1"/>
  <c r="AO762"/>
  <c r="AO761" s="1"/>
  <c r="AO760" s="1"/>
  <c r="AO759" s="1"/>
  <c r="AN762"/>
  <c r="AN761" s="1"/>
  <c r="AN760" s="1"/>
  <c r="AN759" s="1"/>
  <c r="AM762"/>
  <c r="AM761" s="1"/>
  <c r="AM760" s="1"/>
  <c r="AM759" s="1"/>
  <c r="AL762"/>
  <c r="AL761"/>
  <c r="AL760" s="1"/>
  <c r="AL759" s="1"/>
  <c r="AO757"/>
  <c r="AN757"/>
  <c r="AM757"/>
  <c r="AM756" s="1"/>
  <c r="AL757"/>
  <c r="AL756" s="1"/>
  <c r="AO756"/>
  <c r="AN756"/>
  <c r="AO754"/>
  <c r="AO753" s="1"/>
  <c r="AN754"/>
  <c r="AN753" s="1"/>
  <c r="AM754"/>
  <c r="AM753" s="1"/>
  <c r="AL754"/>
  <c r="AL753" s="1"/>
  <c r="AO751"/>
  <c r="AO750" s="1"/>
  <c r="AO749" s="1"/>
  <c r="AN751"/>
  <c r="AM751"/>
  <c r="AM750" s="1"/>
  <c r="AM749" s="1"/>
  <c r="AL751"/>
  <c r="AL750" s="1"/>
  <c r="AL749" s="1"/>
  <c r="AN750"/>
  <c r="AN749" s="1"/>
  <c r="AO747"/>
  <c r="AN747"/>
  <c r="AM747"/>
  <c r="AM746" s="1"/>
  <c r="AM745" s="1"/>
  <c r="AL747"/>
  <c r="AL746" s="1"/>
  <c r="AL745" s="1"/>
  <c r="AO746"/>
  <c r="AO745" s="1"/>
  <c r="AN746"/>
  <c r="AN745" s="1"/>
  <c r="AO743"/>
  <c r="AN743"/>
  <c r="AM743"/>
  <c r="AM742" s="1"/>
  <c r="AM741" s="1"/>
  <c r="AL743"/>
  <c r="AL742" s="1"/>
  <c r="AL741" s="1"/>
  <c r="AO742"/>
  <c r="AO741" s="1"/>
  <c r="AN742"/>
  <c r="AN741" s="1"/>
  <c r="AO739"/>
  <c r="AN739"/>
  <c r="AM739"/>
  <c r="AM738" s="1"/>
  <c r="AM737" s="1"/>
  <c r="AL739"/>
  <c r="AL738" s="1"/>
  <c r="AL737" s="1"/>
  <c r="AO738"/>
  <c r="AO737" s="1"/>
  <c r="AN738"/>
  <c r="AN737" s="1"/>
  <c r="AO734"/>
  <c r="AO733" s="1"/>
  <c r="AO732" s="1"/>
  <c r="AN734"/>
  <c r="AN733" s="1"/>
  <c r="AN732" s="1"/>
  <c r="AM734"/>
  <c r="AL734"/>
  <c r="AL733" s="1"/>
  <c r="AL732" s="1"/>
  <c r="AM733"/>
  <c r="AM732" s="1"/>
  <c r="AO730"/>
  <c r="AO729" s="1"/>
  <c r="AO728" s="1"/>
  <c r="AN730"/>
  <c r="AN729" s="1"/>
  <c r="AN728" s="1"/>
  <c r="AM730"/>
  <c r="AM729" s="1"/>
  <c r="AM728" s="1"/>
  <c r="AL730"/>
  <c r="AL729" s="1"/>
  <c r="AL728" s="1"/>
  <c r="AO726"/>
  <c r="AO725" s="1"/>
  <c r="AO724" s="1"/>
  <c r="AN726"/>
  <c r="AN725" s="1"/>
  <c r="AN724" s="1"/>
  <c r="AM726"/>
  <c r="AM725" s="1"/>
  <c r="AM724" s="1"/>
  <c r="AL726"/>
  <c r="AL725" s="1"/>
  <c r="AL724" s="1"/>
  <c r="AO722"/>
  <c r="AO721" s="1"/>
  <c r="AO720" s="1"/>
  <c r="AN722"/>
  <c r="AN721" s="1"/>
  <c r="AN720" s="1"/>
  <c r="AN719" s="1"/>
  <c r="AM722"/>
  <c r="AM721" s="1"/>
  <c r="AM720" s="1"/>
  <c r="AL722"/>
  <c r="AL721" s="1"/>
  <c r="AL720" s="1"/>
  <c r="AO712"/>
  <c r="AO711" s="1"/>
  <c r="AO710" s="1"/>
  <c r="AO709" s="1"/>
  <c r="AN712"/>
  <c r="AN711" s="1"/>
  <c r="AN710" s="1"/>
  <c r="AN709" s="1"/>
  <c r="AM712"/>
  <c r="AL712"/>
  <c r="AL711" s="1"/>
  <c r="AL710" s="1"/>
  <c r="AL709" s="1"/>
  <c r="AM711"/>
  <c r="AM710" s="1"/>
  <c r="AM709" s="1"/>
  <c r="AO707"/>
  <c r="AN707"/>
  <c r="AM707"/>
  <c r="AM706" s="1"/>
  <c r="AL707"/>
  <c r="AL706" s="1"/>
  <c r="AO706"/>
  <c r="AN706"/>
  <c r="AO704"/>
  <c r="AO703" s="1"/>
  <c r="AN704"/>
  <c r="AN703" s="1"/>
  <c r="AM704"/>
  <c r="AM703" s="1"/>
  <c r="AL704"/>
  <c r="AL703" s="1"/>
  <c r="AO700"/>
  <c r="AO699" s="1"/>
  <c r="AN700"/>
  <c r="AN699" s="1"/>
  <c r="AM700"/>
  <c r="AL700"/>
  <c r="AL699" s="1"/>
  <c r="AM699"/>
  <c r="AO697"/>
  <c r="AN697"/>
  <c r="AM697"/>
  <c r="AM696" s="1"/>
  <c r="AL697"/>
  <c r="AL696" s="1"/>
  <c r="AO696"/>
  <c r="AN696"/>
  <c r="AO693"/>
  <c r="AN693"/>
  <c r="AM693"/>
  <c r="AM692" s="1"/>
  <c r="AM691" s="1"/>
  <c r="AL693"/>
  <c r="AL692" s="1"/>
  <c r="AL691" s="1"/>
  <c r="AO692"/>
  <c r="AO691" s="1"/>
  <c r="AN692"/>
  <c r="AN691" s="1"/>
  <c r="AO689"/>
  <c r="AN689"/>
  <c r="AM689"/>
  <c r="AM688" s="1"/>
  <c r="AL689"/>
  <c r="AL688" s="1"/>
  <c r="AO688"/>
  <c r="AN688"/>
  <c r="AO686"/>
  <c r="AO685" s="1"/>
  <c r="AO684" s="1"/>
  <c r="AN686"/>
  <c r="AN685" s="1"/>
  <c r="AM686"/>
  <c r="AM685" s="1"/>
  <c r="AL686"/>
  <c r="AL685" s="1"/>
  <c r="AL684" s="1"/>
  <c r="AO682"/>
  <c r="AO681" s="1"/>
  <c r="AO680" s="1"/>
  <c r="AN682"/>
  <c r="AN681" s="1"/>
  <c r="AN680" s="1"/>
  <c r="AM682"/>
  <c r="AM681" s="1"/>
  <c r="AM680" s="1"/>
  <c r="AL682"/>
  <c r="AL681" s="1"/>
  <c r="AL680" s="1"/>
  <c r="AO675"/>
  <c r="AO674" s="1"/>
  <c r="AO673" s="1"/>
  <c r="AO672" s="1"/>
  <c r="AN675"/>
  <c r="AN674" s="1"/>
  <c r="AN673" s="1"/>
  <c r="AN672" s="1"/>
  <c r="AM675"/>
  <c r="AL675"/>
  <c r="AL674" s="1"/>
  <c r="AL673" s="1"/>
  <c r="AL672" s="1"/>
  <c r="AM674"/>
  <c r="AM673" s="1"/>
  <c r="AM672" s="1"/>
  <c r="AO670"/>
  <c r="AN670"/>
  <c r="AM670"/>
  <c r="AM669" s="1"/>
  <c r="AL670"/>
  <c r="AL669" s="1"/>
  <c r="AO669"/>
  <c r="AN669"/>
  <c r="AO662"/>
  <c r="AN662"/>
  <c r="AM662"/>
  <c r="AM661" s="1"/>
  <c r="AL662"/>
  <c r="AL661" s="1"/>
  <c r="AO661"/>
  <c r="AN661"/>
  <c r="AO658"/>
  <c r="AN658"/>
  <c r="AM658"/>
  <c r="AM657" s="1"/>
  <c r="AM656" s="1"/>
  <c r="AL658"/>
  <c r="AL657" s="1"/>
  <c r="AL656" s="1"/>
  <c r="AO657"/>
  <c r="AN657"/>
  <c r="AO654"/>
  <c r="AN654"/>
  <c r="AM654"/>
  <c r="AM653" s="1"/>
  <c r="AM652" s="1"/>
  <c r="AL654"/>
  <c r="AL653" s="1"/>
  <c r="AL652" s="1"/>
  <c r="AO653"/>
  <c r="AO652" s="1"/>
  <c r="AN653"/>
  <c r="AN652" s="1"/>
  <c r="AO649"/>
  <c r="AO648" s="1"/>
  <c r="AO647" s="1"/>
  <c r="AN649"/>
  <c r="AN648" s="1"/>
  <c r="AN647" s="1"/>
  <c r="AM649"/>
  <c r="AM648" s="1"/>
  <c r="AM647" s="1"/>
  <c r="AL649"/>
  <c r="AL648" s="1"/>
  <c r="AL647" s="1"/>
  <c r="AO644"/>
  <c r="AN644"/>
  <c r="AM644"/>
  <c r="AM643" s="1"/>
  <c r="AM642" s="1"/>
  <c r="AM641" s="1"/>
  <c r="AL644"/>
  <c r="AL643" s="1"/>
  <c r="AL642" s="1"/>
  <c r="AL641" s="1"/>
  <c r="AO643"/>
  <c r="AO642" s="1"/>
  <c r="AN643"/>
  <c r="AN642" s="1"/>
  <c r="AO635"/>
  <c r="AO634" s="1"/>
  <c r="AO633" s="1"/>
  <c r="AO632" s="1"/>
  <c r="AO631" s="1"/>
  <c r="AN635"/>
  <c r="AN634" s="1"/>
  <c r="AN633" s="1"/>
  <c r="AN632" s="1"/>
  <c r="AN631" s="1"/>
  <c r="AM635"/>
  <c r="AM634" s="1"/>
  <c r="AM633" s="1"/>
  <c r="AM632" s="1"/>
  <c r="AM631" s="1"/>
  <c r="AL635"/>
  <c r="AL634" s="1"/>
  <c r="AL633" s="1"/>
  <c r="AL632" s="1"/>
  <c r="AL631" s="1"/>
  <c r="AO628"/>
  <c r="AO627" s="1"/>
  <c r="AO626" s="1"/>
  <c r="AO625" s="1"/>
  <c r="AO624" s="1"/>
  <c r="AO622" s="1"/>
  <c r="AN628"/>
  <c r="AN627" s="1"/>
  <c r="AN626" s="1"/>
  <c r="AN625" s="1"/>
  <c r="AN624" s="1"/>
  <c r="AN622" s="1"/>
  <c r="AM628"/>
  <c r="AL628"/>
  <c r="AM627"/>
  <c r="AM626" s="1"/>
  <c r="AM625" s="1"/>
  <c r="AM624" s="1"/>
  <c r="AL627"/>
  <c r="AL626" s="1"/>
  <c r="AL625" s="1"/>
  <c r="AL624" s="1"/>
  <c r="AO619"/>
  <c r="AN619"/>
  <c r="AM619"/>
  <c r="AM618" s="1"/>
  <c r="AM617" s="1"/>
  <c r="AM616" s="1"/>
  <c r="AL619"/>
  <c r="AL618" s="1"/>
  <c r="AL617" s="1"/>
  <c r="AL616" s="1"/>
  <c r="AO618"/>
  <c r="AO617" s="1"/>
  <c r="AO616" s="1"/>
  <c r="AN618"/>
  <c r="AN617" s="1"/>
  <c r="AN616" s="1"/>
  <c r="AO614"/>
  <c r="AO613" s="1"/>
  <c r="AO612" s="1"/>
  <c r="AO611" s="1"/>
  <c r="AN614"/>
  <c r="AN613" s="1"/>
  <c r="AN612" s="1"/>
  <c r="AN611" s="1"/>
  <c r="AM614"/>
  <c r="AM613" s="1"/>
  <c r="AM612" s="1"/>
  <c r="AM611" s="1"/>
  <c r="AL614"/>
  <c r="AL613" s="1"/>
  <c r="AL612" s="1"/>
  <c r="AL611" s="1"/>
  <c r="AO609"/>
  <c r="AN609"/>
  <c r="AM609"/>
  <c r="AM608" s="1"/>
  <c r="AM607" s="1"/>
  <c r="AL609"/>
  <c r="AL608" s="1"/>
  <c r="AL607" s="1"/>
  <c r="AO608"/>
  <c r="AO607" s="1"/>
  <c r="AN608"/>
  <c r="AN607" s="1"/>
  <c r="AO605"/>
  <c r="AN605"/>
  <c r="AM605"/>
  <c r="AM604" s="1"/>
  <c r="AM603" s="1"/>
  <c r="AM602" s="1"/>
  <c r="AL605"/>
  <c r="AL604" s="1"/>
  <c r="AL603" s="1"/>
  <c r="AO604"/>
  <c r="AO603" s="1"/>
  <c r="AN604"/>
  <c r="AN603" s="1"/>
  <c r="AO600"/>
  <c r="AO599" s="1"/>
  <c r="AO598" s="1"/>
  <c r="AO597" s="1"/>
  <c r="AN600"/>
  <c r="AN599" s="1"/>
  <c r="AN598" s="1"/>
  <c r="AN597" s="1"/>
  <c r="AM600"/>
  <c r="AM599" s="1"/>
  <c r="AM598" s="1"/>
  <c r="AM597" s="1"/>
  <c r="AL600"/>
  <c r="AL599" s="1"/>
  <c r="AL598" s="1"/>
  <c r="AL597" s="1"/>
  <c r="AO593"/>
  <c r="AO592" s="1"/>
  <c r="AN593"/>
  <c r="AN592" s="1"/>
  <c r="AM593"/>
  <c r="AM592" s="1"/>
  <c r="AL593"/>
  <c r="AL592" s="1"/>
  <c r="AO590"/>
  <c r="AN590"/>
  <c r="AM590"/>
  <c r="AM589" s="1"/>
  <c r="AL590"/>
  <c r="AL589" s="1"/>
  <c r="AO589"/>
  <c r="AO588" s="1"/>
  <c r="AO587" s="1"/>
  <c r="AN589"/>
  <c r="AM585"/>
  <c r="AM584" s="1"/>
  <c r="AO585"/>
  <c r="AO584" s="1"/>
  <c r="AN585"/>
  <c r="AN584" s="1"/>
  <c r="AL585"/>
  <c r="AL584" s="1"/>
  <c r="AO582"/>
  <c r="AN582"/>
  <c r="AM582"/>
  <c r="AL582"/>
  <c r="AO580"/>
  <c r="AN580"/>
  <c r="AN579" s="1"/>
  <c r="AM580"/>
  <c r="AM579" s="1"/>
  <c r="AL580"/>
  <c r="AL579"/>
  <c r="AO577"/>
  <c r="AN577"/>
  <c r="AM577"/>
  <c r="AM576" s="1"/>
  <c r="AM575" s="1"/>
  <c r="AL577"/>
  <c r="AL576" s="1"/>
  <c r="AL575" s="1"/>
  <c r="AO576"/>
  <c r="AO575" s="1"/>
  <c r="AN576"/>
  <c r="AN575" s="1"/>
  <c r="AL572"/>
  <c r="AL571" s="1"/>
  <c r="AO569"/>
  <c r="AN569"/>
  <c r="AM569"/>
  <c r="AL569"/>
  <c r="AO567"/>
  <c r="AO566" s="1"/>
  <c r="AN567"/>
  <c r="AM567"/>
  <c r="AM566" s="1"/>
  <c r="AL567"/>
  <c r="AL566" s="1"/>
  <c r="AO564"/>
  <c r="AN564"/>
  <c r="AM564"/>
  <c r="AL564"/>
  <c r="AO562"/>
  <c r="AN562"/>
  <c r="AM562"/>
  <c r="AL562"/>
  <c r="AO560"/>
  <c r="AN560"/>
  <c r="AN559" s="1"/>
  <c r="AM560"/>
  <c r="AM559" s="1"/>
  <c r="AL560"/>
  <c r="AL559" s="1"/>
  <c r="AO559"/>
  <c r="AO557"/>
  <c r="AN557"/>
  <c r="AM557"/>
  <c r="AL557"/>
  <c r="AO555"/>
  <c r="AO554" s="1"/>
  <c r="AN555"/>
  <c r="AM555"/>
  <c r="AM554" s="1"/>
  <c r="AL555"/>
  <c r="AL554" s="1"/>
  <c r="AO552"/>
  <c r="AN552"/>
  <c r="AM552"/>
  <c r="AM551" s="1"/>
  <c r="AL552"/>
  <c r="AL551" s="1"/>
  <c r="AO551"/>
  <c r="AN551"/>
  <c r="AO547"/>
  <c r="AO546" s="1"/>
  <c r="AO545" s="1"/>
  <c r="AO544" s="1"/>
  <c r="AN547"/>
  <c r="AN546" s="1"/>
  <c r="AN545" s="1"/>
  <c r="AN544" s="1"/>
  <c r="AM547"/>
  <c r="AL547"/>
  <c r="AL546" s="1"/>
  <c r="AL545" s="1"/>
  <c r="AL544" s="1"/>
  <c r="AM546"/>
  <c r="AM545" s="1"/>
  <c r="AM544" s="1"/>
  <c r="AO542"/>
  <c r="AN542"/>
  <c r="AM542"/>
  <c r="AM541" s="1"/>
  <c r="AM540" s="1"/>
  <c r="AM539" s="1"/>
  <c r="AL542"/>
  <c r="AL541" s="1"/>
  <c r="AL540" s="1"/>
  <c r="AL539" s="1"/>
  <c r="AO541"/>
  <c r="AO540" s="1"/>
  <c r="AO539" s="1"/>
  <c r="AN541"/>
  <c r="AN540" s="1"/>
  <c r="AN539" s="1"/>
  <c r="AO537"/>
  <c r="AO536" s="1"/>
  <c r="AO535" s="1"/>
  <c r="AO534" s="1"/>
  <c r="AO533" s="1"/>
  <c r="AN537"/>
  <c r="AN536" s="1"/>
  <c r="AN535" s="1"/>
  <c r="AN534" s="1"/>
  <c r="AN533" s="1"/>
  <c r="AM537"/>
  <c r="AM536" s="1"/>
  <c r="AM535" s="1"/>
  <c r="AM534" s="1"/>
  <c r="AM533" s="1"/>
  <c r="AL537"/>
  <c r="AL536" s="1"/>
  <c r="AL535" s="1"/>
  <c r="AL534" s="1"/>
  <c r="AL533" s="1"/>
  <c r="AO531"/>
  <c r="AO530" s="1"/>
  <c r="AO529" s="1"/>
  <c r="AO528" s="1"/>
  <c r="AN531"/>
  <c r="AN530" s="1"/>
  <c r="AN529" s="1"/>
  <c r="AN528" s="1"/>
  <c r="AM531"/>
  <c r="AM530" s="1"/>
  <c r="AM529" s="1"/>
  <c r="AM528" s="1"/>
  <c r="AL531"/>
  <c r="AL530"/>
  <c r="AL529" s="1"/>
  <c r="AL528" s="1"/>
  <c r="AO524"/>
  <c r="AO523" s="1"/>
  <c r="AO522" s="1"/>
  <c r="AO521" s="1"/>
  <c r="AN524"/>
  <c r="AN523" s="1"/>
  <c r="AN522" s="1"/>
  <c r="AN521" s="1"/>
  <c r="AM524"/>
  <c r="AM523" s="1"/>
  <c r="AM522" s="1"/>
  <c r="AM521" s="1"/>
  <c r="AL524"/>
  <c r="AL523" s="1"/>
  <c r="AL522" s="1"/>
  <c r="AL521" s="1"/>
  <c r="AO519"/>
  <c r="AN519"/>
  <c r="AN518" s="1"/>
  <c r="AN517" s="1"/>
  <c r="AN516" s="1"/>
  <c r="AM519"/>
  <c r="AM518" s="1"/>
  <c r="AM517" s="1"/>
  <c r="AM516" s="1"/>
  <c r="AL519"/>
  <c r="AO518"/>
  <c r="AO517" s="1"/>
  <c r="AO516" s="1"/>
  <c r="AL518"/>
  <c r="AL517" s="1"/>
  <c r="AL516" s="1"/>
  <c r="AO514"/>
  <c r="AO513" s="1"/>
  <c r="AO512" s="1"/>
  <c r="AO511" s="1"/>
  <c r="AN514"/>
  <c r="AN513" s="1"/>
  <c r="AN512" s="1"/>
  <c r="AN511" s="1"/>
  <c r="AM514"/>
  <c r="AM513" s="1"/>
  <c r="AM512" s="1"/>
  <c r="AM511" s="1"/>
  <c r="AL514"/>
  <c r="AL513" s="1"/>
  <c r="AL512" s="1"/>
  <c r="AL511" s="1"/>
  <c r="AO509"/>
  <c r="AN509"/>
  <c r="AN508" s="1"/>
  <c r="AN507" s="1"/>
  <c r="AN506" s="1"/>
  <c r="AM509"/>
  <c r="AM508" s="1"/>
  <c r="AM507" s="1"/>
  <c r="AM506" s="1"/>
  <c r="AL509"/>
  <c r="AL508" s="1"/>
  <c r="AL507" s="1"/>
  <c r="AL506" s="1"/>
  <c r="AO508"/>
  <c r="AO507" s="1"/>
  <c r="AO506"/>
  <c r="AQ502"/>
  <c r="AP502"/>
  <c r="AO502"/>
  <c r="AN502"/>
  <c r="AM502"/>
  <c r="AL502"/>
  <c r="AO500"/>
  <c r="AO499" s="1"/>
  <c r="AO498" s="1"/>
  <c r="AO497" s="1"/>
  <c r="AN500"/>
  <c r="AN499" s="1"/>
  <c r="AN498" s="1"/>
  <c r="AN497" s="1"/>
  <c r="AM500"/>
  <c r="AL500"/>
  <c r="AM499"/>
  <c r="AM498" s="1"/>
  <c r="AM497" s="1"/>
  <c r="AP496"/>
  <c r="AN496"/>
  <c r="AL496"/>
  <c r="AL495" s="1"/>
  <c r="AL494" s="1"/>
  <c r="AL493" s="1"/>
  <c r="AQ495"/>
  <c r="AQ494" s="1"/>
  <c r="AQ493" s="1"/>
  <c r="AP495"/>
  <c r="AO495"/>
  <c r="AN495"/>
  <c r="AN494" s="1"/>
  <c r="AN493" s="1"/>
  <c r="AM495"/>
  <c r="AM494" s="1"/>
  <c r="AM493" s="1"/>
  <c r="AP494"/>
  <c r="AP493" s="1"/>
  <c r="AO494"/>
  <c r="AO493" s="1"/>
  <c r="AO491"/>
  <c r="AN491"/>
  <c r="AN490" s="1"/>
  <c r="AN489" s="1"/>
  <c r="AN488" s="1"/>
  <c r="AM491"/>
  <c r="AM490" s="1"/>
  <c r="AM489" s="1"/>
  <c r="AM488" s="1"/>
  <c r="AL491"/>
  <c r="AL490" s="1"/>
  <c r="AL489" s="1"/>
  <c r="AL488" s="1"/>
  <c r="AO490"/>
  <c r="AO489"/>
  <c r="AO488" s="1"/>
  <c r="AO486"/>
  <c r="AO485" s="1"/>
  <c r="AO484" s="1"/>
  <c r="AO483" s="1"/>
  <c r="AN486"/>
  <c r="AM486"/>
  <c r="AM485" s="1"/>
  <c r="AM484" s="1"/>
  <c r="AM483" s="1"/>
  <c r="AL486"/>
  <c r="AL485" s="1"/>
  <c r="AL484" s="1"/>
  <c r="AL483" s="1"/>
  <c r="AN485"/>
  <c r="AN484" s="1"/>
  <c r="AN483" s="1"/>
  <c r="AO481"/>
  <c r="AO480" s="1"/>
  <c r="AO479" s="1"/>
  <c r="AO478" s="1"/>
  <c r="AN481"/>
  <c r="AN480" s="1"/>
  <c r="AM481"/>
  <c r="AM480" s="1"/>
  <c r="AM479" s="1"/>
  <c r="AM478" s="1"/>
  <c r="AL481"/>
  <c r="AL480" s="1"/>
  <c r="AL479" s="1"/>
  <c r="AL478" s="1"/>
  <c r="AN479"/>
  <c r="AN478" s="1"/>
  <c r="AO472"/>
  <c r="AN472"/>
  <c r="AM472"/>
  <c r="AL472"/>
  <c r="AL471" s="1"/>
  <c r="AL470" s="1"/>
  <c r="AL469" s="1"/>
  <c r="AO471"/>
  <c r="AO470" s="1"/>
  <c r="AO469" s="1"/>
  <c r="AN471"/>
  <c r="AN470" s="1"/>
  <c r="AN469" s="1"/>
  <c r="AM471"/>
  <c r="AM470" s="1"/>
  <c r="AM469" s="1"/>
  <c r="AO467"/>
  <c r="AO466" s="1"/>
  <c r="AO465" s="1"/>
  <c r="AO464" s="1"/>
  <c r="AN467"/>
  <c r="AN466" s="1"/>
  <c r="AN465" s="1"/>
  <c r="AN464" s="1"/>
  <c r="AM467"/>
  <c r="AM466" s="1"/>
  <c r="AM465" s="1"/>
  <c r="AM464" s="1"/>
  <c r="AL467"/>
  <c r="AL466" s="1"/>
  <c r="AL465" s="1"/>
  <c r="AL464" s="1"/>
  <c r="AO462"/>
  <c r="AN462"/>
  <c r="AN461" s="1"/>
  <c r="AN460" s="1"/>
  <c r="AN459" s="1"/>
  <c r="AN458" s="1"/>
  <c r="AM462"/>
  <c r="AL462"/>
  <c r="AL461" s="1"/>
  <c r="AL460" s="1"/>
  <c r="AL459" s="1"/>
  <c r="AL458" s="1"/>
  <c r="AO461"/>
  <c r="AO460" s="1"/>
  <c r="AO459" s="1"/>
  <c r="AO458" s="1"/>
  <c r="AM461"/>
  <c r="AM460" s="1"/>
  <c r="AM459" s="1"/>
  <c r="AM458" s="1"/>
  <c r="AO452"/>
  <c r="AO451" s="1"/>
  <c r="AN452"/>
  <c r="AN451" s="1"/>
  <c r="AM452"/>
  <c r="AM451" s="1"/>
  <c r="AO449"/>
  <c r="AN449"/>
  <c r="AM449"/>
  <c r="AL449"/>
  <c r="AO447"/>
  <c r="AN447"/>
  <c r="AM447"/>
  <c r="AL447"/>
  <c r="AO445"/>
  <c r="AO444" s="1"/>
  <c r="AN445"/>
  <c r="AM445"/>
  <c r="AL445"/>
  <c r="AL444" s="1"/>
  <c r="AL437"/>
  <c r="AL436" s="1"/>
  <c r="AO432"/>
  <c r="AN432"/>
  <c r="AN431" s="1"/>
  <c r="AN430" s="1"/>
  <c r="AM432"/>
  <c r="AL432"/>
  <c r="AL431" s="1"/>
  <c r="AL430" s="1"/>
  <c r="AO428"/>
  <c r="AO427" s="1"/>
  <c r="AO426" s="1"/>
  <c r="AN428"/>
  <c r="AN427" s="1"/>
  <c r="AN426" s="1"/>
  <c r="AM428"/>
  <c r="AM427" s="1"/>
  <c r="AM426" s="1"/>
  <c r="AL428"/>
  <c r="AL427" s="1"/>
  <c r="AL426" s="1"/>
  <c r="AO423"/>
  <c r="AN423"/>
  <c r="AM423"/>
  <c r="AL423"/>
  <c r="AO421"/>
  <c r="AN421"/>
  <c r="AM421"/>
  <c r="AL421"/>
  <c r="AO419"/>
  <c r="AN419"/>
  <c r="AM419"/>
  <c r="AL419"/>
  <c r="AO417"/>
  <c r="AO416" s="1"/>
  <c r="AO415" s="1"/>
  <c r="AN417"/>
  <c r="AM417"/>
  <c r="AM416" s="1"/>
  <c r="AM415" s="1"/>
  <c r="AL417"/>
  <c r="AL416" s="1"/>
  <c r="AL415" s="1"/>
  <c r="AN416"/>
  <c r="AN415" s="1"/>
  <c r="AO413"/>
  <c r="AN413"/>
  <c r="AM413"/>
  <c r="AL413"/>
  <c r="AL412" s="1"/>
  <c r="AO412"/>
  <c r="AN412"/>
  <c r="AM412"/>
  <c r="AO410"/>
  <c r="AN410"/>
  <c r="AN409" s="1"/>
  <c r="AM410"/>
  <c r="AM409" s="1"/>
  <c r="AL410"/>
  <c r="AL409" s="1"/>
  <c r="AL408" s="1"/>
  <c r="AO409"/>
  <c r="AO406"/>
  <c r="AN406"/>
  <c r="AN405" s="1"/>
  <c r="AN404" s="1"/>
  <c r="AM406"/>
  <c r="AM405" s="1"/>
  <c r="AM404" s="1"/>
  <c r="AL406"/>
  <c r="AO405"/>
  <c r="AL405"/>
  <c r="AL404" s="1"/>
  <c r="AO404"/>
  <c r="AO399"/>
  <c r="AO398" s="1"/>
  <c r="AN399"/>
  <c r="AN398" s="1"/>
  <c r="AM399"/>
  <c r="AM398" s="1"/>
  <c r="AL399"/>
  <c r="AL398" s="1"/>
  <c r="AO396"/>
  <c r="AO395" s="1"/>
  <c r="AO394" s="1"/>
  <c r="AN396"/>
  <c r="AN395" s="1"/>
  <c r="AN394" s="1"/>
  <c r="AM396"/>
  <c r="AM395" s="1"/>
  <c r="AM394" s="1"/>
  <c r="AL396"/>
  <c r="AL395" s="1"/>
  <c r="AL394" s="1"/>
  <c r="AO389"/>
  <c r="AO388" s="1"/>
  <c r="AO387" s="1"/>
  <c r="AO386" s="1"/>
  <c r="AN389"/>
  <c r="AN388" s="1"/>
  <c r="AN387" s="1"/>
  <c r="AN386" s="1"/>
  <c r="AM389"/>
  <c r="AM388" s="1"/>
  <c r="AM387" s="1"/>
  <c r="AM386" s="1"/>
  <c r="AL389"/>
  <c r="AL388" s="1"/>
  <c r="AL387" s="1"/>
  <c r="AL386" s="1"/>
  <c r="AO384"/>
  <c r="AN384"/>
  <c r="AM384"/>
  <c r="AL384"/>
  <c r="AO382"/>
  <c r="AN382"/>
  <c r="AM382"/>
  <c r="AL382"/>
  <c r="AO380"/>
  <c r="AN380"/>
  <c r="AN379" s="1"/>
  <c r="AN378" s="1"/>
  <c r="AM380"/>
  <c r="AM379" s="1"/>
  <c r="AM378" s="1"/>
  <c r="AL380"/>
  <c r="AO376"/>
  <c r="AO375" s="1"/>
  <c r="AO374" s="1"/>
  <c r="AN376"/>
  <c r="AN375" s="1"/>
  <c r="AN374" s="1"/>
  <c r="AM376"/>
  <c r="AM375" s="1"/>
  <c r="AM374" s="1"/>
  <c r="AL376"/>
  <c r="AL375" s="1"/>
  <c r="AL374" s="1"/>
  <c r="AO366"/>
  <c r="AN366"/>
  <c r="AN365" s="1"/>
  <c r="AM366"/>
  <c r="AM365" s="1"/>
  <c r="AL366"/>
  <c r="AL365" s="1"/>
  <c r="AO365"/>
  <c r="AO363"/>
  <c r="AO362" s="1"/>
  <c r="AN363"/>
  <c r="AN362" s="1"/>
  <c r="AM363"/>
  <c r="AM362" s="1"/>
  <c r="AL363"/>
  <c r="AL362" s="1"/>
  <c r="AO360"/>
  <c r="AN360"/>
  <c r="AN359" s="1"/>
  <c r="AM360"/>
  <c r="AM359" s="1"/>
  <c r="AL360"/>
  <c r="AL359" s="1"/>
  <c r="AL358" s="1"/>
  <c r="AO359"/>
  <c r="AO355"/>
  <c r="AO354" s="1"/>
  <c r="AO353" s="1"/>
  <c r="AO352" s="1"/>
  <c r="AN355"/>
  <c r="AN354" s="1"/>
  <c r="AN353" s="1"/>
  <c r="AN352" s="1"/>
  <c r="AM355"/>
  <c r="AL355"/>
  <c r="AL354" s="1"/>
  <c r="AL353" s="1"/>
  <c r="AL352" s="1"/>
  <c r="AM354"/>
  <c r="AM353" s="1"/>
  <c r="AM352" s="1"/>
  <c r="AO349"/>
  <c r="AO348" s="1"/>
  <c r="AO347" s="1"/>
  <c r="AO346" s="1"/>
  <c r="AN349"/>
  <c r="AN348" s="1"/>
  <c r="AN347" s="1"/>
  <c r="AN346" s="1"/>
  <c r="AM349"/>
  <c r="AM348" s="1"/>
  <c r="AM347" s="1"/>
  <c r="AM346" s="1"/>
  <c r="AL349"/>
  <c r="AL348" s="1"/>
  <c r="AL347" s="1"/>
  <c r="AL346" s="1"/>
  <c r="AO342"/>
  <c r="AO341" s="1"/>
  <c r="AN342"/>
  <c r="AN341" s="1"/>
  <c r="AM342"/>
  <c r="AM341" s="1"/>
  <c r="AL342"/>
  <c r="AL341" s="1"/>
  <c r="AO339"/>
  <c r="AN339"/>
  <c r="AN338" s="1"/>
  <c r="AM339"/>
  <c r="AM338" s="1"/>
  <c r="AL339"/>
  <c r="AL338" s="1"/>
  <c r="AO338"/>
  <c r="AO336"/>
  <c r="AO335" s="1"/>
  <c r="AN336"/>
  <c r="AN335" s="1"/>
  <c r="AM336"/>
  <c r="AM335" s="1"/>
  <c r="AL336"/>
  <c r="AL335" s="1"/>
  <c r="AO333"/>
  <c r="AN333"/>
  <c r="AN332" s="1"/>
  <c r="AM333"/>
  <c r="AM332" s="1"/>
  <c r="AL333"/>
  <c r="AL332" s="1"/>
  <c r="AO332"/>
  <c r="AO330"/>
  <c r="AO329" s="1"/>
  <c r="AN330"/>
  <c r="AN329" s="1"/>
  <c r="AM330"/>
  <c r="AM329" s="1"/>
  <c r="AL330"/>
  <c r="AL329" s="1"/>
  <c r="AN326"/>
  <c r="AL326"/>
  <c r="AL325" s="1"/>
  <c r="AL324" s="1"/>
  <c r="AQ325"/>
  <c r="AQ324" s="1"/>
  <c r="AO325"/>
  <c r="AO324" s="1"/>
  <c r="AN325"/>
  <c r="AN324" s="1"/>
  <c r="AM325"/>
  <c r="AM324" s="1"/>
  <c r="AO318"/>
  <c r="AO317" s="1"/>
  <c r="AN318"/>
  <c r="AN317" s="1"/>
  <c r="AM318"/>
  <c r="AM317" s="1"/>
  <c r="AL318"/>
  <c r="AL317" s="1"/>
  <c r="AO315"/>
  <c r="AN315"/>
  <c r="AM315"/>
  <c r="AM314" s="1"/>
  <c r="AL315"/>
  <c r="AL314" s="1"/>
  <c r="AO314"/>
  <c r="AN314"/>
  <c r="AO312"/>
  <c r="AO311" s="1"/>
  <c r="AN312"/>
  <c r="AN311" s="1"/>
  <c r="AM312"/>
  <c r="AM311" s="1"/>
  <c r="AL312"/>
  <c r="AL311" s="1"/>
  <c r="AO309"/>
  <c r="AO308" s="1"/>
  <c r="AO307" s="1"/>
  <c r="AN309"/>
  <c r="AM309"/>
  <c r="AM308" s="1"/>
  <c r="AM307" s="1"/>
  <c r="AL309"/>
  <c r="AL308" s="1"/>
  <c r="AL307" s="1"/>
  <c r="AN308"/>
  <c r="AN307" s="1"/>
  <c r="AO297"/>
  <c r="AN297"/>
  <c r="AM297"/>
  <c r="AL297"/>
  <c r="AO295"/>
  <c r="AN295"/>
  <c r="AN294" s="1"/>
  <c r="AN293" s="1"/>
  <c r="AM295"/>
  <c r="AM294" s="1"/>
  <c r="AM293" s="1"/>
  <c r="AL295"/>
  <c r="AL294" s="1"/>
  <c r="AL293" s="1"/>
  <c r="AO291"/>
  <c r="AO290" s="1"/>
  <c r="AO289" s="1"/>
  <c r="AN291"/>
  <c r="AN290" s="1"/>
  <c r="AN289" s="1"/>
  <c r="AM291"/>
  <c r="AM290" s="1"/>
  <c r="AM289" s="1"/>
  <c r="AL291"/>
  <c r="AL290" s="1"/>
  <c r="AL289" s="1"/>
  <c r="AO287"/>
  <c r="AO286" s="1"/>
  <c r="AO285" s="1"/>
  <c r="AN287"/>
  <c r="AN286" s="1"/>
  <c r="AN285" s="1"/>
  <c r="AM287"/>
  <c r="AM286" s="1"/>
  <c r="AM285" s="1"/>
  <c r="AL287"/>
  <c r="AL286" s="1"/>
  <c r="AL285" s="1"/>
  <c r="AO282"/>
  <c r="AN282"/>
  <c r="AM282"/>
  <c r="AM281" s="1"/>
  <c r="AM280" s="1"/>
  <c r="AM279" s="1"/>
  <c r="AL282"/>
  <c r="AL281" s="1"/>
  <c r="AL280" s="1"/>
  <c r="AL279" s="1"/>
  <c r="AO281"/>
  <c r="AO280" s="1"/>
  <c r="AO279" s="1"/>
  <c r="AN281"/>
  <c r="AN280" s="1"/>
  <c r="AN279" s="1"/>
  <c r="AO277"/>
  <c r="AO276" s="1"/>
  <c r="AO275" s="1"/>
  <c r="AO274" s="1"/>
  <c r="AN277"/>
  <c r="AN276" s="1"/>
  <c r="AN275" s="1"/>
  <c r="AN274" s="1"/>
  <c r="AM277"/>
  <c r="AM276" s="1"/>
  <c r="AM275" s="1"/>
  <c r="AM274" s="1"/>
  <c r="AL277"/>
  <c r="AL276" s="1"/>
  <c r="AL275" s="1"/>
  <c r="AL274" s="1"/>
  <c r="AO270"/>
  <c r="AO269" s="1"/>
  <c r="AO268" s="1"/>
  <c r="AO267" s="1"/>
  <c r="AO266" s="1"/>
  <c r="AN270"/>
  <c r="AN269" s="1"/>
  <c r="AN268" s="1"/>
  <c r="AN267" s="1"/>
  <c r="AN266" s="1"/>
  <c r="AM270"/>
  <c r="AL270"/>
  <c r="AL269" s="1"/>
  <c r="AL268" s="1"/>
  <c r="AL267" s="1"/>
  <c r="AL266" s="1"/>
  <c r="AM269"/>
  <c r="AM268" s="1"/>
  <c r="AM267" s="1"/>
  <c r="AM266" s="1"/>
  <c r="AO260"/>
  <c r="AN260"/>
  <c r="AM260"/>
  <c r="AL260"/>
  <c r="AO258"/>
  <c r="AN258"/>
  <c r="AN257" s="1"/>
  <c r="AN256" s="1"/>
  <c r="AN255" s="1"/>
  <c r="AN254" s="1"/>
  <c r="AM258"/>
  <c r="AM257" s="1"/>
  <c r="AM256" s="1"/>
  <c r="AM255" s="1"/>
  <c r="AM254" s="1"/>
  <c r="AL258"/>
  <c r="AO249"/>
  <c r="AN249"/>
  <c r="AN248" s="1"/>
  <c r="AM249"/>
  <c r="AM248" s="1"/>
  <c r="AL249"/>
  <c r="AL248" s="1"/>
  <c r="AO248"/>
  <c r="AP247"/>
  <c r="AP246" s="1"/>
  <c r="AP245" s="1"/>
  <c r="AN247"/>
  <c r="AN246" s="1"/>
  <c r="AN245" s="1"/>
  <c r="AL247"/>
  <c r="AL246" s="1"/>
  <c r="AL245" s="1"/>
  <c r="AO243"/>
  <c r="AO242" s="1"/>
  <c r="AN243"/>
  <c r="AN242" s="1"/>
  <c r="AM243"/>
  <c r="AM242" s="1"/>
  <c r="AL243"/>
  <c r="AL242" s="1"/>
  <c r="AO238"/>
  <c r="AN238"/>
  <c r="AM238"/>
  <c r="AL238"/>
  <c r="AO236"/>
  <c r="AN236"/>
  <c r="AM236"/>
  <c r="AL236"/>
  <c r="AO234"/>
  <c r="AN234"/>
  <c r="AM234"/>
  <c r="AL234"/>
  <c r="AL233" s="1"/>
  <c r="AO229"/>
  <c r="AN229"/>
  <c r="AM229"/>
  <c r="AL229"/>
  <c r="AO227"/>
  <c r="AN227"/>
  <c r="AM227"/>
  <c r="AL227"/>
  <c r="AO225"/>
  <c r="AO224" s="1"/>
  <c r="AO223" s="1"/>
  <c r="AO222" s="1"/>
  <c r="AN225"/>
  <c r="AM225"/>
  <c r="AL225"/>
  <c r="AL224" s="1"/>
  <c r="AL223" s="1"/>
  <c r="AL222" s="1"/>
  <c r="AO220"/>
  <c r="AN220"/>
  <c r="AN219" s="1"/>
  <c r="AN218" s="1"/>
  <c r="AN217" s="1"/>
  <c r="AM220"/>
  <c r="AM219" s="1"/>
  <c r="AM218" s="1"/>
  <c r="AM217" s="1"/>
  <c r="AL220"/>
  <c r="AL219" s="1"/>
  <c r="AL218" s="1"/>
  <c r="AL217" s="1"/>
  <c r="AO219"/>
  <c r="AO218" s="1"/>
  <c r="AO217" s="1"/>
  <c r="AO215"/>
  <c r="AN215"/>
  <c r="AM215"/>
  <c r="AL215"/>
  <c r="AO213"/>
  <c r="AO212" s="1"/>
  <c r="AO211" s="1"/>
  <c r="AO210" s="1"/>
  <c r="AN213"/>
  <c r="AM213"/>
  <c r="AM212" s="1"/>
  <c r="AM211" s="1"/>
  <c r="AM210" s="1"/>
  <c r="AL213"/>
  <c r="AL212" s="1"/>
  <c r="AL211" s="1"/>
  <c r="AL210" s="1"/>
  <c r="AO208"/>
  <c r="AN208"/>
  <c r="AM208"/>
  <c r="AL208"/>
  <c r="AO206"/>
  <c r="AN206"/>
  <c r="AM206"/>
  <c r="AL206"/>
  <c r="AO204"/>
  <c r="AN204"/>
  <c r="AM204"/>
  <c r="AL204"/>
  <c r="AL203" s="1"/>
  <c r="AO203"/>
  <c r="AO201"/>
  <c r="AN201"/>
  <c r="AM201"/>
  <c r="AL201"/>
  <c r="AO199"/>
  <c r="AN199"/>
  <c r="AM199"/>
  <c r="AL199"/>
  <c r="AO197"/>
  <c r="AO196" s="1"/>
  <c r="AN197"/>
  <c r="AN196" s="1"/>
  <c r="AM197"/>
  <c r="AL197"/>
  <c r="AO194"/>
  <c r="AO193" s="1"/>
  <c r="AN194"/>
  <c r="AN193" s="1"/>
  <c r="AM194"/>
  <c r="AM193" s="1"/>
  <c r="AL194"/>
  <c r="AL193" s="1"/>
  <c r="AO191"/>
  <c r="AN191"/>
  <c r="AM191"/>
  <c r="AL191"/>
  <c r="AO189"/>
  <c r="AO188" s="1"/>
  <c r="AN189"/>
  <c r="AN188" s="1"/>
  <c r="AM189"/>
  <c r="AL189"/>
  <c r="AL188" s="1"/>
  <c r="AO186"/>
  <c r="AN186"/>
  <c r="AM186"/>
  <c r="AL186"/>
  <c r="AO184"/>
  <c r="AN184"/>
  <c r="AN183" s="1"/>
  <c r="AM184"/>
  <c r="AL184"/>
  <c r="AL183" s="1"/>
  <c r="AO183"/>
  <c r="AO181"/>
  <c r="AO180" s="1"/>
  <c r="AN181"/>
  <c r="AN180" s="1"/>
  <c r="AM181"/>
  <c r="AM180" s="1"/>
  <c r="AL181"/>
  <c r="AL180" s="1"/>
  <c r="AO176"/>
  <c r="AN176"/>
  <c r="AM176"/>
  <c r="AL176"/>
  <c r="AO174"/>
  <c r="AN174"/>
  <c r="AM174"/>
  <c r="AL174"/>
  <c r="AO172"/>
  <c r="AO171" s="1"/>
  <c r="AN172"/>
  <c r="AN171" s="1"/>
  <c r="AM172"/>
  <c r="AL172"/>
  <c r="AO169"/>
  <c r="AN169"/>
  <c r="AM169"/>
  <c r="AL169"/>
  <c r="AO167"/>
  <c r="AN167"/>
  <c r="AM167"/>
  <c r="AL167"/>
  <c r="AO165"/>
  <c r="AN165"/>
  <c r="AN164" s="1"/>
  <c r="AM165"/>
  <c r="AL165"/>
  <c r="AL164"/>
  <c r="AO161"/>
  <c r="AN161"/>
  <c r="AN160" s="1"/>
  <c r="AM161"/>
  <c r="AM160" s="1"/>
  <c r="AL161"/>
  <c r="AL160" s="1"/>
  <c r="AO160"/>
  <c r="AO158"/>
  <c r="AN158"/>
  <c r="AM158"/>
  <c r="AL158"/>
  <c r="AO156"/>
  <c r="AN156"/>
  <c r="AM156"/>
  <c r="AL156"/>
  <c r="AO154"/>
  <c r="AN154"/>
  <c r="AN153" s="1"/>
  <c r="AN152" s="1"/>
  <c r="AM154"/>
  <c r="AM153" s="1"/>
  <c r="AL154"/>
  <c r="AL153" s="1"/>
  <c r="AO149"/>
  <c r="AO148" s="1"/>
  <c r="AO147" s="1"/>
  <c r="AO146" s="1"/>
  <c r="AN149"/>
  <c r="AN148" s="1"/>
  <c r="AN147" s="1"/>
  <c r="AN146" s="1"/>
  <c r="AM149"/>
  <c r="AM148" s="1"/>
  <c r="AM147" s="1"/>
  <c r="AM146" s="1"/>
  <c r="AL149"/>
  <c r="AL148" s="1"/>
  <c r="AL147" s="1"/>
  <c r="AL146" s="1"/>
  <c r="AO144"/>
  <c r="AO143" s="1"/>
  <c r="AO142" s="1"/>
  <c r="AN144"/>
  <c r="AN143" s="1"/>
  <c r="AN142" s="1"/>
  <c r="AM144"/>
  <c r="AM143" s="1"/>
  <c r="AM142" s="1"/>
  <c r="AL144"/>
  <c r="AL143" s="1"/>
  <c r="AL142" s="1"/>
  <c r="AO140"/>
  <c r="AO139" s="1"/>
  <c r="AN140"/>
  <c r="AN139" s="1"/>
  <c r="AM140"/>
  <c r="AM139" s="1"/>
  <c r="AL140"/>
  <c r="AL139" s="1"/>
  <c r="AO137"/>
  <c r="AN137"/>
  <c r="AN136" s="1"/>
  <c r="AM137"/>
  <c r="AM136" s="1"/>
  <c r="AL137"/>
  <c r="AL136" s="1"/>
  <c r="AO136"/>
  <c r="AO134"/>
  <c r="AO133" s="1"/>
  <c r="AN134"/>
  <c r="AM134"/>
  <c r="AM133" s="1"/>
  <c r="AL134"/>
  <c r="AL133" s="1"/>
  <c r="AN133"/>
  <c r="AO130"/>
  <c r="AO129" s="1"/>
  <c r="AN130"/>
  <c r="AN129" s="1"/>
  <c r="AM130"/>
  <c r="AM129" s="1"/>
  <c r="AL130"/>
  <c r="AL129" s="1"/>
  <c r="AO127"/>
  <c r="AN127"/>
  <c r="AM127"/>
  <c r="AL127"/>
  <c r="AO125"/>
  <c r="AN125"/>
  <c r="AN124" s="1"/>
  <c r="AM125"/>
  <c r="AL125"/>
  <c r="AL124" s="1"/>
  <c r="AO121"/>
  <c r="AN121"/>
  <c r="AN120" s="1"/>
  <c r="AN119" s="1"/>
  <c r="AM121"/>
  <c r="AM120" s="1"/>
  <c r="AM119" s="1"/>
  <c r="AL121"/>
  <c r="AL120" s="1"/>
  <c r="AL119" s="1"/>
  <c r="AO120"/>
  <c r="AO119" s="1"/>
  <c r="AO116"/>
  <c r="AO115" s="1"/>
  <c r="AO114" s="1"/>
  <c r="AO113" s="1"/>
  <c r="AN116"/>
  <c r="AN115" s="1"/>
  <c r="AN114" s="1"/>
  <c r="AN113" s="1"/>
  <c r="AM116"/>
  <c r="AM115" s="1"/>
  <c r="AM114" s="1"/>
  <c r="AM113" s="1"/>
  <c r="AL116"/>
  <c r="AL115" s="1"/>
  <c r="AL114" s="1"/>
  <c r="AL113" s="1"/>
  <c r="AO109"/>
  <c r="AO108" s="1"/>
  <c r="AO107" s="1"/>
  <c r="AO106" s="1"/>
  <c r="AO105" s="1"/>
  <c r="AN109"/>
  <c r="AN108" s="1"/>
  <c r="AN107" s="1"/>
  <c r="AN106" s="1"/>
  <c r="AN105" s="1"/>
  <c r="AM109"/>
  <c r="AM108" s="1"/>
  <c r="AM107" s="1"/>
  <c r="AM106" s="1"/>
  <c r="AM105" s="1"/>
  <c r="AL109"/>
  <c r="AL108" s="1"/>
  <c r="AL107" s="1"/>
  <c r="AL106" s="1"/>
  <c r="AL105" s="1"/>
  <c r="AN102"/>
  <c r="AN101" s="1"/>
  <c r="AN100" s="1"/>
  <c r="AN99" s="1"/>
  <c r="AN98" s="1"/>
  <c r="AL102"/>
  <c r="AL101" s="1"/>
  <c r="AL100" s="1"/>
  <c r="AL99" s="1"/>
  <c r="AL98" s="1"/>
  <c r="AO94"/>
  <c r="AN94"/>
  <c r="AM94"/>
  <c r="AL94"/>
  <c r="AO92"/>
  <c r="AN92"/>
  <c r="AM92"/>
  <c r="AL92"/>
  <c r="AO90"/>
  <c r="AO89" s="1"/>
  <c r="AO88" s="1"/>
  <c r="AO87" s="1"/>
  <c r="AO86" s="1"/>
  <c r="AN90"/>
  <c r="AN89" s="1"/>
  <c r="AN88" s="1"/>
  <c r="AN87" s="1"/>
  <c r="AN86" s="1"/>
  <c r="AM90"/>
  <c r="AM89" s="1"/>
  <c r="AM88" s="1"/>
  <c r="AM87" s="1"/>
  <c r="AM86" s="1"/>
  <c r="AL90"/>
  <c r="AL89" s="1"/>
  <c r="AL88" s="1"/>
  <c r="AL87" s="1"/>
  <c r="AL86" s="1"/>
  <c r="AO83"/>
  <c r="AO82" s="1"/>
  <c r="AN83"/>
  <c r="AN82" s="1"/>
  <c r="AM83"/>
  <c r="AM82" s="1"/>
  <c r="AL83"/>
  <c r="AL82" s="1"/>
  <c r="AO80"/>
  <c r="AN80"/>
  <c r="AM80"/>
  <c r="AL80"/>
  <c r="AO78"/>
  <c r="AN78"/>
  <c r="AM78"/>
  <c r="AM77" s="1"/>
  <c r="AL78"/>
  <c r="AL77" s="1"/>
  <c r="AO77"/>
  <c r="AN77"/>
  <c r="AO75"/>
  <c r="AN75"/>
  <c r="AM75"/>
  <c r="AL75"/>
  <c r="AO73"/>
  <c r="AO72" s="1"/>
  <c r="AN73"/>
  <c r="AN72" s="1"/>
  <c r="AM73"/>
  <c r="AL73"/>
  <c r="AM72"/>
  <c r="AL72"/>
  <c r="AO70"/>
  <c r="AN70"/>
  <c r="AM70"/>
  <c r="AM69" s="1"/>
  <c r="AL70"/>
  <c r="AL69" s="1"/>
  <c r="AO69"/>
  <c r="AN69"/>
  <c r="AO67"/>
  <c r="AO66" s="1"/>
  <c r="AN67"/>
  <c r="AN66" s="1"/>
  <c r="AM67"/>
  <c r="AM66" s="1"/>
  <c r="AL67"/>
  <c r="AL66"/>
  <c r="AO64"/>
  <c r="AN64"/>
  <c r="AM64"/>
  <c r="AL64"/>
  <c r="AO62"/>
  <c r="AN62"/>
  <c r="AM62"/>
  <c r="AM61" s="1"/>
  <c r="AL62"/>
  <c r="AL61" s="1"/>
  <c r="AO61"/>
  <c r="AN61"/>
  <c r="AO59"/>
  <c r="AN59"/>
  <c r="AM59"/>
  <c r="AL59"/>
  <c r="AO57"/>
  <c r="AN57"/>
  <c r="AN56" s="1"/>
  <c r="AM57"/>
  <c r="AM56" s="1"/>
  <c r="AL57"/>
  <c r="AL56"/>
  <c r="AO53"/>
  <c r="AN53"/>
  <c r="AM53"/>
  <c r="AL53"/>
  <c r="AO51"/>
  <c r="AN51"/>
  <c r="AM51"/>
  <c r="AL51"/>
  <c r="AO49"/>
  <c r="AN49"/>
  <c r="AM49"/>
  <c r="AL49"/>
  <c r="AO47"/>
  <c r="AO46" s="1"/>
  <c r="AO45" s="1"/>
  <c r="AN47"/>
  <c r="AM47"/>
  <c r="AL47"/>
  <c r="AL46"/>
  <c r="AL45" s="1"/>
  <c r="AO40"/>
  <c r="AN40"/>
  <c r="AM40"/>
  <c r="AL40"/>
  <c r="AO38"/>
  <c r="AN38"/>
  <c r="AM38"/>
  <c r="AL38"/>
  <c r="AO36"/>
  <c r="AN36"/>
  <c r="AM36"/>
  <c r="AL36"/>
  <c r="AO34"/>
  <c r="AO33" s="1"/>
  <c r="AN34"/>
  <c r="AM34"/>
  <c r="AL34"/>
  <c r="AL33" s="1"/>
  <c r="AM33"/>
  <c r="AO31"/>
  <c r="AN31"/>
  <c r="AM31"/>
  <c r="AM30" s="1"/>
  <c r="AL31"/>
  <c r="AL30" s="1"/>
  <c r="AO30"/>
  <c r="AN30"/>
  <c r="AO28"/>
  <c r="AO27" s="1"/>
  <c r="AN28"/>
  <c r="AN27" s="1"/>
  <c r="AM28"/>
  <c r="AL28"/>
  <c r="AL27" s="1"/>
  <c r="AM27"/>
  <c r="AO21"/>
  <c r="AO20" s="1"/>
  <c r="AO19" s="1"/>
  <c r="AO18" s="1"/>
  <c r="AO17" s="1"/>
  <c r="AN21"/>
  <c r="AN20" s="1"/>
  <c r="AN19" s="1"/>
  <c r="AN18" s="1"/>
  <c r="AN17" s="1"/>
  <c r="AM21"/>
  <c r="AM20" s="1"/>
  <c r="AM19" s="1"/>
  <c r="AM18" s="1"/>
  <c r="AM17" s="1"/>
  <c r="AL21"/>
  <c r="AL20"/>
  <c r="AL19" s="1"/>
  <c r="AL18" s="1"/>
  <c r="AL17" s="1"/>
  <c r="AL936" l="1"/>
  <c r="AL935" s="1"/>
  <c r="AL960"/>
  <c r="AL959" s="1"/>
  <c r="AL958" s="1"/>
  <c r="AL957" s="1"/>
  <c r="AN1137"/>
  <c r="AO1159"/>
  <c r="AO164"/>
  <c r="AO163" s="1"/>
  <c r="AL550"/>
  <c r="AN1191"/>
  <c r="AN1190" s="1"/>
  <c r="AN1188" s="1"/>
  <c r="AM843"/>
  <c r="AM842" s="1"/>
  <c r="AM719"/>
  <c r="AL549"/>
  <c r="AL622"/>
  <c r="AN1123"/>
  <c r="AL1137"/>
  <c r="AL1111" s="1"/>
  <c r="AL55"/>
  <c r="AL152"/>
  <c r="AN224"/>
  <c r="AN223" s="1"/>
  <c r="AN222" s="1"/>
  <c r="AN233"/>
  <c r="AN232" s="1"/>
  <c r="AN231" s="1"/>
  <c r="AL328"/>
  <c r="AL323" s="1"/>
  <c r="AL322" s="1"/>
  <c r="AL321" s="1"/>
  <c r="AN393"/>
  <c r="AN392" s="1"/>
  <c r="AN408"/>
  <c r="AO408"/>
  <c r="AL499"/>
  <c r="AL498" s="1"/>
  <c r="AL497" s="1"/>
  <c r="AL477" s="1"/>
  <c r="AM588"/>
  <c r="AM587" s="1"/>
  <c r="AN656"/>
  <c r="AN641" s="1"/>
  <c r="AN640" s="1"/>
  <c r="AO719"/>
  <c r="AO736"/>
  <c r="AO873"/>
  <c r="AO936"/>
  <c r="AO935" s="1"/>
  <c r="AN358"/>
  <c r="AN357" s="1"/>
  <c r="AM550"/>
  <c r="AM549" s="1"/>
  <c r="AN55"/>
  <c r="AO124"/>
  <c r="AO123" s="1"/>
  <c r="AM188"/>
  <c r="AN212"/>
  <c r="AN211" s="1"/>
  <c r="AN210" s="1"/>
  <c r="AM224"/>
  <c r="AM223" s="1"/>
  <c r="AM222" s="1"/>
  <c r="AM622"/>
  <c r="AL719"/>
  <c r="AO960"/>
  <c r="AO959" s="1"/>
  <c r="AO958" s="1"/>
  <c r="AO957" s="1"/>
  <c r="AO1137"/>
  <c r="AL843"/>
  <c r="AL842" s="1"/>
  <c r="AN132"/>
  <c r="AM196"/>
  <c r="AO233"/>
  <c r="AL257"/>
  <c r="AL256" s="1"/>
  <c r="AL255" s="1"/>
  <c r="AL254" s="1"/>
  <c r="AN306"/>
  <c r="AN305" s="1"/>
  <c r="AM431"/>
  <c r="AM430" s="1"/>
  <c r="AO656"/>
  <c r="AN684"/>
  <c r="AL821"/>
  <c r="AL820" s="1"/>
  <c r="AN832"/>
  <c r="AN831" s="1"/>
  <c r="AO891"/>
  <c r="AO872" s="1"/>
  <c r="AO871" s="1"/>
  <c r="AO869" s="1"/>
  <c r="AM936"/>
  <c r="AM935" s="1"/>
  <c r="AN936"/>
  <c r="AN935" s="1"/>
  <c r="AN1076"/>
  <c r="AL284"/>
  <c r="AN284"/>
  <c r="AN273" s="1"/>
  <c r="AN252" s="1"/>
  <c r="AL123"/>
  <c r="AN33"/>
  <c r="AN26" s="1"/>
  <c r="AN25" s="1"/>
  <c r="AN24" s="1"/>
  <c r="AM132"/>
  <c r="AM55"/>
  <c r="AM124"/>
  <c r="AM123" s="1"/>
  <c r="AL132"/>
  <c r="AO153"/>
  <c r="AO152" s="1"/>
  <c r="AM284"/>
  <c r="AM273" s="1"/>
  <c r="AM252" s="1"/>
  <c r="AM393"/>
  <c r="AM392" s="1"/>
  <c r="AN163"/>
  <c r="AL171"/>
  <c r="AN46"/>
  <c r="AN45" s="1"/>
  <c r="AM164"/>
  <c r="AM183"/>
  <c r="AL232"/>
  <c r="AL231" s="1"/>
  <c r="AO257"/>
  <c r="AO256" s="1"/>
  <c r="AO255" s="1"/>
  <c r="AO254" s="1"/>
  <c r="AO56"/>
  <c r="AO55" s="1"/>
  <c r="AN123"/>
  <c r="AN118" s="1"/>
  <c r="AL196"/>
  <c r="AL179" s="1"/>
  <c r="AM203"/>
  <c r="AO379"/>
  <c r="AO378" s="1"/>
  <c r="AO373" s="1"/>
  <c r="AL403"/>
  <c r="AM408"/>
  <c r="AO832"/>
  <c r="AO831" s="1"/>
  <c r="AO843"/>
  <c r="AO842" s="1"/>
  <c r="AM891"/>
  <c r="AM1159"/>
  <c r="AM306"/>
  <c r="AM305" s="1"/>
  <c r="AN373"/>
  <c r="AM477"/>
  <c r="AM832"/>
  <c r="AM831" s="1"/>
  <c r="AL969"/>
  <c r="AL968" s="1"/>
  <c r="AM233"/>
  <c r="AM232" s="1"/>
  <c r="AM231" s="1"/>
  <c r="AM358"/>
  <c r="AM357" s="1"/>
  <c r="AM505"/>
  <c r="AO550"/>
  <c r="AO549" s="1"/>
  <c r="AL873"/>
  <c r="AN960"/>
  <c r="AN959" s="1"/>
  <c r="AN958" s="1"/>
  <c r="AN957" s="1"/>
  <c r="AN1072"/>
  <c r="AM1154"/>
  <c r="AM1153" s="1"/>
  <c r="AM1151" s="1"/>
  <c r="AN203"/>
  <c r="AN179" s="1"/>
  <c r="AO294"/>
  <c r="AO293" s="1"/>
  <c r="AO284" s="1"/>
  <c r="AO273" s="1"/>
  <c r="AL357"/>
  <c r="AL379"/>
  <c r="AL378" s="1"/>
  <c r="AO403"/>
  <c r="AN554"/>
  <c r="AN550" s="1"/>
  <c r="AN566"/>
  <c r="AO579"/>
  <c r="AO574" s="1"/>
  <c r="AL588"/>
  <c r="AL587" s="1"/>
  <c r="AN602"/>
  <c r="AN596" s="1"/>
  <c r="AL640"/>
  <c r="AN695"/>
  <c r="AN679" s="1"/>
  <c r="AN678" s="1"/>
  <c r="AM777"/>
  <c r="AM764" s="1"/>
  <c r="AM821"/>
  <c r="AM820" s="1"/>
  <c r="AN891"/>
  <c r="AM960"/>
  <c r="AM959" s="1"/>
  <c r="AM958" s="1"/>
  <c r="AM957" s="1"/>
  <c r="AN969"/>
  <c r="AN968" s="1"/>
  <c r="AM1072"/>
  <c r="AO431"/>
  <c r="AO430" s="1"/>
  <c r="AO425" s="1"/>
  <c r="AM444"/>
  <c r="AM425" s="1"/>
  <c r="AL425"/>
  <c r="AL402" s="1"/>
  <c r="AL1076"/>
  <c r="AL1072" s="1"/>
  <c r="AM46"/>
  <c r="AM45" s="1"/>
  <c r="AM171"/>
  <c r="AM163" s="1"/>
  <c r="AL736"/>
  <c r="AM969"/>
  <c r="AM968" s="1"/>
  <c r="AM26"/>
  <c r="AM25" s="1"/>
  <c r="AM24" s="1"/>
  <c r="AO44"/>
  <c r="AO43" s="1"/>
  <c r="AM118"/>
  <c r="AM152"/>
  <c r="AL273"/>
  <c r="AL252" s="1"/>
  <c r="AN328"/>
  <c r="AN323" s="1"/>
  <c r="AN322" s="1"/>
  <c r="AN321" s="1"/>
  <c r="AL26"/>
  <c r="AL25" s="1"/>
  <c r="AL24" s="1"/>
  <c r="AL44"/>
  <c r="AL43" s="1"/>
  <c r="AN44"/>
  <c r="AN43" s="1"/>
  <c r="AO179"/>
  <c r="AO232"/>
  <c r="AO231" s="1"/>
  <c r="AO306"/>
  <c r="AO305" s="1"/>
  <c r="AM328"/>
  <c r="AM323" s="1"/>
  <c r="AM322" s="1"/>
  <c r="AM321" s="1"/>
  <c r="AO358"/>
  <c r="AO357" s="1"/>
  <c r="AO351" s="1"/>
  <c r="AL373"/>
  <c r="AL351" s="1"/>
  <c r="AO393"/>
  <c r="AO392" s="1"/>
  <c r="AN477"/>
  <c r="AL505"/>
  <c r="AN505"/>
  <c r="AM403"/>
  <c r="AM373"/>
  <c r="AO477"/>
  <c r="AO26"/>
  <c r="AO25" s="1"/>
  <c r="AO24" s="1"/>
  <c r="AM44"/>
  <c r="AM43" s="1"/>
  <c r="AO132"/>
  <c r="AO118" s="1"/>
  <c r="AL163"/>
  <c r="AL306"/>
  <c r="AL305" s="1"/>
  <c r="AO328"/>
  <c r="AO323" s="1"/>
  <c r="AO322" s="1"/>
  <c r="AO321" s="1"/>
  <c r="AN444"/>
  <c r="AN425" s="1"/>
  <c r="AM574"/>
  <c r="AM527" s="1"/>
  <c r="AN588"/>
  <c r="AN587" s="1"/>
  <c r="AL602"/>
  <c r="AL695"/>
  <c r="AL679" s="1"/>
  <c r="AL678" s="1"/>
  <c r="AN736"/>
  <c r="AL764"/>
  <c r="AL718" s="1"/>
  <c r="AN777"/>
  <c r="AN764" s="1"/>
  <c r="AL799"/>
  <c r="AN821"/>
  <c r="AN820" s="1"/>
  <c r="AO821"/>
  <c r="AO820" s="1"/>
  <c r="AL574"/>
  <c r="AN574"/>
  <c r="AM596"/>
  <c r="AO602"/>
  <c r="AO596" s="1"/>
  <c r="AM640"/>
  <c r="AM684"/>
  <c r="AO695"/>
  <c r="AO679" s="1"/>
  <c r="AO678" s="1"/>
  <c r="AM736"/>
  <c r="AO764"/>
  <c r="AO718" s="1"/>
  <c r="AL393"/>
  <c r="AL392" s="1"/>
  <c r="AO505"/>
  <c r="AL596"/>
  <c r="AN403"/>
  <c r="AM695"/>
  <c r="AO969"/>
  <c r="AO968" s="1"/>
  <c r="AM1086"/>
  <c r="AO1086"/>
  <c r="AO1100"/>
  <c r="AO1113"/>
  <c r="AO1112" s="1"/>
  <c r="AO1111" s="1"/>
  <c r="AL1154"/>
  <c r="AL1153" s="1"/>
  <c r="AL1151" s="1"/>
  <c r="AN1159"/>
  <c r="AM1191"/>
  <c r="AM1190" s="1"/>
  <c r="AM1188" s="1"/>
  <c r="AM873"/>
  <c r="AL1086"/>
  <c r="AN1086"/>
  <c r="AN1100"/>
  <c r="AN1113"/>
  <c r="AN1112" s="1"/>
  <c r="AN1111" s="1"/>
  <c r="AM1137"/>
  <c r="AO1154"/>
  <c r="AO1153" s="1"/>
  <c r="AO1151" s="1"/>
  <c r="AN873"/>
  <c r="AN872" s="1"/>
  <c r="AN871" s="1"/>
  <c r="AN869" s="1"/>
  <c r="AL891"/>
  <c r="AL872" s="1"/>
  <c r="AL871" s="1"/>
  <c r="AL869" s="1"/>
  <c r="AM1113"/>
  <c r="AM1112" s="1"/>
  <c r="AN1154"/>
  <c r="AN1153" s="1"/>
  <c r="AN1151" s="1"/>
  <c r="AK578"/>
  <c r="AQ578" s="1"/>
  <c r="AQ577" s="1"/>
  <c r="AQ576" s="1"/>
  <c r="AQ575" s="1"/>
  <c r="AJ578"/>
  <c r="AG577"/>
  <c r="AG576" s="1"/>
  <c r="AG575" s="1"/>
  <c r="AH577"/>
  <c r="AH576" s="1"/>
  <c r="AH575" s="1"/>
  <c r="AI577"/>
  <c r="AI576" s="1"/>
  <c r="AI575" s="1"/>
  <c r="AF577"/>
  <c r="AF576" s="1"/>
  <c r="AF575" s="1"/>
  <c r="AM718" l="1"/>
  <c r="AN718"/>
  <c r="AM351"/>
  <c r="AM345" s="1"/>
  <c r="AN351"/>
  <c r="AN345" s="1"/>
  <c r="AO641"/>
  <c r="AO640" s="1"/>
  <c r="AM179"/>
  <c r="AN151"/>
  <c r="AL151"/>
  <c r="AK577"/>
  <c r="AK576" s="1"/>
  <c r="AK575" s="1"/>
  <c r="AN967"/>
  <c r="AO967"/>
  <c r="AO955" s="1"/>
  <c r="AM475"/>
  <c r="AO402"/>
  <c r="AO303" s="1"/>
  <c r="AL345"/>
  <c r="AL303" s="1"/>
  <c r="AL527"/>
  <c r="AO151"/>
  <c r="AL118"/>
  <c r="AN955"/>
  <c r="AN112"/>
  <c r="AN15" s="1"/>
  <c r="AM1111"/>
  <c r="AM872"/>
  <c r="AM871" s="1"/>
  <c r="AM869" s="1"/>
  <c r="AO345"/>
  <c r="AJ577"/>
  <c r="AJ576" s="1"/>
  <c r="AJ575" s="1"/>
  <c r="AP578"/>
  <c r="AP577" s="1"/>
  <c r="AP576" s="1"/>
  <c r="AP575" s="1"/>
  <c r="AL638"/>
  <c r="AL475"/>
  <c r="AM679"/>
  <c r="AM678" s="1"/>
  <c r="AN638"/>
  <c r="AO527"/>
  <c r="AO475" s="1"/>
  <c r="AO252"/>
  <c r="AN549"/>
  <c r="AN527" s="1"/>
  <c r="AN475" s="1"/>
  <c r="AM967"/>
  <c r="AL967"/>
  <c r="AL955" s="1"/>
  <c r="AM402"/>
  <c r="AM151"/>
  <c r="AM112" s="1"/>
  <c r="AM15" s="1"/>
  <c r="AN402"/>
  <c r="AO112"/>
  <c r="AO15" s="1"/>
  <c r="AG586"/>
  <c r="AM303" l="1"/>
  <c r="AN303"/>
  <c r="AN1204" s="1"/>
  <c r="AM638"/>
  <c r="AO638"/>
  <c r="AO1204" s="1"/>
  <c r="AL112"/>
  <c r="AL15" s="1"/>
  <c r="AL1204" s="1"/>
  <c r="AM955"/>
  <c r="AG582"/>
  <c r="AH582"/>
  <c r="AI582"/>
  <c r="AF582"/>
  <c r="AI586"/>
  <c r="AM1204" l="1"/>
  <c r="AG585"/>
  <c r="AG584" s="1"/>
  <c r="AH585"/>
  <c r="AH584" s="1"/>
  <c r="AI585"/>
  <c r="AI584" s="1"/>
  <c r="AF585"/>
  <c r="AF584" s="1"/>
  <c r="AK586"/>
  <c r="AJ586"/>
  <c r="AK585" l="1"/>
  <c r="AK584" s="1"/>
  <c r="AQ586"/>
  <c r="AQ585" s="1"/>
  <c r="AQ584" s="1"/>
  <c r="AJ585"/>
  <c r="AJ584" s="1"/>
  <c r="AP586"/>
  <c r="AP585" s="1"/>
  <c r="AP584" s="1"/>
  <c r="AG927"/>
  <c r="AG926" s="1"/>
  <c r="AH927"/>
  <c r="AH926" s="1"/>
  <c r="AI927"/>
  <c r="AI926" s="1"/>
  <c r="AF927"/>
  <c r="AF926" s="1"/>
  <c r="AK928"/>
  <c r="AJ928"/>
  <c r="AK927" l="1"/>
  <c r="AK926" s="1"/>
  <c r="AQ928"/>
  <c r="AQ927" s="1"/>
  <c r="AQ926" s="1"/>
  <c r="AJ927"/>
  <c r="AJ926" s="1"/>
  <c r="AP928"/>
  <c r="AP927" s="1"/>
  <c r="AP926" s="1"/>
  <c r="AG445"/>
  <c r="AH445"/>
  <c r="AI445"/>
  <c r="AG437"/>
  <c r="AG436" s="1"/>
  <c r="AH437"/>
  <c r="AH436" s="1"/>
  <c r="AI437"/>
  <c r="AI436" s="1"/>
  <c r="AF437"/>
  <c r="AF436" s="1"/>
  <c r="AK438"/>
  <c r="AJ438"/>
  <c r="AG452"/>
  <c r="AG451" s="1"/>
  <c r="AH452"/>
  <c r="AH451" s="1"/>
  <c r="AI452"/>
  <c r="AI451" s="1"/>
  <c r="AF452"/>
  <c r="AF451" s="1"/>
  <c r="AK453"/>
  <c r="AJ453"/>
  <c r="AK452" l="1"/>
  <c r="AK451" s="1"/>
  <c r="AQ453"/>
  <c r="AQ452" s="1"/>
  <c r="AQ451" s="1"/>
  <c r="AK437"/>
  <c r="AK436" s="1"/>
  <c r="AQ438"/>
  <c r="AJ437"/>
  <c r="AJ436" s="1"/>
  <c r="AP438"/>
  <c r="AJ452"/>
  <c r="AJ451" s="1"/>
  <c r="AP453"/>
  <c r="AP452" s="1"/>
  <c r="AP451" s="1"/>
  <c r="AG1070"/>
  <c r="AG1069" s="1"/>
  <c r="AH1070"/>
  <c r="AH1069" s="1"/>
  <c r="AI1070"/>
  <c r="AI1069" s="1"/>
  <c r="AF1070"/>
  <c r="AF1069" s="1"/>
  <c r="AK1071"/>
  <c r="AJ1071"/>
  <c r="AQ437" l="1"/>
  <c r="AQ436" s="1"/>
  <c r="AP437"/>
  <c r="AP436" s="1"/>
  <c r="AK1070"/>
  <c r="AK1069" s="1"/>
  <c r="AQ1071"/>
  <c r="AQ1070" s="1"/>
  <c r="AQ1069" s="1"/>
  <c r="AJ1070"/>
  <c r="AJ1069" s="1"/>
  <c r="AP1071"/>
  <c r="AP1070" s="1"/>
  <c r="AP1069" s="1"/>
  <c r="AI1201"/>
  <c r="AI1200" s="1"/>
  <c r="AI1199" s="1"/>
  <c r="AH1201"/>
  <c r="AH1200" s="1"/>
  <c r="AH1199" s="1"/>
  <c r="AG1201"/>
  <c r="AG1200" s="1"/>
  <c r="AG1199" s="1"/>
  <c r="AF1201"/>
  <c r="AF1200"/>
  <c r="AF1199" s="1"/>
  <c r="AI1197"/>
  <c r="AI1196" s="1"/>
  <c r="AI1195" s="1"/>
  <c r="AH1197"/>
  <c r="AH1196" s="1"/>
  <c r="AH1195" s="1"/>
  <c r="AG1197"/>
  <c r="AF1197"/>
  <c r="AF1196" s="1"/>
  <c r="AF1195" s="1"/>
  <c r="AG1196"/>
  <c r="AG1195" s="1"/>
  <c r="AI1193"/>
  <c r="AI1192" s="1"/>
  <c r="AH1193"/>
  <c r="AH1192" s="1"/>
  <c r="AG1193"/>
  <c r="AG1192" s="1"/>
  <c r="AF1193"/>
  <c r="AF1192" s="1"/>
  <c r="AI1190"/>
  <c r="AI1188" s="1"/>
  <c r="AI1185"/>
  <c r="AH1185"/>
  <c r="AH1184" s="1"/>
  <c r="AH1183" s="1"/>
  <c r="AH1182" s="1"/>
  <c r="AH1181" s="1"/>
  <c r="AH1179" s="1"/>
  <c r="AG1185"/>
  <c r="AG1184" s="1"/>
  <c r="AG1183" s="1"/>
  <c r="AG1182" s="1"/>
  <c r="AG1181" s="1"/>
  <c r="AG1179" s="1"/>
  <c r="AF1185"/>
  <c r="AF1184" s="1"/>
  <c r="AF1183" s="1"/>
  <c r="AF1182" s="1"/>
  <c r="AF1181" s="1"/>
  <c r="AF1179" s="1"/>
  <c r="AI1184"/>
  <c r="AI1183" s="1"/>
  <c r="AI1182" s="1"/>
  <c r="AI1181" s="1"/>
  <c r="AI1179" s="1"/>
  <c r="AI1176"/>
  <c r="AI1175" s="1"/>
  <c r="AI1174" s="1"/>
  <c r="AI1173" s="1"/>
  <c r="AI1172" s="1"/>
  <c r="AH1176"/>
  <c r="AH1175" s="1"/>
  <c r="AH1174" s="1"/>
  <c r="AH1173" s="1"/>
  <c r="AH1172" s="1"/>
  <c r="AG1176"/>
  <c r="AG1175" s="1"/>
  <c r="AG1174" s="1"/>
  <c r="AG1173" s="1"/>
  <c r="AG1172" s="1"/>
  <c r="AF1176"/>
  <c r="AF1175" s="1"/>
  <c r="AF1174" s="1"/>
  <c r="AF1173" s="1"/>
  <c r="AF1172" s="1"/>
  <c r="AI1169"/>
  <c r="AI1168" s="1"/>
  <c r="AI1167" s="1"/>
  <c r="AI1166" s="1"/>
  <c r="AH1169"/>
  <c r="AH1168" s="1"/>
  <c r="AH1167" s="1"/>
  <c r="AH1166" s="1"/>
  <c r="AG1169"/>
  <c r="AF1169"/>
  <c r="AF1168" s="1"/>
  <c r="AF1167" s="1"/>
  <c r="AF1166" s="1"/>
  <c r="AG1168"/>
  <c r="AG1167" s="1"/>
  <c r="AG1166" s="1"/>
  <c r="AI1164"/>
  <c r="AH1164"/>
  <c r="AH1163" s="1"/>
  <c r="AG1164"/>
  <c r="AG1163" s="1"/>
  <c r="AF1164"/>
  <c r="AF1163" s="1"/>
  <c r="AI1163"/>
  <c r="AI1161"/>
  <c r="AI1160" s="1"/>
  <c r="AH1161"/>
  <c r="AH1160" s="1"/>
  <c r="AH1159" s="1"/>
  <c r="AG1161"/>
  <c r="AG1160" s="1"/>
  <c r="AF1161"/>
  <c r="AF1160" s="1"/>
  <c r="AI1157"/>
  <c r="AI1156" s="1"/>
  <c r="AI1155" s="1"/>
  <c r="AH1157"/>
  <c r="AH1156" s="1"/>
  <c r="AH1155" s="1"/>
  <c r="AG1157"/>
  <c r="AG1156" s="1"/>
  <c r="AG1155" s="1"/>
  <c r="AF1157"/>
  <c r="AF1156" s="1"/>
  <c r="AF1155" s="1"/>
  <c r="AI1148"/>
  <c r="AH1148"/>
  <c r="AH1147" s="1"/>
  <c r="AG1148"/>
  <c r="AG1147" s="1"/>
  <c r="AF1148"/>
  <c r="AF1147" s="1"/>
  <c r="AI1147"/>
  <c r="AH1145"/>
  <c r="AH1144" s="1"/>
  <c r="AF1145"/>
  <c r="AF1144" s="1"/>
  <c r="AI1142"/>
  <c r="AI1141" s="1"/>
  <c r="AH1142"/>
  <c r="AG1142"/>
  <c r="AG1141" s="1"/>
  <c r="AF1142"/>
  <c r="AF1141" s="1"/>
  <c r="AH1141"/>
  <c r="AI1139"/>
  <c r="AH1139"/>
  <c r="AH1138" s="1"/>
  <c r="AG1139"/>
  <c r="AG1138" s="1"/>
  <c r="AF1139"/>
  <c r="AF1138" s="1"/>
  <c r="AI1138"/>
  <c r="AI1130"/>
  <c r="AI1129" s="1"/>
  <c r="AI1128" s="1"/>
  <c r="AH1130"/>
  <c r="AH1129" s="1"/>
  <c r="AH1128" s="1"/>
  <c r="AG1130"/>
  <c r="AG1129" s="1"/>
  <c r="AG1128" s="1"/>
  <c r="AF1130"/>
  <c r="AF1129" s="1"/>
  <c r="AF1128" s="1"/>
  <c r="AI1126"/>
  <c r="AH1126"/>
  <c r="AG1126"/>
  <c r="AF1126"/>
  <c r="AI1124"/>
  <c r="AI1123" s="1"/>
  <c r="AH1124"/>
  <c r="AG1124"/>
  <c r="AG1123" s="1"/>
  <c r="AF1124"/>
  <c r="AF1123" s="1"/>
  <c r="AH1121"/>
  <c r="AH1120" s="1"/>
  <c r="AF1121"/>
  <c r="AF1120" s="1"/>
  <c r="AI1118"/>
  <c r="AH1118"/>
  <c r="AH1117" s="1"/>
  <c r="AG1118"/>
  <c r="AG1117" s="1"/>
  <c r="AF1118"/>
  <c r="AF1117" s="1"/>
  <c r="AI1117"/>
  <c r="AI1115"/>
  <c r="AI1114" s="1"/>
  <c r="AH1115"/>
  <c r="AH1114" s="1"/>
  <c r="AG1115"/>
  <c r="AG1114" s="1"/>
  <c r="AF1115"/>
  <c r="AF1114" s="1"/>
  <c r="AI1108"/>
  <c r="AI1107" s="1"/>
  <c r="AI1106" s="1"/>
  <c r="AH1108"/>
  <c r="AH1107" s="1"/>
  <c r="AH1106" s="1"/>
  <c r="AG1108"/>
  <c r="AG1107" s="1"/>
  <c r="AG1106" s="1"/>
  <c r="AF1108"/>
  <c r="AF1107" s="1"/>
  <c r="AF1106" s="1"/>
  <c r="AI1104"/>
  <c r="AI1103" s="1"/>
  <c r="AI1102" s="1"/>
  <c r="AI1101" s="1"/>
  <c r="AH1104"/>
  <c r="AH1103" s="1"/>
  <c r="AH1102" s="1"/>
  <c r="AH1101" s="1"/>
  <c r="AG1104"/>
  <c r="AG1103" s="1"/>
  <c r="AG1102" s="1"/>
  <c r="AG1101" s="1"/>
  <c r="AF1104"/>
  <c r="AF1103" s="1"/>
  <c r="AF1102" s="1"/>
  <c r="AF1101" s="1"/>
  <c r="AI1094"/>
  <c r="AI1093" s="1"/>
  <c r="AH1094"/>
  <c r="AH1093" s="1"/>
  <c r="AG1094"/>
  <c r="AG1093" s="1"/>
  <c r="AF1094"/>
  <c r="AF1093" s="1"/>
  <c r="AI1091"/>
  <c r="AH1091"/>
  <c r="AH1090" s="1"/>
  <c r="AG1091"/>
  <c r="AG1090" s="1"/>
  <c r="AF1091"/>
  <c r="AF1090" s="1"/>
  <c r="AI1090"/>
  <c r="AI1088"/>
  <c r="AI1087" s="1"/>
  <c r="AH1088"/>
  <c r="AH1087" s="1"/>
  <c r="AG1088"/>
  <c r="AG1087" s="1"/>
  <c r="AF1088"/>
  <c r="AF1087" s="1"/>
  <c r="AI1097"/>
  <c r="AH1097"/>
  <c r="AH1096" s="1"/>
  <c r="AG1097"/>
  <c r="AG1096" s="1"/>
  <c r="AF1097"/>
  <c r="AF1096" s="1"/>
  <c r="AI1096"/>
  <c r="AI1084"/>
  <c r="AH1084"/>
  <c r="AH1083" s="1"/>
  <c r="AG1084"/>
  <c r="AG1083" s="1"/>
  <c r="AF1084"/>
  <c r="AF1083" s="1"/>
  <c r="AI1083"/>
  <c r="AI1081"/>
  <c r="AI1080" s="1"/>
  <c r="AH1081"/>
  <c r="AH1080" s="1"/>
  <c r="AG1081"/>
  <c r="AG1080" s="1"/>
  <c r="AF1081"/>
  <c r="AF1080" s="1"/>
  <c r="AI1078"/>
  <c r="AI1077" s="1"/>
  <c r="AI1076" s="1"/>
  <c r="AH1078"/>
  <c r="AH1077" s="1"/>
  <c r="AH1076" s="1"/>
  <c r="AG1078"/>
  <c r="AG1077" s="1"/>
  <c r="AF1078"/>
  <c r="AF1077" s="1"/>
  <c r="AI1074"/>
  <c r="AH1074"/>
  <c r="AH1073" s="1"/>
  <c r="AG1074"/>
  <c r="AG1073" s="1"/>
  <c r="AF1074"/>
  <c r="AF1073" s="1"/>
  <c r="AI1073"/>
  <c r="AI1067"/>
  <c r="AH1067"/>
  <c r="AH1066" s="1"/>
  <c r="AG1067"/>
  <c r="AG1066" s="1"/>
  <c r="AF1067"/>
  <c r="AF1066" s="1"/>
  <c r="AI1066"/>
  <c r="AH1064"/>
  <c r="AH1063" s="1"/>
  <c r="AF1064"/>
  <c r="AF1063" s="1"/>
  <c r="AH1061"/>
  <c r="AH1060" s="1"/>
  <c r="AF1061"/>
  <c r="AF1060" s="1"/>
  <c r="AH1058"/>
  <c r="AH1057" s="1"/>
  <c r="AF1058"/>
  <c r="AF1057" s="1"/>
  <c r="AH1055"/>
  <c r="AH1054" s="1"/>
  <c r="AF1055"/>
  <c r="AF1054" s="1"/>
  <c r="AH1052"/>
  <c r="AH1051" s="1"/>
  <c r="AF1052"/>
  <c r="AF1051" s="1"/>
  <c r="AH1049"/>
  <c r="AH1048" s="1"/>
  <c r="AF1049"/>
  <c r="AF1048" s="1"/>
  <c r="AI1046"/>
  <c r="AI1045" s="1"/>
  <c r="AH1046"/>
  <c r="AH1045" s="1"/>
  <c r="AG1046"/>
  <c r="AG1045" s="1"/>
  <c r="AF1046"/>
  <c r="AF1045" s="1"/>
  <c r="AI1043"/>
  <c r="AH1043"/>
  <c r="AH1042" s="1"/>
  <c r="AG1043"/>
  <c r="AG1042" s="1"/>
  <c r="AF1043"/>
  <c r="AF1042" s="1"/>
  <c r="AI1042"/>
  <c r="AI1040"/>
  <c r="AI1039" s="1"/>
  <c r="AH1040"/>
  <c r="AH1039" s="1"/>
  <c r="AG1040"/>
  <c r="AG1039" s="1"/>
  <c r="AF1040"/>
  <c r="AF1039" s="1"/>
  <c r="AH1037"/>
  <c r="AH1036" s="1"/>
  <c r="AF1037"/>
  <c r="AF1036" s="1"/>
  <c r="AI1034"/>
  <c r="AI1033" s="1"/>
  <c r="AH1034"/>
  <c r="AH1033" s="1"/>
  <c r="AG1034"/>
  <c r="AG1033" s="1"/>
  <c r="AF1034"/>
  <c r="AF1033" s="1"/>
  <c r="AI1031"/>
  <c r="AH1031"/>
  <c r="AG1031"/>
  <c r="AF1031"/>
  <c r="AI1030"/>
  <c r="AH1030"/>
  <c r="AG1030"/>
  <c r="AF1030"/>
  <c r="AI1028"/>
  <c r="AH1028"/>
  <c r="AG1028"/>
  <c r="AF1028"/>
  <c r="AF1027" s="1"/>
  <c r="AI1027"/>
  <c r="AH1027"/>
  <c r="AG1027"/>
  <c r="AI1025"/>
  <c r="AH1025"/>
  <c r="AH1024" s="1"/>
  <c r="AG1025"/>
  <c r="AG1024" s="1"/>
  <c r="AF1025"/>
  <c r="AF1024" s="1"/>
  <c r="AI1024"/>
  <c r="AI1022"/>
  <c r="AI1021" s="1"/>
  <c r="AH1022"/>
  <c r="AH1021" s="1"/>
  <c r="AG1022"/>
  <c r="AG1021" s="1"/>
  <c r="AF1022"/>
  <c r="AF1021" s="1"/>
  <c r="AI1019"/>
  <c r="AI1018" s="1"/>
  <c r="AH1019"/>
  <c r="AH1018" s="1"/>
  <c r="AG1019"/>
  <c r="AG1018" s="1"/>
  <c r="AF1019"/>
  <c r="AF1018" s="1"/>
  <c r="AI1016"/>
  <c r="AH1016"/>
  <c r="AG1016"/>
  <c r="AG1015" s="1"/>
  <c r="AF1016"/>
  <c r="AF1015" s="1"/>
  <c r="AI1015"/>
  <c r="AH1015"/>
  <c r="AI1013"/>
  <c r="AH1013"/>
  <c r="AH1012" s="1"/>
  <c r="AG1013"/>
  <c r="AG1012" s="1"/>
  <c r="AF1013"/>
  <c r="AF1012" s="1"/>
  <c r="AI1012"/>
  <c r="AI1010"/>
  <c r="AI1009" s="1"/>
  <c r="AH1010"/>
  <c r="AH1009" s="1"/>
  <c r="AG1010"/>
  <c r="AG1009" s="1"/>
  <c r="AF1010"/>
  <c r="AF1009" s="1"/>
  <c r="AI1007"/>
  <c r="AI1006" s="1"/>
  <c r="AH1007"/>
  <c r="AH1006" s="1"/>
  <c r="AG1007"/>
  <c r="AG1006" s="1"/>
  <c r="AF1007"/>
  <c r="AF1006" s="1"/>
  <c r="AI1004"/>
  <c r="AI1003" s="1"/>
  <c r="AH1004"/>
  <c r="AG1004"/>
  <c r="AG1003" s="1"/>
  <c r="AF1004"/>
  <c r="AF1003" s="1"/>
  <c r="AH1003"/>
  <c r="AI1001"/>
  <c r="AH1001"/>
  <c r="AH1000" s="1"/>
  <c r="AG1001"/>
  <c r="AG1000" s="1"/>
  <c r="AF1001"/>
  <c r="AF1000" s="1"/>
  <c r="AI1000"/>
  <c r="AI998"/>
  <c r="AI997" s="1"/>
  <c r="AH998"/>
  <c r="AH997" s="1"/>
  <c r="AG998"/>
  <c r="AG997" s="1"/>
  <c r="AF998"/>
  <c r="AF997" s="1"/>
  <c r="AI995"/>
  <c r="AI994" s="1"/>
  <c r="AH995"/>
  <c r="AH994" s="1"/>
  <c r="AG995"/>
  <c r="AG994" s="1"/>
  <c r="AF995"/>
  <c r="AF994" s="1"/>
  <c r="AI992"/>
  <c r="AI991" s="1"/>
  <c r="AH992"/>
  <c r="AH991" s="1"/>
  <c r="AG992"/>
  <c r="AG991" s="1"/>
  <c r="AF992"/>
  <c r="AF991" s="1"/>
  <c r="AI989"/>
  <c r="AH989"/>
  <c r="AH988" s="1"/>
  <c r="AG989"/>
  <c r="AG988" s="1"/>
  <c r="AF989"/>
  <c r="AF988" s="1"/>
  <c r="AI988"/>
  <c r="AI986"/>
  <c r="AI985" s="1"/>
  <c r="AH986"/>
  <c r="AH985" s="1"/>
  <c r="AG986"/>
  <c r="AG985" s="1"/>
  <c r="AF986"/>
  <c r="AF985" s="1"/>
  <c r="AI983"/>
  <c r="AI982" s="1"/>
  <c r="AH983"/>
  <c r="AH982" s="1"/>
  <c r="AG983"/>
  <c r="AG982" s="1"/>
  <c r="AF983"/>
  <c r="AF982" s="1"/>
  <c r="AI980"/>
  <c r="AI979" s="1"/>
  <c r="AH980"/>
  <c r="AH979" s="1"/>
  <c r="AG980"/>
  <c r="AG979" s="1"/>
  <c r="AF980"/>
  <c r="AF979" s="1"/>
  <c r="AI977"/>
  <c r="AH977"/>
  <c r="AH976" s="1"/>
  <c r="AG977"/>
  <c r="AG976" s="1"/>
  <c r="AF977"/>
  <c r="AF976" s="1"/>
  <c r="AI976"/>
  <c r="AI974"/>
  <c r="AI973" s="1"/>
  <c r="AH974"/>
  <c r="AH973" s="1"/>
  <c r="AG974"/>
  <c r="AG973" s="1"/>
  <c r="AF974"/>
  <c r="AF973" s="1"/>
  <c r="AI971"/>
  <c r="AH971"/>
  <c r="AH970" s="1"/>
  <c r="AG971"/>
  <c r="AG970" s="1"/>
  <c r="AF971"/>
  <c r="AF970" s="1"/>
  <c r="AI970"/>
  <c r="AI963"/>
  <c r="AH963"/>
  <c r="AG963"/>
  <c r="AF963"/>
  <c r="AI961"/>
  <c r="AH961"/>
  <c r="AG961"/>
  <c r="AF961"/>
  <c r="AI952"/>
  <c r="AI951" s="1"/>
  <c r="AI950" s="1"/>
  <c r="AI949" s="1"/>
  <c r="AI948" s="1"/>
  <c r="AH952"/>
  <c r="AH951" s="1"/>
  <c r="AH950" s="1"/>
  <c r="AH949" s="1"/>
  <c r="AH948" s="1"/>
  <c r="AG952"/>
  <c r="AG951" s="1"/>
  <c r="AG950" s="1"/>
  <c r="AG949" s="1"/>
  <c r="AG948" s="1"/>
  <c r="AF952"/>
  <c r="AF951" s="1"/>
  <c r="AF950" s="1"/>
  <c r="AF949" s="1"/>
  <c r="AF948" s="1"/>
  <c r="AI944"/>
  <c r="AI943" s="1"/>
  <c r="AH944"/>
  <c r="AH943" s="1"/>
  <c r="AG944"/>
  <c r="AG943" s="1"/>
  <c r="AF944"/>
  <c r="AF943" s="1"/>
  <c r="AI941"/>
  <c r="AI940" s="1"/>
  <c r="AH941"/>
  <c r="AH940" s="1"/>
  <c r="AG941"/>
  <c r="AG940" s="1"/>
  <c r="AF941"/>
  <c r="AF940" s="1"/>
  <c r="AI938"/>
  <c r="AH938"/>
  <c r="AH937" s="1"/>
  <c r="AH936" s="1"/>
  <c r="AH935" s="1"/>
  <c r="AG938"/>
  <c r="AG937" s="1"/>
  <c r="AF938"/>
  <c r="AF937" s="1"/>
  <c r="AI937"/>
  <c r="AI932"/>
  <c r="AH932"/>
  <c r="AH931" s="1"/>
  <c r="AH930" s="1"/>
  <c r="AH929" s="1"/>
  <c r="AG932"/>
  <c r="AG931" s="1"/>
  <c r="AG930" s="1"/>
  <c r="AG929" s="1"/>
  <c r="AF932"/>
  <c r="AF931" s="1"/>
  <c r="AF930" s="1"/>
  <c r="AF929" s="1"/>
  <c r="AI931"/>
  <c r="AI930" s="1"/>
  <c r="AI929" s="1"/>
  <c r="AI923"/>
  <c r="AI922" s="1"/>
  <c r="AI921" s="1"/>
  <c r="AH923"/>
  <c r="AH922" s="1"/>
  <c r="AH921" s="1"/>
  <c r="AG923"/>
  <c r="AG922" s="1"/>
  <c r="AG921" s="1"/>
  <c r="AF923"/>
  <c r="AF922" s="1"/>
  <c r="AF921" s="1"/>
  <c r="AI918"/>
  <c r="AI917" s="1"/>
  <c r="AI916" s="1"/>
  <c r="AH918"/>
  <c r="AH917" s="1"/>
  <c r="AH916" s="1"/>
  <c r="AG918"/>
  <c r="AG917" s="1"/>
  <c r="AG916" s="1"/>
  <c r="AF918"/>
  <c r="AF917" s="1"/>
  <c r="AF916" s="1"/>
  <c r="AI914"/>
  <c r="AI913" s="1"/>
  <c r="AI912" s="1"/>
  <c r="AH914"/>
  <c r="AH913" s="1"/>
  <c r="AH912" s="1"/>
  <c r="AG914"/>
  <c r="AG913" s="1"/>
  <c r="AG912" s="1"/>
  <c r="AF914"/>
  <c r="AF913" s="1"/>
  <c r="AF912" s="1"/>
  <c r="AI909"/>
  <c r="AI908" s="1"/>
  <c r="AH909"/>
  <c r="AH908" s="1"/>
  <c r="AG909"/>
  <c r="AG908" s="1"/>
  <c r="AF909"/>
  <c r="AF908" s="1"/>
  <c r="AI906"/>
  <c r="AI905" s="1"/>
  <c r="AH906"/>
  <c r="AH905" s="1"/>
  <c r="AG906"/>
  <c r="AG905" s="1"/>
  <c r="AF906"/>
  <c r="AF905" s="1"/>
  <c r="AI903"/>
  <c r="AH903"/>
  <c r="AH902" s="1"/>
  <c r="AG903"/>
  <c r="AG902" s="1"/>
  <c r="AF903"/>
  <c r="AF902" s="1"/>
  <c r="AI902"/>
  <c r="AI899"/>
  <c r="AI898" s="1"/>
  <c r="AH899"/>
  <c r="AH898" s="1"/>
  <c r="AG899"/>
  <c r="AG898" s="1"/>
  <c r="AF899"/>
  <c r="AF898" s="1"/>
  <c r="AI896"/>
  <c r="AI895" s="1"/>
  <c r="AH896"/>
  <c r="AH895" s="1"/>
  <c r="AG896"/>
  <c r="AG895" s="1"/>
  <c r="AF896"/>
  <c r="AF895" s="1"/>
  <c r="AI893"/>
  <c r="AI892" s="1"/>
  <c r="AH893"/>
  <c r="AH892" s="1"/>
  <c r="AG893"/>
  <c r="AG892" s="1"/>
  <c r="AF893"/>
  <c r="AF892" s="1"/>
  <c r="AI888"/>
  <c r="AI887" s="1"/>
  <c r="AH888"/>
  <c r="AH887" s="1"/>
  <c r="AG888"/>
  <c r="AG887" s="1"/>
  <c r="AF888"/>
  <c r="AF887" s="1"/>
  <c r="AI885"/>
  <c r="AH885"/>
  <c r="AH884" s="1"/>
  <c r="AG885"/>
  <c r="AG884" s="1"/>
  <c r="AF885"/>
  <c r="AF884" s="1"/>
  <c r="AI884"/>
  <c r="AI882"/>
  <c r="AI881" s="1"/>
  <c r="AH882"/>
  <c r="AH881" s="1"/>
  <c r="AG882"/>
  <c r="AG881" s="1"/>
  <c r="AF882"/>
  <c r="AF881" s="1"/>
  <c r="AI878"/>
  <c r="AI877" s="1"/>
  <c r="AH878"/>
  <c r="AH877" s="1"/>
  <c r="AG878"/>
  <c r="AG877" s="1"/>
  <c r="AF878"/>
  <c r="AF877" s="1"/>
  <c r="AI875"/>
  <c r="AH875"/>
  <c r="AH874" s="1"/>
  <c r="AG875"/>
  <c r="AG874" s="1"/>
  <c r="AF875"/>
  <c r="AF874" s="1"/>
  <c r="AI874"/>
  <c r="AI866"/>
  <c r="AI865" s="1"/>
  <c r="AH866"/>
  <c r="AH865" s="1"/>
  <c r="AG866"/>
  <c r="AG865" s="1"/>
  <c r="AF866"/>
  <c r="AF865" s="1"/>
  <c r="AI863"/>
  <c r="AI862" s="1"/>
  <c r="AH863"/>
  <c r="AH862" s="1"/>
  <c r="AG863"/>
  <c r="AG862" s="1"/>
  <c r="AF863"/>
  <c r="AF862" s="1"/>
  <c r="AI860"/>
  <c r="AH860"/>
  <c r="AG860"/>
  <c r="AF860"/>
  <c r="AI858"/>
  <c r="AH858"/>
  <c r="AG858"/>
  <c r="AF858"/>
  <c r="AI856"/>
  <c r="AH856"/>
  <c r="AG856"/>
  <c r="AF856"/>
  <c r="AI854"/>
  <c r="AH854"/>
  <c r="AG854"/>
  <c r="AG853" s="1"/>
  <c r="AG852" s="1"/>
  <c r="AF854"/>
  <c r="AF853" s="1"/>
  <c r="AF852" s="1"/>
  <c r="AI850"/>
  <c r="AH850"/>
  <c r="AH849" s="1"/>
  <c r="AH848" s="1"/>
  <c r="AG850"/>
  <c r="AG849" s="1"/>
  <c r="AG848" s="1"/>
  <c r="AF850"/>
  <c r="AF849" s="1"/>
  <c r="AF848" s="1"/>
  <c r="AI849"/>
  <c r="AI848" s="1"/>
  <c r="AI846"/>
  <c r="AH846"/>
  <c r="AG846"/>
  <c r="AG845" s="1"/>
  <c r="AG844" s="1"/>
  <c r="AF846"/>
  <c r="AF845" s="1"/>
  <c r="AF844" s="1"/>
  <c r="AI845"/>
  <c r="AI844" s="1"/>
  <c r="AH845"/>
  <c r="AH844" s="1"/>
  <c r="AI839"/>
  <c r="AI838" s="1"/>
  <c r="AI837" s="1"/>
  <c r="AH839"/>
  <c r="AH838" s="1"/>
  <c r="AH837" s="1"/>
  <c r="AG839"/>
  <c r="AG838" s="1"/>
  <c r="AG837" s="1"/>
  <c r="AF839"/>
  <c r="AF838" s="1"/>
  <c r="AF837" s="1"/>
  <c r="AI835"/>
  <c r="AH835"/>
  <c r="AG835"/>
  <c r="AG834" s="1"/>
  <c r="AG833" s="1"/>
  <c r="AF835"/>
  <c r="AF834" s="1"/>
  <c r="AF833" s="1"/>
  <c r="AI834"/>
  <c r="AI833" s="1"/>
  <c r="AH834"/>
  <c r="AH833" s="1"/>
  <c r="AI828"/>
  <c r="AI827" s="1"/>
  <c r="AI826" s="1"/>
  <c r="AH828"/>
  <c r="AH827" s="1"/>
  <c r="AH826" s="1"/>
  <c r="AG828"/>
  <c r="AG827" s="1"/>
  <c r="AG826" s="1"/>
  <c r="AF828"/>
  <c r="AF827" s="1"/>
  <c r="AF826" s="1"/>
  <c r="AI824"/>
  <c r="AH824"/>
  <c r="AG824"/>
  <c r="AG823" s="1"/>
  <c r="AG822" s="1"/>
  <c r="AF824"/>
  <c r="AF823" s="1"/>
  <c r="AF822" s="1"/>
  <c r="AI823"/>
  <c r="AI822" s="1"/>
  <c r="AH823"/>
  <c r="AH822" s="1"/>
  <c r="AI817"/>
  <c r="AH817"/>
  <c r="AH816" s="1"/>
  <c r="AH815" s="1"/>
  <c r="AH814" s="1"/>
  <c r="AH813" s="1"/>
  <c r="AG817"/>
  <c r="AG816" s="1"/>
  <c r="AG815" s="1"/>
  <c r="AG814" s="1"/>
  <c r="AG813" s="1"/>
  <c r="AF817"/>
  <c r="AF816" s="1"/>
  <c r="AF815" s="1"/>
  <c r="AF814" s="1"/>
  <c r="AF813" s="1"/>
  <c r="AI816"/>
  <c r="AI815" s="1"/>
  <c r="AI814" s="1"/>
  <c r="AI813" s="1"/>
  <c r="AI805"/>
  <c r="AH805"/>
  <c r="AG805"/>
  <c r="AG804" s="1"/>
  <c r="AG799" s="1"/>
  <c r="AF805"/>
  <c r="AF804" s="1"/>
  <c r="AI804"/>
  <c r="AI799" s="1"/>
  <c r="AH804"/>
  <c r="AI802"/>
  <c r="AI800" s="1"/>
  <c r="AH802"/>
  <c r="AH801" s="1"/>
  <c r="AH800" s="1"/>
  <c r="AG802"/>
  <c r="AG800" s="1"/>
  <c r="AF802"/>
  <c r="AF801" s="1"/>
  <c r="AF800" s="1"/>
  <c r="AI797"/>
  <c r="AH797"/>
  <c r="AH796" s="1"/>
  <c r="AH795" s="1"/>
  <c r="AH794" s="1"/>
  <c r="AG797"/>
  <c r="AG796" s="1"/>
  <c r="AG795" s="1"/>
  <c r="AG794" s="1"/>
  <c r="AF797"/>
  <c r="AF796" s="1"/>
  <c r="AF795" s="1"/>
  <c r="AF794" s="1"/>
  <c r="AI796"/>
  <c r="AI795" s="1"/>
  <c r="AI794" s="1"/>
  <c r="AI792"/>
  <c r="AI791" s="1"/>
  <c r="AH792"/>
  <c r="AH791" s="1"/>
  <c r="AG792"/>
  <c r="AG791" s="1"/>
  <c r="AF792"/>
  <c r="AF791" s="1"/>
  <c r="AI789"/>
  <c r="AH789"/>
  <c r="AH788" s="1"/>
  <c r="AG789"/>
  <c r="AG788" s="1"/>
  <c r="AF789"/>
  <c r="AF788" s="1"/>
  <c r="AI788"/>
  <c r="AI786"/>
  <c r="AI785" s="1"/>
  <c r="AI784" s="1"/>
  <c r="AH786"/>
  <c r="AH785" s="1"/>
  <c r="AH784" s="1"/>
  <c r="AG786"/>
  <c r="AG785" s="1"/>
  <c r="AG784" s="1"/>
  <c r="AF786"/>
  <c r="AF785" s="1"/>
  <c r="AF784" s="1"/>
  <c r="AI782"/>
  <c r="AI781" s="1"/>
  <c r="AH782"/>
  <c r="AH781" s="1"/>
  <c r="AG782"/>
  <c r="AG781" s="1"/>
  <c r="AF782"/>
  <c r="AF781" s="1"/>
  <c r="AI779"/>
  <c r="AH779"/>
  <c r="AH778" s="1"/>
  <c r="AG779"/>
  <c r="AG778" s="1"/>
  <c r="AF779"/>
  <c r="AF778" s="1"/>
  <c r="AI778"/>
  <c r="AI775"/>
  <c r="AH775"/>
  <c r="AH774" s="1"/>
  <c r="AH773" s="1"/>
  <c r="AG775"/>
  <c r="AG774" s="1"/>
  <c r="AG773" s="1"/>
  <c r="AF775"/>
  <c r="AF774" s="1"/>
  <c r="AF773" s="1"/>
  <c r="AI774"/>
  <c r="AI773" s="1"/>
  <c r="AG771"/>
  <c r="AI771"/>
  <c r="AI770" s="1"/>
  <c r="AI769" s="1"/>
  <c r="AH771"/>
  <c r="AH770" s="1"/>
  <c r="AH769" s="1"/>
  <c r="AF771"/>
  <c r="AF770" s="1"/>
  <c r="AF769" s="1"/>
  <c r="AG770"/>
  <c r="AG769" s="1"/>
  <c r="AI767"/>
  <c r="AI766" s="1"/>
  <c r="AI765" s="1"/>
  <c r="AH767"/>
  <c r="AH766" s="1"/>
  <c r="AH765" s="1"/>
  <c r="AG767"/>
  <c r="AG766" s="1"/>
  <c r="AG765" s="1"/>
  <c r="AF767"/>
  <c r="AF766" s="1"/>
  <c r="AF765" s="1"/>
  <c r="AI762"/>
  <c r="AH762"/>
  <c r="AH761" s="1"/>
  <c r="AH760" s="1"/>
  <c r="AH759" s="1"/>
  <c r="AG762"/>
  <c r="AG761" s="1"/>
  <c r="AG760" s="1"/>
  <c r="AG759" s="1"/>
  <c r="AF762"/>
  <c r="AF761" s="1"/>
  <c r="AF760" s="1"/>
  <c r="AF759" s="1"/>
  <c r="AI761"/>
  <c r="AI760" s="1"/>
  <c r="AI759" s="1"/>
  <c r="AI757"/>
  <c r="AI756" s="1"/>
  <c r="AH757"/>
  <c r="AH756" s="1"/>
  <c r="AG757"/>
  <c r="AG756" s="1"/>
  <c r="AF757"/>
  <c r="AF756" s="1"/>
  <c r="AI754"/>
  <c r="AI753" s="1"/>
  <c r="AH754"/>
  <c r="AH753" s="1"/>
  <c r="AG754"/>
  <c r="AG753" s="1"/>
  <c r="AF754"/>
  <c r="AF753" s="1"/>
  <c r="AI751"/>
  <c r="AI750" s="1"/>
  <c r="AI749" s="1"/>
  <c r="AH751"/>
  <c r="AH750" s="1"/>
  <c r="AH749" s="1"/>
  <c r="AG751"/>
  <c r="AG750" s="1"/>
  <c r="AG749" s="1"/>
  <c r="AF751"/>
  <c r="AF750" s="1"/>
  <c r="AF749" s="1"/>
  <c r="AI747"/>
  <c r="AI746" s="1"/>
  <c r="AI745" s="1"/>
  <c r="AH747"/>
  <c r="AH746" s="1"/>
  <c r="AH745" s="1"/>
  <c r="AG747"/>
  <c r="AG746" s="1"/>
  <c r="AG745" s="1"/>
  <c r="AF747"/>
  <c r="AF746" s="1"/>
  <c r="AF745" s="1"/>
  <c r="AI743"/>
  <c r="AI742" s="1"/>
  <c r="AI741" s="1"/>
  <c r="AH743"/>
  <c r="AH742" s="1"/>
  <c r="AH741" s="1"/>
  <c r="AG743"/>
  <c r="AG742" s="1"/>
  <c r="AG741" s="1"/>
  <c r="AF743"/>
  <c r="AF742" s="1"/>
  <c r="AF741" s="1"/>
  <c r="AI739"/>
  <c r="AI738" s="1"/>
  <c r="AI737" s="1"/>
  <c r="AH739"/>
  <c r="AH738" s="1"/>
  <c r="AH737" s="1"/>
  <c r="AG739"/>
  <c r="AG738" s="1"/>
  <c r="AG737" s="1"/>
  <c r="AF739"/>
  <c r="AF738" s="1"/>
  <c r="AF737" s="1"/>
  <c r="AI734"/>
  <c r="AH734"/>
  <c r="AH733" s="1"/>
  <c r="AH732" s="1"/>
  <c r="AG734"/>
  <c r="AG733" s="1"/>
  <c r="AG732" s="1"/>
  <c r="AF734"/>
  <c r="AF733" s="1"/>
  <c r="AF732" s="1"/>
  <c r="AI733"/>
  <c r="AI732" s="1"/>
  <c r="AI730"/>
  <c r="AH730"/>
  <c r="AH729" s="1"/>
  <c r="AH728" s="1"/>
  <c r="AG730"/>
  <c r="AG729" s="1"/>
  <c r="AG728" s="1"/>
  <c r="AF730"/>
  <c r="AF729" s="1"/>
  <c r="AF728" s="1"/>
  <c r="AI729"/>
  <c r="AI728" s="1"/>
  <c r="AI726"/>
  <c r="AH726"/>
  <c r="AH725" s="1"/>
  <c r="AH724" s="1"/>
  <c r="AG726"/>
  <c r="AG725" s="1"/>
  <c r="AG724" s="1"/>
  <c r="AF726"/>
  <c r="AF725" s="1"/>
  <c r="AF724" s="1"/>
  <c r="AI725"/>
  <c r="AI724" s="1"/>
  <c r="AI722"/>
  <c r="AH722"/>
  <c r="AH721" s="1"/>
  <c r="AH720" s="1"/>
  <c r="AG722"/>
  <c r="AG721" s="1"/>
  <c r="AG720" s="1"/>
  <c r="AF722"/>
  <c r="AF721" s="1"/>
  <c r="AF720" s="1"/>
  <c r="AI721"/>
  <c r="AI720" s="1"/>
  <c r="AI712"/>
  <c r="AH712"/>
  <c r="AH711" s="1"/>
  <c r="AH710" s="1"/>
  <c r="AH709" s="1"/>
  <c r="AG712"/>
  <c r="AG711" s="1"/>
  <c r="AG710" s="1"/>
  <c r="AG709" s="1"/>
  <c r="AF712"/>
  <c r="AF711" s="1"/>
  <c r="AF710" s="1"/>
  <c r="AF709" s="1"/>
  <c r="AI711"/>
  <c r="AI710" s="1"/>
  <c r="AI709" s="1"/>
  <c r="AI707"/>
  <c r="AI706" s="1"/>
  <c r="AH707"/>
  <c r="AH706" s="1"/>
  <c r="AG707"/>
  <c r="AG706" s="1"/>
  <c r="AF707"/>
  <c r="AF706" s="1"/>
  <c r="AH704"/>
  <c r="AH703" s="1"/>
  <c r="AG704"/>
  <c r="AG703" s="1"/>
  <c r="AF704"/>
  <c r="AF703"/>
  <c r="AI700"/>
  <c r="AI699" s="1"/>
  <c r="AH700"/>
  <c r="AH699" s="1"/>
  <c r="AG700"/>
  <c r="AG699" s="1"/>
  <c r="AF700"/>
  <c r="AF699" s="1"/>
  <c r="AI697"/>
  <c r="AH697"/>
  <c r="AH696" s="1"/>
  <c r="AG697"/>
  <c r="AG696" s="1"/>
  <c r="AF697"/>
  <c r="AF696" s="1"/>
  <c r="AI696"/>
  <c r="AI693"/>
  <c r="AH693"/>
  <c r="AH692" s="1"/>
  <c r="AH691" s="1"/>
  <c r="AG693"/>
  <c r="AG692" s="1"/>
  <c r="AG691" s="1"/>
  <c r="AF693"/>
  <c r="AF692" s="1"/>
  <c r="AF691" s="1"/>
  <c r="AI692"/>
  <c r="AI691" s="1"/>
  <c r="AI689"/>
  <c r="AH689"/>
  <c r="AH688" s="1"/>
  <c r="AG689"/>
  <c r="AG688" s="1"/>
  <c r="AF689"/>
  <c r="AF688" s="1"/>
  <c r="AI688"/>
  <c r="AI686"/>
  <c r="AI685" s="1"/>
  <c r="AH686"/>
  <c r="AH685" s="1"/>
  <c r="AG686"/>
  <c r="AG685" s="1"/>
  <c r="AF686"/>
  <c r="AF685" s="1"/>
  <c r="AI682"/>
  <c r="AI681" s="1"/>
  <c r="AI680" s="1"/>
  <c r="AH682"/>
  <c r="AH681" s="1"/>
  <c r="AH680" s="1"/>
  <c r="AG682"/>
  <c r="AG681" s="1"/>
  <c r="AG680" s="1"/>
  <c r="AF682"/>
  <c r="AF681" s="1"/>
  <c r="AF680" s="1"/>
  <c r="AI675"/>
  <c r="AI674" s="1"/>
  <c r="AI673" s="1"/>
  <c r="AI672" s="1"/>
  <c r="AH675"/>
  <c r="AH674" s="1"/>
  <c r="AH673" s="1"/>
  <c r="AH672" s="1"/>
  <c r="AG675"/>
  <c r="AG674" s="1"/>
  <c r="AG673" s="1"/>
  <c r="AG672" s="1"/>
  <c r="AF675"/>
  <c r="AF674" s="1"/>
  <c r="AF673" s="1"/>
  <c r="AF672" s="1"/>
  <c r="AI670"/>
  <c r="AH670"/>
  <c r="AH669" s="1"/>
  <c r="AG670"/>
  <c r="AG669" s="1"/>
  <c r="AF670"/>
  <c r="AF669" s="1"/>
  <c r="AI669"/>
  <c r="AH662"/>
  <c r="AH661" s="1"/>
  <c r="AG662"/>
  <c r="AG661" s="1"/>
  <c r="AF662"/>
  <c r="AF661" s="1"/>
  <c r="AI658"/>
  <c r="AI657" s="1"/>
  <c r="AH658"/>
  <c r="AH657" s="1"/>
  <c r="AH656" s="1"/>
  <c r="AG658"/>
  <c r="AG657" s="1"/>
  <c r="AF658"/>
  <c r="AF657" s="1"/>
  <c r="AI654"/>
  <c r="AI653" s="1"/>
  <c r="AI652" s="1"/>
  <c r="AH654"/>
  <c r="AH653" s="1"/>
  <c r="AH652" s="1"/>
  <c r="AG654"/>
  <c r="AG653" s="1"/>
  <c r="AG652" s="1"/>
  <c r="AF654"/>
  <c r="AF653" s="1"/>
  <c r="AF652" s="1"/>
  <c r="AI649"/>
  <c r="AI648" s="1"/>
  <c r="AI647" s="1"/>
  <c r="AH649"/>
  <c r="AH648" s="1"/>
  <c r="AH647" s="1"/>
  <c r="AG649"/>
  <c r="AG648" s="1"/>
  <c r="AG647" s="1"/>
  <c r="AF649"/>
  <c r="AF648" s="1"/>
  <c r="AF647" s="1"/>
  <c r="AI644"/>
  <c r="AI643" s="1"/>
  <c r="AI642" s="1"/>
  <c r="AH644"/>
  <c r="AH643" s="1"/>
  <c r="AH642" s="1"/>
  <c r="AG644"/>
  <c r="AG643" s="1"/>
  <c r="AG642" s="1"/>
  <c r="AF644"/>
  <c r="AF643" s="1"/>
  <c r="AF642" s="1"/>
  <c r="AI635"/>
  <c r="AH635"/>
  <c r="AH634" s="1"/>
  <c r="AH633" s="1"/>
  <c r="AH632" s="1"/>
  <c r="AH631" s="1"/>
  <c r="AG635"/>
  <c r="AG634" s="1"/>
  <c r="AG633" s="1"/>
  <c r="AG632" s="1"/>
  <c r="AG631" s="1"/>
  <c r="AF635"/>
  <c r="AF634" s="1"/>
  <c r="AF633" s="1"/>
  <c r="AF632" s="1"/>
  <c r="AF631" s="1"/>
  <c r="AI634"/>
  <c r="AI633" s="1"/>
  <c r="AI632" s="1"/>
  <c r="AI631" s="1"/>
  <c r="AI628"/>
  <c r="AI627" s="1"/>
  <c r="AI626" s="1"/>
  <c r="AI625" s="1"/>
  <c r="AI624" s="1"/>
  <c r="AH628"/>
  <c r="AH627" s="1"/>
  <c r="AH626" s="1"/>
  <c r="AH625" s="1"/>
  <c r="AH624" s="1"/>
  <c r="AG628"/>
  <c r="AG627" s="1"/>
  <c r="AG626" s="1"/>
  <c r="AG625" s="1"/>
  <c r="AG624" s="1"/>
  <c r="AF628"/>
  <c r="AF627" s="1"/>
  <c r="AF626" s="1"/>
  <c r="AF625" s="1"/>
  <c r="AF624" s="1"/>
  <c r="AI619"/>
  <c r="AI618" s="1"/>
  <c r="AI617" s="1"/>
  <c r="AI616" s="1"/>
  <c r="AH619"/>
  <c r="AH618" s="1"/>
  <c r="AH617" s="1"/>
  <c r="AH616" s="1"/>
  <c r="AG619"/>
  <c r="AG618" s="1"/>
  <c r="AG617" s="1"/>
  <c r="AG616" s="1"/>
  <c r="AF619"/>
  <c r="AF618" s="1"/>
  <c r="AF617" s="1"/>
  <c r="AF616" s="1"/>
  <c r="AI614"/>
  <c r="AI613" s="1"/>
  <c r="AI612" s="1"/>
  <c r="AI611" s="1"/>
  <c r="AH614"/>
  <c r="AH613" s="1"/>
  <c r="AH612" s="1"/>
  <c r="AH611" s="1"/>
  <c r="AG614"/>
  <c r="AG613" s="1"/>
  <c r="AG612" s="1"/>
  <c r="AG611" s="1"/>
  <c r="AF614"/>
  <c r="AF613" s="1"/>
  <c r="AF612" s="1"/>
  <c r="AF611" s="1"/>
  <c r="AI609"/>
  <c r="AI608" s="1"/>
  <c r="AI607" s="1"/>
  <c r="AH609"/>
  <c r="AG609"/>
  <c r="AG608" s="1"/>
  <c r="AG607" s="1"/>
  <c r="AF609"/>
  <c r="AF608" s="1"/>
  <c r="AF607" s="1"/>
  <c r="AH608"/>
  <c r="AH607" s="1"/>
  <c r="AI605"/>
  <c r="AH605"/>
  <c r="AH604" s="1"/>
  <c r="AH603" s="1"/>
  <c r="AG605"/>
  <c r="AG604" s="1"/>
  <c r="AG603" s="1"/>
  <c r="AF605"/>
  <c r="AF604" s="1"/>
  <c r="AF603" s="1"/>
  <c r="AI604"/>
  <c r="AI603" s="1"/>
  <c r="AI600"/>
  <c r="AH600"/>
  <c r="AH599" s="1"/>
  <c r="AH598" s="1"/>
  <c r="AH597" s="1"/>
  <c r="AG600"/>
  <c r="AG599" s="1"/>
  <c r="AG598" s="1"/>
  <c r="AG597" s="1"/>
  <c r="AF600"/>
  <c r="AF599" s="1"/>
  <c r="AF598" s="1"/>
  <c r="AF597" s="1"/>
  <c r="AI599"/>
  <c r="AI598" s="1"/>
  <c r="AI597" s="1"/>
  <c r="AI593"/>
  <c r="AH593"/>
  <c r="AH592" s="1"/>
  <c r="AG593"/>
  <c r="AG592" s="1"/>
  <c r="AF593"/>
  <c r="AF592" s="1"/>
  <c r="AI592"/>
  <c r="AI590"/>
  <c r="AH590"/>
  <c r="AG590"/>
  <c r="AG589" s="1"/>
  <c r="AF590"/>
  <c r="AF589" s="1"/>
  <c r="AI589"/>
  <c r="AH589"/>
  <c r="AI580"/>
  <c r="AI579" s="1"/>
  <c r="AI574" s="1"/>
  <c r="AH580"/>
  <c r="AH579" s="1"/>
  <c r="AH574" s="1"/>
  <c r="AG580"/>
  <c r="AG579" s="1"/>
  <c r="AG574" s="1"/>
  <c r="AF580"/>
  <c r="AF579" s="1"/>
  <c r="AF574" s="1"/>
  <c r="AH572"/>
  <c r="AH571" s="1"/>
  <c r="AF572"/>
  <c r="AF571" s="1"/>
  <c r="AI569"/>
  <c r="AH569"/>
  <c r="AG569"/>
  <c r="AF569"/>
  <c r="AI567"/>
  <c r="AI566" s="1"/>
  <c r="AH567"/>
  <c r="AG567"/>
  <c r="AG566" s="1"/>
  <c r="AF567"/>
  <c r="AF566" s="1"/>
  <c r="AI564"/>
  <c r="AH564"/>
  <c r="AG564"/>
  <c r="AF564"/>
  <c r="AI562"/>
  <c r="AH562"/>
  <c r="AG562"/>
  <c r="AF562"/>
  <c r="AI560"/>
  <c r="AH560"/>
  <c r="AG560"/>
  <c r="AG559" s="1"/>
  <c r="AF560"/>
  <c r="AF559" s="1"/>
  <c r="AI559"/>
  <c r="AH559"/>
  <c r="AI557"/>
  <c r="AH557"/>
  <c r="AG557"/>
  <c r="AF557"/>
  <c r="AI555"/>
  <c r="AI554" s="1"/>
  <c r="AH555"/>
  <c r="AH554" s="1"/>
  <c r="AG555"/>
  <c r="AF555"/>
  <c r="AF554" s="1"/>
  <c r="AI552"/>
  <c r="AI551" s="1"/>
  <c r="AH552"/>
  <c r="AH551" s="1"/>
  <c r="AG552"/>
  <c r="AG551" s="1"/>
  <c r="AF552"/>
  <c r="AF551" s="1"/>
  <c r="AI547"/>
  <c r="AI546" s="1"/>
  <c r="AI545" s="1"/>
  <c r="AI544" s="1"/>
  <c r="AH547"/>
  <c r="AH546" s="1"/>
  <c r="AG547"/>
  <c r="AG546" s="1"/>
  <c r="AG545" s="1"/>
  <c r="AG544" s="1"/>
  <c r="AF547"/>
  <c r="AF546" s="1"/>
  <c r="AF545" s="1"/>
  <c r="AF544" s="1"/>
  <c r="AH545"/>
  <c r="AH544" s="1"/>
  <c r="AI542"/>
  <c r="AH542"/>
  <c r="AH541" s="1"/>
  <c r="AH540" s="1"/>
  <c r="AH539" s="1"/>
  <c r="AG542"/>
  <c r="AG541" s="1"/>
  <c r="AG540" s="1"/>
  <c r="AG539" s="1"/>
  <c r="AF542"/>
  <c r="AF541" s="1"/>
  <c r="AF540" s="1"/>
  <c r="AF539" s="1"/>
  <c r="AI541"/>
  <c r="AI540" s="1"/>
  <c r="AI539" s="1"/>
  <c r="AI537"/>
  <c r="AH537"/>
  <c r="AH536" s="1"/>
  <c r="AH535" s="1"/>
  <c r="AH534" s="1"/>
  <c r="AH533" s="1"/>
  <c r="AG537"/>
  <c r="AG536" s="1"/>
  <c r="AG535" s="1"/>
  <c r="AG534" s="1"/>
  <c r="AG533" s="1"/>
  <c r="AF537"/>
  <c r="AF536" s="1"/>
  <c r="AF535" s="1"/>
  <c r="AF534" s="1"/>
  <c r="AF533" s="1"/>
  <c r="AI536"/>
  <c r="AI535"/>
  <c r="AI534" s="1"/>
  <c r="AI533" s="1"/>
  <c r="AI531"/>
  <c r="AI530" s="1"/>
  <c r="AI529" s="1"/>
  <c r="AI528" s="1"/>
  <c r="AH531"/>
  <c r="AH530" s="1"/>
  <c r="AH529" s="1"/>
  <c r="AH528" s="1"/>
  <c r="AG531"/>
  <c r="AG530" s="1"/>
  <c r="AG529" s="1"/>
  <c r="AG528" s="1"/>
  <c r="AF531"/>
  <c r="AF530" s="1"/>
  <c r="AF529" s="1"/>
  <c r="AF528" s="1"/>
  <c r="AI524"/>
  <c r="AI523" s="1"/>
  <c r="AI522" s="1"/>
  <c r="AI521" s="1"/>
  <c r="AH524"/>
  <c r="AH523" s="1"/>
  <c r="AG524"/>
  <c r="AG523" s="1"/>
  <c r="AG522" s="1"/>
  <c r="AG521" s="1"/>
  <c r="AF524"/>
  <c r="AF523" s="1"/>
  <c r="AF522" s="1"/>
  <c r="AF521" s="1"/>
  <c r="AH522"/>
  <c r="AH521" s="1"/>
  <c r="AI519"/>
  <c r="AI518" s="1"/>
  <c r="AI517" s="1"/>
  <c r="AI516" s="1"/>
  <c r="AH519"/>
  <c r="AH518" s="1"/>
  <c r="AH517" s="1"/>
  <c r="AH516" s="1"/>
  <c r="AG519"/>
  <c r="AG518" s="1"/>
  <c r="AG517" s="1"/>
  <c r="AG516" s="1"/>
  <c r="AF519"/>
  <c r="AF518" s="1"/>
  <c r="AF517" s="1"/>
  <c r="AF516" s="1"/>
  <c r="AI514"/>
  <c r="AH514"/>
  <c r="AH513" s="1"/>
  <c r="AH512" s="1"/>
  <c r="AH511" s="1"/>
  <c r="AG514"/>
  <c r="AG513" s="1"/>
  <c r="AG512" s="1"/>
  <c r="AG511" s="1"/>
  <c r="AF514"/>
  <c r="AF513" s="1"/>
  <c r="AF512" s="1"/>
  <c r="AF511" s="1"/>
  <c r="AI513"/>
  <c r="AI512" s="1"/>
  <c r="AI511" s="1"/>
  <c r="AI509"/>
  <c r="AI508" s="1"/>
  <c r="AI507" s="1"/>
  <c r="AI506" s="1"/>
  <c r="AH509"/>
  <c r="AH508" s="1"/>
  <c r="AH507" s="1"/>
  <c r="AH506" s="1"/>
  <c r="AG509"/>
  <c r="AG508" s="1"/>
  <c r="AG507" s="1"/>
  <c r="AG506" s="1"/>
  <c r="AF509"/>
  <c r="AF508" s="1"/>
  <c r="AF507" s="1"/>
  <c r="AF506" s="1"/>
  <c r="AK502"/>
  <c r="AJ502"/>
  <c r="AI502"/>
  <c r="AH502"/>
  <c r="AG502"/>
  <c r="AF502"/>
  <c r="AI500"/>
  <c r="AH500"/>
  <c r="AH499" s="1"/>
  <c r="AH498" s="1"/>
  <c r="AH497" s="1"/>
  <c r="AG500"/>
  <c r="AG499" s="1"/>
  <c r="AG498" s="1"/>
  <c r="AG497" s="1"/>
  <c r="AF500"/>
  <c r="AF499" s="1"/>
  <c r="AF498" s="1"/>
  <c r="AF497" s="1"/>
  <c r="AJ496"/>
  <c r="AH496"/>
  <c r="AH495" s="1"/>
  <c r="AH494" s="1"/>
  <c r="AH493" s="1"/>
  <c r="AF496"/>
  <c r="AF495" s="1"/>
  <c r="AF494" s="1"/>
  <c r="AF493" s="1"/>
  <c r="AK495"/>
  <c r="AK494" s="1"/>
  <c r="AK493" s="1"/>
  <c r="AJ495"/>
  <c r="AI495"/>
  <c r="AI494" s="1"/>
  <c r="AI493" s="1"/>
  <c r="AG495"/>
  <c r="AG494" s="1"/>
  <c r="AG493" s="1"/>
  <c r="AJ494"/>
  <c r="AJ493" s="1"/>
  <c r="AI491"/>
  <c r="AH491"/>
  <c r="AH490" s="1"/>
  <c r="AH489" s="1"/>
  <c r="AH488" s="1"/>
  <c r="AG491"/>
  <c r="AG490" s="1"/>
  <c r="AG489" s="1"/>
  <c r="AG488" s="1"/>
  <c r="AF491"/>
  <c r="AF490" s="1"/>
  <c r="AF489" s="1"/>
  <c r="AF488" s="1"/>
  <c r="AI490"/>
  <c r="AI489" s="1"/>
  <c r="AI488" s="1"/>
  <c r="AI486"/>
  <c r="AI485" s="1"/>
  <c r="AI484" s="1"/>
  <c r="AI483" s="1"/>
  <c r="AH486"/>
  <c r="AH485" s="1"/>
  <c r="AH484" s="1"/>
  <c r="AH483" s="1"/>
  <c r="AG486"/>
  <c r="AG485" s="1"/>
  <c r="AG484" s="1"/>
  <c r="AG483" s="1"/>
  <c r="AF486"/>
  <c r="AF485" s="1"/>
  <c r="AF484" s="1"/>
  <c r="AF483" s="1"/>
  <c r="AI481"/>
  <c r="AI480" s="1"/>
  <c r="AI479" s="1"/>
  <c r="AI478" s="1"/>
  <c r="AH481"/>
  <c r="AH480" s="1"/>
  <c r="AH479" s="1"/>
  <c r="AH478" s="1"/>
  <c r="AG481"/>
  <c r="AG480" s="1"/>
  <c r="AG479" s="1"/>
  <c r="AG478" s="1"/>
  <c r="AF481"/>
  <c r="AF480" s="1"/>
  <c r="AF479" s="1"/>
  <c r="AF478" s="1"/>
  <c r="AI472"/>
  <c r="AH472"/>
  <c r="AH471" s="1"/>
  <c r="AH470" s="1"/>
  <c r="AH469" s="1"/>
  <c r="AG472"/>
  <c r="AG471" s="1"/>
  <c r="AG470" s="1"/>
  <c r="AG469" s="1"/>
  <c r="AF472"/>
  <c r="AF471" s="1"/>
  <c r="AF470" s="1"/>
  <c r="AF469" s="1"/>
  <c r="AI471"/>
  <c r="AI470" s="1"/>
  <c r="AI469" s="1"/>
  <c r="AI467"/>
  <c r="AI466" s="1"/>
  <c r="AI465" s="1"/>
  <c r="AI464" s="1"/>
  <c r="AH467"/>
  <c r="AH466" s="1"/>
  <c r="AH465" s="1"/>
  <c r="AH464" s="1"/>
  <c r="AG467"/>
  <c r="AG466" s="1"/>
  <c r="AG465" s="1"/>
  <c r="AG464" s="1"/>
  <c r="AF467"/>
  <c r="AF466" s="1"/>
  <c r="AF465" s="1"/>
  <c r="AF464" s="1"/>
  <c r="AI462"/>
  <c r="AH462"/>
  <c r="AH461" s="1"/>
  <c r="AH460" s="1"/>
  <c r="AH459" s="1"/>
  <c r="AH458" s="1"/>
  <c r="AG462"/>
  <c r="AG461" s="1"/>
  <c r="AG460" s="1"/>
  <c r="AG459" s="1"/>
  <c r="AG458" s="1"/>
  <c r="AF462"/>
  <c r="AF461" s="1"/>
  <c r="AF460" s="1"/>
  <c r="AF459" s="1"/>
  <c r="AF458" s="1"/>
  <c r="AI461"/>
  <c r="AI460" s="1"/>
  <c r="AI459" s="1"/>
  <c r="AI458" s="1"/>
  <c r="AI449"/>
  <c r="AH449"/>
  <c r="AG449"/>
  <c r="AF449"/>
  <c r="AI447"/>
  <c r="AI444" s="1"/>
  <c r="AH447"/>
  <c r="AH444" s="1"/>
  <c r="AG447"/>
  <c r="AF447"/>
  <c r="AF445"/>
  <c r="AF444" s="1"/>
  <c r="AI432"/>
  <c r="AH432"/>
  <c r="AG432"/>
  <c r="AG431" s="1"/>
  <c r="AG430" s="1"/>
  <c r="AF432"/>
  <c r="AF431" s="1"/>
  <c r="AF430" s="1"/>
  <c r="AI431"/>
  <c r="AI430" s="1"/>
  <c r="AH431"/>
  <c r="AH430" s="1"/>
  <c r="AI428"/>
  <c r="AH428"/>
  <c r="AH427" s="1"/>
  <c r="AH426" s="1"/>
  <c r="AG428"/>
  <c r="AG427" s="1"/>
  <c r="AG426" s="1"/>
  <c r="AF428"/>
  <c r="AF427" s="1"/>
  <c r="AF426" s="1"/>
  <c r="AI427"/>
  <c r="AI426" s="1"/>
  <c r="AI423"/>
  <c r="AH423"/>
  <c r="AG423"/>
  <c r="AF423"/>
  <c r="AI421"/>
  <c r="AH421"/>
  <c r="AG421"/>
  <c r="AF421"/>
  <c r="AI419"/>
  <c r="AH419"/>
  <c r="AG419"/>
  <c r="AF419"/>
  <c r="AI417"/>
  <c r="AH417"/>
  <c r="AH416" s="1"/>
  <c r="AH415" s="1"/>
  <c r="AG417"/>
  <c r="AF417"/>
  <c r="AF416" s="1"/>
  <c r="AF415" s="1"/>
  <c r="AI413"/>
  <c r="AI412" s="1"/>
  <c r="AH413"/>
  <c r="AH412" s="1"/>
  <c r="AG413"/>
  <c r="AG412" s="1"/>
  <c r="AF413"/>
  <c r="AF412" s="1"/>
  <c r="AI410"/>
  <c r="AH410"/>
  <c r="AG410"/>
  <c r="AG409" s="1"/>
  <c r="AF410"/>
  <c r="AF409" s="1"/>
  <c r="AI409"/>
  <c r="AH409"/>
  <c r="AI406"/>
  <c r="AH406"/>
  <c r="AG406"/>
  <c r="AG405" s="1"/>
  <c r="AG404" s="1"/>
  <c r="AF406"/>
  <c r="AF405" s="1"/>
  <c r="AF404" s="1"/>
  <c r="AI405"/>
  <c r="AI404" s="1"/>
  <c r="AH405"/>
  <c r="AH404" s="1"/>
  <c r="AI399"/>
  <c r="AH399"/>
  <c r="AG399"/>
  <c r="AG398" s="1"/>
  <c r="AF399"/>
  <c r="AF398" s="1"/>
  <c r="AI398"/>
  <c r="AH398"/>
  <c r="AI396"/>
  <c r="AI395" s="1"/>
  <c r="AI394" s="1"/>
  <c r="AH396"/>
  <c r="AH395" s="1"/>
  <c r="AH394" s="1"/>
  <c r="AG396"/>
  <c r="AG395" s="1"/>
  <c r="AG394" s="1"/>
  <c r="AF396"/>
  <c r="AF395" s="1"/>
  <c r="AF394" s="1"/>
  <c r="AI389"/>
  <c r="AI388" s="1"/>
  <c r="AI387" s="1"/>
  <c r="AI386" s="1"/>
  <c r="AH389"/>
  <c r="AH388" s="1"/>
  <c r="AH387" s="1"/>
  <c r="AH386" s="1"/>
  <c r="AG389"/>
  <c r="AG388" s="1"/>
  <c r="AG387" s="1"/>
  <c r="AG386" s="1"/>
  <c r="AF389"/>
  <c r="AF388" s="1"/>
  <c r="AF387" s="1"/>
  <c r="AF386" s="1"/>
  <c r="AI384"/>
  <c r="AH384"/>
  <c r="AG384"/>
  <c r="AF384"/>
  <c r="AI382"/>
  <c r="AH382"/>
  <c r="AG382"/>
  <c r="AF382"/>
  <c r="AI380"/>
  <c r="AH380"/>
  <c r="AH379" s="1"/>
  <c r="AH378" s="1"/>
  <c r="AG380"/>
  <c r="AG379" s="1"/>
  <c r="AG378" s="1"/>
  <c r="AF380"/>
  <c r="AI376"/>
  <c r="AH376"/>
  <c r="AH375" s="1"/>
  <c r="AH374" s="1"/>
  <c r="AG376"/>
  <c r="AG375" s="1"/>
  <c r="AG374" s="1"/>
  <c r="AF376"/>
  <c r="AF375" s="1"/>
  <c r="AF374" s="1"/>
  <c r="AI375"/>
  <c r="AI374" s="1"/>
  <c r="AI366"/>
  <c r="AI365" s="1"/>
  <c r="AH366"/>
  <c r="AH365" s="1"/>
  <c r="AG366"/>
  <c r="AG365" s="1"/>
  <c r="AF366"/>
  <c r="AF365" s="1"/>
  <c r="AI363"/>
  <c r="AH363"/>
  <c r="AH362" s="1"/>
  <c r="AG363"/>
  <c r="AG362" s="1"/>
  <c r="AF363"/>
  <c r="AF362" s="1"/>
  <c r="AI362"/>
  <c r="AI360"/>
  <c r="AI359" s="1"/>
  <c r="AH360"/>
  <c r="AH359" s="1"/>
  <c r="AG360"/>
  <c r="AG359" s="1"/>
  <c r="AF360"/>
  <c r="AF359" s="1"/>
  <c r="AI355"/>
  <c r="AH355"/>
  <c r="AH354" s="1"/>
  <c r="AH353" s="1"/>
  <c r="AH352" s="1"/>
  <c r="AG355"/>
  <c r="AG354" s="1"/>
  <c r="AG353" s="1"/>
  <c r="AG352" s="1"/>
  <c r="AF355"/>
  <c r="AF354" s="1"/>
  <c r="AF353" s="1"/>
  <c r="AF352" s="1"/>
  <c r="AI354"/>
  <c r="AI353" s="1"/>
  <c r="AI352" s="1"/>
  <c r="AI349"/>
  <c r="AH349"/>
  <c r="AH348" s="1"/>
  <c r="AH347" s="1"/>
  <c r="AH346" s="1"/>
  <c r="AG349"/>
  <c r="AG348" s="1"/>
  <c r="AG347" s="1"/>
  <c r="AG346" s="1"/>
  <c r="AF349"/>
  <c r="AF348" s="1"/>
  <c r="AF347" s="1"/>
  <c r="AF346" s="1"/>
  <c r="AI348"/>
  <c r="AI347" s="1"/>
  <c r="AI346" s="1"/>
  <c r="AI342"/>
  <c r="AH342"/>
  <c r="AH341" s="1"/>
  <c r="AG342"/>
  <c r="AG341" s="1"/>
  <c r="AF342"/>
  <c r="AF341" s="1"/>
  <c r="AI341"/>
  <c r="AI339"/>
  <c r="AI338" s="1"/>
  <c r="AH339"/>
  <c r="AH338" s="1"/>
  <c r="AG339"/>
  <c r="AG338" s="1"/>
  <c r="AF339"/>
  <c r="AF338" s="1"/>
  <c r="AI336"/>
  <c r="AH336"/>
  <c r="AH335" s="1"/>
  <c r="AG336"/>
  <c r="AG335" s="1"/>
  <c r="AF336"/>
  <c r="AF335" s="1"/>
  <c r="AI335"/>
  <c r="AI333"/>
  <c r="AI332" s="1"/>
  <c r="AH333"/>
  <c r="AH332" s="1"/>
  <c r="AG333"/>
  <c r="AG332" s="1"/>
  <c r="AF333"/>
  <c r="AF332" s="1"/>
  <c r="AI330"/>
  <c r="AH330"/>
  <c r="AH329" s="1"/>
  <c r="AG330"/>
  <c r="AG329" s="1"/>
  <c r="AF330"/>
  <c r="AF329" s="1"/>
  <c r="AI329"/>
  <c r="AH326"/>
  <c r="AH325" s="1"/>
  <c r="AH324" s="1"/>
  <c r="AF326"/>
  <c r="AK325"/>
  <c r="AK324" s="1"/>
  <c r="AI325"/>
  <c r="AI324" s="1"/>
  <c r="AG325"/>
  <c r="AG324" s="1"/>
  <c r="AF325"/>
  <c r="AF324" s="1"/>
  <c r="AI318"/>
  <c r="AI317" s="1"/>
  <c r="AH318"/>
  <c r="AH317" s="1"/>
  <c r="AG318"/>
  <c r="AG317" s="1"/>
  <c r="AF318"/>
  <c r="AF317" s="1"/>
  <c r="AI315"/>
  <c r="AI314" s="1"/>
  <c r="AH315"/>
  <c r="AH314" s="1"/>
  <c r="AG315"/>
  <c r="AG314" s="1"/>
  <c r="AF315"/>
  <c r="AF314" s="1"/>
  <c r="AI312"/>
  <c r="AH312"/>
  <c r="AG312"/>
  <c r="AG311" s="1"/>
  <c r="AF312"/>
  <c r="AF311" s="1"/>
  <c r="AI311"/>
  <c r="AH311"/>
  <c r="AI309"/>
  <c r="AI308" s="1"/>
  <c r="AI307" s="1"/>
  <c r="AH309"/>
  <c r="AH308" s="1"/>
  <c r="AH307" s="1"/>
  <c r="AG309"/>
  <c r="AG308" s="1"/>
  <c r="AG307" s="1"/>
  <c r="AF309"/>
  <c r="AF308" s="1"/>
  <c r="AF307" s="1"/>
  <c r="AI299"/>
  <c r="AH299"/>
  <c r="AG299"/>
  <c r="AF299"/>
  <c r="AI297"/>
  <c r="AH297"/>
  <c r="AG297"/>
  <c r="AF297"/>
  <c r="AI295"/>
  <c r="AI294" s="1"/>
  <c r="AI293" s="1"/>
  <c r="AH295"/>
  <c r="AG295"/>
  <c r="AF295"/>
  <c r="AF294" s="1"/>
  <c r="AF293" s="1"/>
  <c r="AH294"/>
  <c r="AH293" s="1"/>
  <c r="AI291"/>
  <c r="AI290" s="1"/>
  <c r="AI289" s="1"/>
  <c r="AH291"/>
  <c r="AH290" s="1"/>
  <c r="AH289" s="1"/>
  <c r="AG291"/>
  <c r="AG290" s="1"/>
  <c r="AG289" s="1"/>
  <c r="AF291"/>
  <c r="AF290" s="1"/>
  <c r="AF289" s="1"/>
  <c r="AI287"/>
  <c r="AH287"/>
  <c r="AG287"/>
  <c r="AG286" s="1"/>
  <c r="AG285" s="1"/>
  <c r="AF287"/>
  <c r="AF286" s="1"/>
  <c r="AF285" s="1"/>
  <c r="AI286"/>
  <c r="AI285" s="1"/>
  <c r="AH286"/>
  <c r="AH285" s="1"/>
  <c r="AI282"/>
  <c r="AI281" s="1"/>
  <c r="AI280" s="1"/>
  <c r="AI279" s="1"/>
  <c r="AH282"/>
  <c r="AH281" s="1"/>
  <c r="AH280" s="1"/>
  <c r="AH279" s="1"/>
  <c r="AG282"/>
  <c r="AG281" s="1"/>
  <c r="AG280" s="1"/>
  <c r="AG279" s="1"/>
  <c r="AF282"/>
  <c r="AF281" s="1"/>
  <c r="AF280" s="1"/>
  <c r="AF279" s="1"/>
  <c r="AI277"/>
  <c r="AH277"/>
  <c r="AG277"/>
  <c r="AG276" s="1"/>
  <c r="AG275" s="1"/>
  <c r="AG274" s="1"/>
  <c r="AF277"/>
  <c r="AF276" s="1"/>
  <c r="AF275" s="1"/>
  <c r="AF274" s="1"/>
  <c r="AI276"/>
  <c r="AI275" s="1"/>
  <c r="AI274" s="1"/>
  <c r="AH276"/>
  <c r="AH275" s="1"/>
  <c r="AH274" s="1"/>
  <c r="AI270"/>
  <c r="AH270"/>
  <c r="AG270"/>
  <c r="AG269" s="1"/>
  <c r="AG268" s="1"/>
  <c r="AG267" s="1"/>
  <c r="AG266" s="1"/>
  <c r="AF270"/>
  <c r="AF269" s="1"/>
  <c r="AF268" s="1"/>
  <c r="AF267" s="1"/>
  <c r="AF266" s="1"/>
  <c r="AI269"/>
  <c r="AI268" s="1"/>
  <c r="AI267" s="1"/>
  <c r="AI266" s="1"/>
  <c r="AH269"/>
  <c r="AH268" s="1"/>
  <c r="AH267" s="1"/>
  <c r="AH266" s="1"/>
  <c r="AI262"/>
  <c r="AH262"/>
  <c r="AG262"/>
  <c r="AF262"/>
  <c r="AI260"/>
  <c r="AH260"/>
  <c r="AG260"/>
  <c r="AF260"/>
  <c r="AI258"/>
  <c r="AH258"/>
  <c r="AG258"/>
  <c r="AG257" s="1"/>
  <c r="AG256" s="1"/>
  <c r="AG255" s="1"/>
  <c r="AG254" s="1"/>
  <c r="AF258"/>
  <c r="AF257" s="1"/>
  <c r="AF256" s="1"/>
  <c r="AF255" s="1"/>
  <c r="AF254" s="1"/>
  <c r="AI257"/>
  <c r="AI256" s="1"/>
  <c r="AI255" s="1"/>
  <c r="AI254" s="1"/>
  <c r="AI249"/>
  <c r="AI248" s="1"/>
  <c r="AH249"/>
  <c r="AH248" s="1"/>
  <c r="AG249"/>
  <c r="AG248" s="1"/>
  <c r="AF249"/>
  <c r="AF248" s="1"/>
  <c r="AJ247"/>
  <c r="AJ246" s="1"/>
  <c r="AJ245" s="1"/>
  <c r="AH247"/>
  <c r="AF247"/>
  <c r="AF246" s="1"/>
  <c r="AF245" s="1"/>
  <c r="AH246"/>
  <c r="AH245" s="1"/>
  <c r="AI243"/>
  <c r="AH243"/>
  <c r="AH242" s="1"/>
  <c r="AG243"/>
  <c r="AG242" s="1"/>
  <c r="AF243"/>
  <c r="AF242" s="1"/>
  <c r="AI242"/>
  <c r="AI238"/>
  <c r="AH238"/>
  <c r="AG238"/>
  <c r="AF238"/>
  <c r="AI236"/>
  <c r="AH236"/>
  <c r="AG236"/>
  <c r="AF236"/>
  <c r="AI234"/>
  <c r="AH234"/>
  <c r="AG234"/>
  <c r="AG233" s="1"/>
  <c r="AF234"/>
  <c r="AI229"/>
  <c r="AH229"/>
  <c r="AG229"/>
  <c r="AF229"/>
  <c r="AI227"/>
  <c r="AH227"/>
  <c r="AG227"/>
  <c r="AF227"/>
  <c r="AI225"/>
  <c r="AH225"/>
  <c r="AG225"/>
  <c r="AF225"/>
  <c r="AF224" s="1"/>
  <c r="AF223" s="1"/>
  <c r="AF222" s="1"/>
  <c r="AI224"/>
  <c r="AI223" s="1"/>
  <c r="AI222" s="1"/>
  <c r="AI220"/>
  <c r="AI219" s="1"/>
  <c r="AI218" s="1"/>
  <c r="AI217" s="1"/>
  <c r="AH220"/>
  <c r="AH219" s="1"/>
  <c r="AH218" s="1"/>
  <c r="AH217" s="1"/>
  <c r="AG220"/>
  <c r="AG219" s="1"/>
  <c r="AG218" s="1"/>
  <c r="AG217" s="1"/>
  <c r="AF220"/>
  <c r="AF219" s="1"/>
  <c r="AF218" s="1"/>
  <c r="AF217" s="1"/>
  <c r="AI215"/>
  <c r="AH215"/>
  <c r="AG215"/>
  <c r="AF215"/>
  <c r="AI213"/>
  <c r="AH213"/>
  <c r="AG213"/>
  <c r="AG212" s="1"/>
  <c r="AG211" s="1"/>
  <c r="AG210" s="1"/>
  <c r="AF213"/>
  <c r="AF212" s="1"/>
  <c r="AF211" s="1"/>
  <c r="AF210" s="1"/>
  <c r="AI212"/>
  <c r="AI211" s="1"/>
  <c r="AI210" s="1"/>
  <c r="AI208"/>
  <c r="AH208"/>
  <c r="AG208"/>
  <c r="AF208"/>
  <c r="AI206"/>
  <c r="AH206"/>
  <c r="AG206"/>
  <c r="AF206"/>
  <c r="AI204"/>
  <c r="AI203" s="1"/>
  <c r="AH204"/>
  <c r="AG204"/>
  <c r="AF204"/>
  <c r="AF203" s="1"/>
  <c r="AI201"/>
  <c r="AH201"/>
  <c r="AG201"/>
  <c r="AF201"/>
  <c r="AI199"/>
  <c r="AH199"/>
  <c r="AG199"/>
  <c r="AF199"/>
  <c r="AI197"/>
  <c r="AI196" s="1"/>
  <c r="AH197"/>
  <c r="AH196" s="1"/>
  <c r="AG197"/>
  <c r="AF197"/>
  <c r="AI194"/>
  <c r="AI193" s="1"/>
  <c r="AH194"/>
  <c r="AH193" s="1"/>
  <c r="AG194"/>
  <c r="AG193" s="1"/>
  <c r="AF194"/>
  <c r="AF193" s="1"/>
  <c r="AI191"/>
  <c r="AH191"/>
  <c r="AG191"/>
  <c r="AF191"/>
  <c r="AI189"/>
  <c r="AH189"/>
  <c r="AH188" s="1"/>
  <c r="AG189"/>
  <c r="AF189"/>
  <c r="AF188" s="1"/>
  <c r="AI188"/>
  <c r="AI186"/>
  <c r="AH186"/>
  <c r="AG186"/>
  <c r="AF186"/>
  <c r="AI184"/>
  <c r="AH184"/>
  <c r="AH183" s="1"/>
  <c r="AG184"/>
  <c r="AG183" s="1"/>
  <c r="AF184"/>
  <c r="AF183" s="1"/>
  <c r="AI181"/>
  <c r="AI180" s="1"/>
  <c r="AH181"/>
  <c r="AH180" s="1"/>
  <c r="AG181"/>
  <c r="AG180" s="1"/>
  <c r="AF181"/>
  <c r="AF180" s="1"/>
  <c r="AI176"/>
  <c r="AH176"/>
  <c r="AG176"/>
  <c r="AF176"/>
  <c r="AI174"/>
  <c r="AH174"/>
  <c r="AG174"/>
  <c r="AF174"/>
  <c r="AI172"/>
  <c r="AH172"/>
  <c r="AH171" s="1"/>
  <c r="AG172"/>
  <c r="AF172"/>
  <c r="AF171" s="1"/>
  <c r="AI169"/>
  <c r="AH169"/>
  <c r="AG169"/>
  <c r="AF169"/>
  <c r="AI167"/>
  <c r="AH167"/>
  <c r="AG167"/>
  <c r="AF167"/>
  <c r="AI165"/>
  <c r="AH165"/>
  <c r="AG165"/>
  <c r="AG164" s="1"/>
  <c r="AF165"/>
  <c r="AI161"/>
  <c r="AI160" s="1"/>
  <c r="AH161"/>
  <c r="AH160" s="1"/>
  <c r="AG161"/>
  <c r="AG160" s="1"/>
  <c r="AF161"/>
  <c r="AF160" s="1"/>
  <c r="AI158"/>
  <c r="AH158"/>
  <c r="AG158"/>
  <c r="AF158"/>
  <c r="AI156"/>
  <c r="AH156"/>
  <c r="AG156"/>
  <c r="AF156"/>
  <c r="AI154"/>
  <c r="AH154"/>
  <c r="AG154"/>
  <c r="AG153" s="1"/>
  <c r="AF154"/>
  <c r="AF153" s="1"/>
  <c r="AI149"/>
  <c r="AI148" s="1"/>
  <c r="AI147" s="1"/>
  <c r="AI146" s="1"/>
  <c r="AH149"/>
  <c r="AH148" s="1"/>
  <c r="AH147" s="1"/>
  <c r="AH146" s="1"/>
  <c r="AG149"/>
  <c r="AG148" s="1"/>
  <c r="AG147" s="1"/>
  <c r="AG146" s="1"/>
  <c r="AF149"/>
  <c r="AF148" s="1"/>
  <c r="AF147" s="1"/>
  <c r="AF146" s="1"/>
  <c r="AI144"/>
  <c r="AI143" s="1"/>
  <c r="AI142" s="1"/>
  <c r="AH144"/>
  <c r="AH143" s="1"/>
  <c r="AH142" s="1"/>
  <c r="AG144"/>
  <c r="AG143" s="1"/>
  <c r="AG142" s="1"/>
  <c r="AF144"/>
  <c r="AF143" s="1"/>
  <c r="AF142" s="1"/>
  <c r="AI140"/>
  <c r="AH140"/>
  <c r="AH139" s="1"/>
  <c r="AG140"/>
  <c r="AG139" s="1"/>
  <c r="AF140"/>
  <c r="AF139" s="1"/>
  <c r="AI139"/>
  <c r="AI137"/>
  <c r="AI136" s="1"/>
  <c r="AH137"/>
  <c r="AH136" s="1"/>
  <c r="AG137"/>
  <c r="AG136" s="1"/>
  <c r="AF137"/>
  <c r="AF136" s="1"/>
  <c r="AI134"/>
  <c r="AH134"/>
  <c r="AH133" s="1"/>
  <c r="AG134"/>
  <c r="AG133" s="1"/>
  <c r="AF134"/>
  <c r="AF133" s="1"/>
  <c r="AI133"/>
  <c r="AI130"/>
  <c r="AH130"/>
  <c r="AH129" s="1"/>
  <c r="AG130"/>
  <c r="AG129" s="1"/>
  <c r="AF130"/>
  <c r="AF129" s="1"/>
  <c r="AI129"/>
  <c r="AI127"/>
  <c r="AH127"/>
  <c r="AG127"/>
  <c r="AF127"/>
  <c r="AI125"/>
  <c r="AI124" s="1"/>
  <c r="AI123" s="1"/>
  <c r="AH125"/>
  <c r="AG125"/>
  <c r="AG124" s="1"/>
  <c r="AF125"/>
  <c r="AF124" s="1"/>
  <c r="AH124"/>
  <c r="AH123" s="1"/>
  <c r="AI121"/>
  <c r="AI120" s="1"/>
  <c r="AI119" s="1"/>
  <c r="AH121"/>
  <c r="AH120" s="1"/>
  <c r="AH119" s="1"/>
  <c r="AG121"/>
  <c r="AG120" s="1"/>
  <c r="AG119" s="1"/>
  <c r="AF121"/>
  <c r="AF120" s="1"/>
  <c r="AF119" s="1"/>
  <c r="AI116"/>
  <c r="AI115" s="1"/>
  <c r="AI114" s="1"/>
  <c r="AI113" s="1"/>
  <c r="AH116"/>
  <c r="AH115" s="1"/>
  <c r="AH114" s="1"/>
  <c r="AH113" s="1"/>
  <c r="AG116"/>
  <c r="AG115" s="1"/>
  <c r="AG114" s="1"/>
  <c r="AG113" s="1"/>
  <c r="AF116"/>
  <c r="AF115" s="1"/>
  <c r="AF114" s="1"/>
  <c r="AF113" s="1"/>
  <c r="AI109"/>
  <c r="AH109"/>
  <c r="AG109"/>
  <c r="AG108" s="1"/>
  <c r="AG107" s="1"/>
  <c r="AG106" s="1"/>
  <c r="AG105" s="1"/>
  <c r="AF109"/>
  <c r="AF108" s="1"/>
  <c r="AF107" s="1"/>
  <c r="AF106" s="1"/>
  <c r="AF105" s="1"/>
  <c r="AI108"/>
  <c r="AI107" s="1"/>
  <c r="AI106" s="1"/>
  <c r="AI105" s="1"/>
  <c r="AH108"/>
  <c r="AH107" s="1"/>
  <c r="AH106" s="1"/>
  <c r="AH105" s="1"/>
  <c r="AH102"/>
  <c r="AH101" s="1"/>
  <c r="AH100" s="1"/>
  <c r="AH99" s="1"/>
  <c r="AH98" s="1"/>
  <c r="AF102"/>
  <c r="AF101" s="1"/>
  <c r="AF100" s="1"/>
  <c r="AF99" s="1"/>
  <c r="AF98" s="1"/>
  <c r="AI94"/>
  <c r="AH94"/>
  <c r="AG94"/>
  <c r="AF94"/>
  <c r="AI92"/>
  <c r="AH92"/>
  <c r="AG92"/>
  <c r="AF92"/>
  <c r="AI90"/>
  <c r="AH90"/>
  <c r="AH89" s="1"/>
  <c r="AH88" s="1"/>
  <c r="AH87" s="1"/>
  <c r="AH86" s="1"/>
  <c r="AG90"/>
  <c r="AG89" s="1"/>
  <c r="AG88" s="1"/>
  <c r="AG87" s="1"/>
  <c r="AG86" s="1"/>
  <c r="AF90"/>
  <c r="AI83"/>
  <c r="AI82" s="1"/>
  <c r="AH83"/>
  <c r="AH82" s="1"/>
  <c r="AG83"/>
  <c r="AG82" s="1"/>
  <c r="AF83"/>
  <c r="AF82" s="1"/>
  <c r="AI80"/>
  <c r="AH80"/>
  <c r="AG80"/>
  <c r="AF80"/>
  <c r="AI78"/>
  <c r="AH78"/>
  <c r="AH77" s="1"/>
  <c r="AG78"/>
  <c r="AG77" s="1"/>
  <c r="AF78"/>
  <c r="AF77" s="1"/>
  <c r="AI75"/>
  <c r="AH75"/>
  <c r="AG75"/>
  <c r="AF75"/>
  <c r="AI73"/>
  <c r="AI72" s="1"/>
  <c r="AH73"/>
  <c r="AG73"/>
  <c r="AG72" s="1"/>
  <c r="AF73"/>
  <c r="AF72" s="1"/>
  <c r="AI70"/>
  <c r="AI69" s="1"/>
  <c r="AH70"/>
  <c r="AH69" s="1"/>
  <c r="AG70"/>
  <c r="AG69" s="1"/>
  <c r="AF70"/>
  <c r="AF69" s="1"/>
  <c r="AI67"/>
  <c r="AI66" s="1"/>
  <c r="AH67"/>
  <c r="AH66" s="1"/>
  <c r="AG67"/>
  <c r="AG66" s="1"/>
  <c r="AF67"/>
  <c r="AF66" s="1"/>
  <c r="AI64"/>
  <c r="AH64"/>
  <c r="AG64"/>
  <c r="AF64"/>
  <c r="AI62"/>
  <c r="AH62"/>
  <c r="AG62"/>
  <c r="AG61" s="1"/>
  <c r="AF62"/>
  <c r="AF61" s="1"/>
  <c r="AI59"/>
  <c r="AH59"/>
  <c r="AG59"/>
  <c r="AF59"/>
  <c r="AI57"/>
  <c r="AI56" s="1"/>
  <c r="AH57"/>
  <c r="AH56" s="1"/>
  <c r="AG57"/>
  <c r="AF57"/>
  <c r="AF56" s="1"/>
  <c r="AI53"/>
  <c r="AH53"/>
  <c r="AG53"/>
  <c r="AF53"/>
  <c r="AI51"/>
  <c r="AH51"/>
  <c r="AG51"/>
  <c r="AF51"/>
  <c r="AI49"/>
  <c r="AH49"/>
  <c r="AG49"/>
  <c r="AF49"/>
  <c r="AI47"/>
  <c r="AH47"/>
  <c r="AG47"/>
  <c r="AF47"/>
  <c r="AF46" s="1"/>
  <c r="AF45" s="1"/>
  <c r="AI40"/>
  <c r="AH40"/>
  <c r="AG40"/>
  <c r="AF40"/>
  <c r="AI38"/>
  <c r="AH38"/>
  <c r="AG38"/>
  <c r="AF38"/>
  <c r="AI36"/>
  <c r="AH36"/>
  <c r="AG36"/>
  <c r="AF36"/>
  <c r="AI34"/>
  <c r="AH34"/>
  <c r="AG34"/>
  <c r="AF34"/>
  <c r="AF33" s="1"/>
  <c r="AI31"/>
  <c r="AI30" s="1"/>
  <c r="AH31"/>
  <c r="AH30" s="1"/>
  <c r="AG31"/>
  <c r="AG30" s="1"/>
  <c r="AF31"/>
  <c r="AF30" s="1"/>
  <c r="AI28"/>
  <c r="AI27" s="1"/>
  <c r="AH28"/>
  <c r="AH27" s="1"/>
  <c r="AG28"/>
  <c r="AG27" s="1"/>
  <c r="AF28"/>
  <c r="AF27" s="1"/>
  <c r="AI21"/>
  <c r="AI20" s="1"/>
  <c r="AI19" s="1"/>
  <c r="AI18" s="1"/>
  <c r="AI17" s="1"/>
  <c r="AH21"/>
  <c r="AH20" s="1"/>
  <c r="AH19" s="1"/>
  <c r="AH18" s="1"/>
  <c r="AH17" s="1"/>
  <c r="AG21"/>
  <c r="AG20" s="1"/>
  <c r="AG19" s="1"/>
  <c r="AG18" s="1"/>
  <c r="AG17" s="1"/>
  <c r="AF21"/>
  <c r="AF20" s="1"/>
  <c r="AF19" s="1"/>
  <c r="AF18" s="1"/>
  <c r="AF17" s="1"/>
  <c r="AH393" l="1"/>
  <c r="AH392" s="1"/>
  <c r="AG684"/>
  <c r="AG777"/>
  <c r="AH684"/>
  <c r="AI588"/>
  <c r="AI587" s="1"/>
  <c r="AF832"/>
  <c r="AF831" s="1"/>
  <c r="AF1100"/>
  <c r="AI1113"/>
  <c r="AH602"/>
  <c r="AF408"/>
  <c r="AF403" s="1"/>
  <c r="AG477"/>
  <c r="AF873"/>
  <c r="AG1159"/>
  <c r="AF550"/>
  <c r="AF549" s="1"/>
  <c r="AH132"/>
  <c r="AI358"/>
  <c r="AG656"/>
  <c r="AF719"/>
  <c r="AF799"/>
  <c r="AH853"/>
  <c r="AH852" s="1"/>
  <c r="AG1137"/>
  <c r="AG1132" s="1"/>
  <c r="AH164"/>
  <c r="AG232"/>
  <c r="AG231" s="1"/>
  <c r="AH358"/>
  <c r="AH357" s="1"/>
  <c r="AI602"/>
  <c r="AG622"/>
  <c r="AF656"/>
  <c r="AH1072"/>
  <c r="AI1072"/>
  <c r="AG306"/>
  <c r="AG305" s="1"/>
  <c r="AI183"/>
  <c r="AI33"/>
  <c r="AI26" s="1"/>
  <c r="AI25" s="1"/>
  <c r="AI24" s="1"/>
  <c r="AI61"/>
  <c r="AF123"/>
  <c r="AF196"/>
  <c r="AH257"/>
  <c r="AH256" s="1"/>
  <c r="AH255" s="1"/>
  <c r="AH254" s="1"/>
  <c r="AI357"/>
  <c r="AF960"/>
  <c r="AF959" s="1"/>
  <c r="AF958" s="1"/>
  <c r="AF957" s="1"/>
  <c r="AI1112"/>
  <c r="AF1191"/>
  <c r="AF1190" s="1"/>
  <c r="AF1188" s="1"/>
  <c r="AH1191"/>
  <c r="AH1190" s="1"/>
  <c r="AH1188" s="1"/>
  <c r="AH284"/>
  <c r="AH273" s="1"/>
  <c r="AG641"/>
  <c r="AG640" s="1"/>
  <c r="AI960"/>
  <c r="AI959" s="1"/>
  <c r="AI958" s="1"/>
  <c r="AI957" s="1"/>
  <c r="AH1123"/>
  <c r="AF328"/>
  <c r="AH203"/>
  <c r="AH179" s="1"/>
  <c r="AG358"/>
  <c r="AG357" s="1"/>
  <c r="AG602"/>
  <c r="AI936"/>
  <c r="AI935" s="1"/>
  <c r="AG1113"/>
  <c r="AG1112" s="1"/>
  <c r="AG1111" s="1"/>
  <c r="AF1159"/>
  <c r="AI153"/>
  <c r="AI152" s="1"/>
  <c r="AF55"/>
  <c r="AF44" s="1"/>
  <c r="AF43" s="1"/>
  <c r="AH72"/>
  <c r="AG123"/>
  <c r="AG152"/>
  <c r="AI171"/>
  <c r="AG203"/>
  <c r="AH233"/>
  <c r="AH232" s="1"/>
  <c r="AH231" s="1"/>
  <c r="AI379"/>
  <c r="AI378" s="1"/>
  <c r="AG554"/>
  <c r="AG550" s="1"/>
  <c r="AG549" s="1"/>
  <c r="AG596"/>
  <c r="AH596"/>
  <c r="AF684"/>
  <c r="AI1137"/>
  <c r="AI1132" s="1"/>
  <c r="AI1111" s="1"/>
  <c r="AG33"/>
  <c r="AG26" s="1"/>
  <c r="AG25" s="1"/>
  <c r="AG24" s="1"/>
  <c r="AI46"/>
  <c r="AI45" s="1"/>
  <c r="AG56"/>
  <c r="AG55" s="1"/>
  <c r="AH153"/>
  <c r="AH152" s="1"/>
  <c r="AG294"/>
  <c r="AG293" s="1"/>
  <c r="AG284" s="1"/>
  <c r="AG273" s="1"/>
  <c r="AG252" s="1"/>
  <c r="AG1100"/>
  <c r="AF89"/>
  <c r="AF88" s="1"/>
  <c r="AF87" s="1"/>
  <c r="AF86" s="1"/>
  <c r="AF132"/>
  <c r="AF164"/>
  <c r="AF163" s="1"/>
  <c r="AG416"/>
  <c r="AG415" s="1"/>
  <c r="AH477"/>
  <c r="AH799"/>
  <c r="AH33"/>
  <c r="AH26" s="1"/>
  <c r="AH25" s="1"/>
  <c r="AH24" s="1"/>
  <c r="AH46"/>
  <c r="AH45" s="1"/>
  <c r="AH61"/>
  <c r="AI77"/>
  <c r="AI89"/>
  <c r="AI88" s="1"/>
  <c r="AI87" s="1"/>
  <c r="AI86" s="1"/>
  <c r="AG132"/>
  <c r="AG118" s="1"/>
  <c r="AI164"/>
  <c r="AG695"/>
  <c r="AG188"/>
  <c r="AH212"/>
  <c r="AH211" s="1"/>
  <c r="AH210" s="1"/>
  <c r="AG224"/>
  <c r="AG223" s="1"/>
  <c r="AG222" s="1"/>
  <c r="AI233"/>
  <c r="AI232" s="1"/>
  <c r="AI231" s="1"/>
  <c r="AG328"/>
  <c r="AF379"/>
  <c r="AF378" s="1"/>
  <c r="AF393"/>
  <c r="AF392" s="1"/>
  <c r="AG444"/>
  <c r="AG425" s="1"/>
  <c r="AG505"/>
  <c r="AF602"/>
  <c r="AG719"/>
  <c r="AI969"/>
  <c r="AI968" s="1"/>
  <c r="AF1086"/>
  <c r="AH1086"/>
  <c r="AG1191"/>
  <c r="AG1190" s="1"/>
  <c r="AG1188" s="1"/>
  <c r="AG323"/>
  <c r="AG322" s="1"/>
  <c r="AG321" s="1"/>
  <c r="AI328"/>
  <c r="AI373"/>
  <c r="AI351" s="1"/>
  <c r="AI345" s="1"/>
  <c r="AF425"/>
  <c r="AI425"/>
  <c r="AG588"/>
  <c r="AG587" s="1"/>
  <c r="AI684"/>
  <c r="AF695"/>
  <c r="AF679" s="1"/>
  <c r="AF678" s="1"/>
  <c r="AH695"/>
  <c r="AI719"/>
  <c r="AH736"/>
  <c r="AI736"/>
  <c r="AG821"/>
  <c r="AG820" s="1"/>
  <c r="AI853"/>
  <c r="AI852" s="1"/>
  <c r="AI843" s="1"/>
  <c r="AI842" s="1"/>
  <c r="AH873"/>
  <c r="AH960"/>
  <c r="AH959" s="1"/>
  <c r="AH958" s="1"/>
  <c r="AH957" s="1"/>
  <c r="AF1113"/>
  <c r="AF1112" s="1"/>
  <c r="AF1154"/>
  <c r="AF1153" s="1"/>
  <c r="AF1151" s="1"/>
  <c r="AI1159"/>
  <c r="AI1154" s="1"/>
  <c r="AI1153" s="1"/>
  <c r="AI1151" s="1"/>
  <c r="AG196"/>
  <c r="AH224"/>
  <c r="AH223" s="1"/>
  <c r="AH222" s="1"/>
  <c r="AF233"/>
  <c r="AF232" s="1"/>
  <c r="AF231" s="1"/>
  <c r="AF323"/>
  <c r="AF322" s="1"/>
  <c r="AF321" s="1"/>
  <c r="AH328"/>
  <c r="AH323" s="1"/>
  <c r="AH322" s="1"/>
  <c r="AH321" s="1"/>
  <c r="AH373"/>
  <c r="AH351" s="1"/>
  <c r="AH345" s="1"/>
  <c r="AG393"/>
  <c r="AG392" s="1"/>
  <c r="AG408"/>
  <c r="AG403" s="1"/>
  <c r="AI416"/>
  <c r="AI415" s="1"/>
  <c r="AH425"/>
  <c r="AI499"/>
  <c r="AI498" s="1"/>
  <c r="AI497" s="1"/>
  <c r="AI477" s="1"/>
  <c r="AF588"/>
  <c r="AF587" s="1"/>
  <c r="AH641"/>
  <c r="AH640" s="1"/>
  <c r="AH679"/>
  <c r="AH678" s="1"/>
  <c r="AH719"/>
  <c r="AH777"/>
  <c r="AH764" s="1"/>
  <c r="AG832"/>
  <c r="AG831" s="1"/>
  <c r="AG960"/>
  <c r="AG959" s="1"/>
  <c r="AG958" s="1"/>
  <c r="AG957" s="1"/>
  <c r="AH1113"/>
  <c r="AH1112" s="1"/>
  <c r="AH1154"/>
  <c r="AH1153" s="1"/>
  <c r="AH1151" s="1"/>
  <c r="AG171"/>
  <c r="AG163" s="1"/>
  <c r="AG46"/>
  <c r="AG45" s="1"/>
  <c r="AG44" s="1"/>
  <c r="AG43" s="1"/>
  <c r="AF26"/>
  <c r="AF25" s="1"/>
  <c r="AF24" s="1"/>
  <c r="AI306"/>
  <c r="AI305" s="1"/>
  <c r="AF358"/>
  <c r="AF357" s="1"/>
  <c r="AG373"/>
  <c r="AG351" s="1"/>
  <c r="AG345" s="1"/>
  <c r="AF505"/>
  <c r="AG736"/>
  <c r="AI777"/>
  <c r="AI764" s="1"/>
  <c r="AI718" s="1"/>
  <c r="AG764"/>
  <c r="AF821"/>
  <c r="AF820" s="1"/>
  <c r="AG843"/>
  <c r="AG842" s="1"/>
  <c r="AG891"/>
  <c r="AF891"/>
  <c r="AG969"/>
  <c r="AG968" s="1"/>
  <c r="AG1076"/>
  <c r="AG1072" s="1"/>
  <c r="AI55"/>
  <c r="AI44" s="1"/>
  <c r="AI43" s="1"/>
  <c r="AH118"/>
  <c r="AF179"/>
  <c r="AI132"/>
  <c r="AI118" s="1"/>
  <c r="AF152"/>
  <c r="AI179"/>
  <c r="AI284"/>
  <c r="AI273" s="1"/>
  <c r="AI252" s="1"/>
  <c r="AF373"/>
  <c r="AH408"/>
  <c r="AH403" s="1"/>
  <c r="AF477"/>
  <c r="AH163"/>
  <c r="AF284"/>
  <c r="AF273" s="1"/>
  <c r="AF252" s="1"/>
  <c r="AF306"/>
  <c r="AF305" s="1"/>
  <c r="AH306"/>
  <c r="AH305" s="1"/>
  <c r="AI323"/>
  <c r="AI322" s="1"/>
  <c r="AI321" s="1"/>
  <c r="AI393"/>
  <c r="AI392" s="1"/>
  <c r="AI408"/>
  <c r="AI403" s="1"/>
  <c r="AI505"/>
  <c r="AI550"/>
  <c r="AI549" s="1"/>
  <c r="AI527" s="1"/>
  <c r="AI596"/>
  <c r="AH566"/>
  <c r="AF596"/>
  <c r="AF622"/>
  <c r="AH622"/>
  <c r="AF641"/>
  <c r="AF640" s="1"/>
  <c r="AG679"/>
  <c r="AG678" s="1"/>
  <c r="AF736"/>
  <c r="AH505"/>
  <c r="AH550"/>
  <c r="AH588"/>
  <c r="AH587" s="1"/>
  <c r="AI622"/>
  <c r="AH821"/>
  <c r="AH820" s="1"/>
  <c r="AH832"/>
  <c r="AH831" s="1"/>
  <c r="AH843"/>
  <c r="AH842" s="1"/>
  <c r="AG873"/>
  <c r="AG872" s="1"/>
  <c r="AI891"/>
  <c r="AH891"/>
  <c r="AF969"/>
  <c r="AF968" s="1"/>
  <c r="AH969"/>
  <c r="AH968" s="1"/>
  <c r="AG1086"/>
  <c r="AF1137"/>
  <c r="AF1132" s="1"/>
  <c r="AH1137"/>
  <c r="AH1132" s="1"/>
  <c r="AG1154"/>
  <c r="AG1153" s="1"/>
  <c r="AG1151" s="1"/>
  <c r="AI662"/>
  <c r="AI661" s="1"/>
  <c r="AI656" s="1"/>
  <c r="AI641" s="1"/>
  <c r="AI640" s="1"/>
  <c r="AI704"/>
  <c r="AI703" s="1"/>
  <c r="AI695" s="1"/>
  <c r="AF777"/>
  <c r="AF764" s="1"/>
  <c r="AF843"/>
  <c r="AF842" s="1"/>
  <c r="AI873"/>
  <c r="AF936"/>
  <c r="AF935" s="1"/>
  <c r="AF1076"/>
  <c r="AF1072" s="1"/>
  <c r="AI1086"/>
  <c r="AH1100"/>
  <c r="AI1100"/>
  <c r="AI821"/>
  <c r="AI820" s="1"/>
  <c r="AI832"/>
  <c r="AI831" s="1"/>
  <c r="AG936"/>
  <c r="AG935" s="1"/>
  <c r="AA1108"/>
  <c r="AA1107" s="1"/>
  <c r="AA1106" s="1"/>
  <c r="AB1108"/>
  <c r="AB1107" s="1"/>
  <c r="AB1106" s="1"/>
  <c r="AC1108"/>
  <c r="AC1107" s="1"/>
  <c r="AC1106" s="1"/>
  <c r="Z1108"/>
  <c r="Z1107" s="1"/>
  <c r="Z1106" s="1"/>
  <c r="AE1109"/>
  <c r="AD1109"/>
  <c r="AA1094"/>
  <c r="AA1093" s="1"/>
  <c r="AB1094"/>
  <c r="AB1093" s="1"/>
  <c r="AC1094"/>
  <c r="AC1093" s="1"/>
  <c r="Z1094"/>
  <c r="Z1093" s="1"/>
  <c r="AE1095"/>
  <c r="AD1095"/>
  <c r="AA1091"/>
  <c r="AA1090" s="1"/>
  <c r="AB1091"/>
  <c r="AB1090" s="1"/>
  <c r="AC1091"/>
  <c r="AC1090" s="1"/>
  <c r="Z1091"/>
  <c r="Z1090" s="1"/>
  <c r="AE1092"/>
  <c r="AD1092"/>
  <c r="AA1088"/>
  <c r="AA1087" s="1"/>
  <c r="AB1088"/>
  <c r="AB1087" s="1"/>
  <c r="AC1088"/>
  <c r="AC1087" s="1"/>
  <c r="Z1088"/>
  <c r="Z1087" s="1"/>
  <c r="AE1089"/>
  <c r="AD1089"/>
  <c r="AA1097"/>
  <c r="AA1096" s="1"/>
  <c r="AB1097"/>
  <c r="AB1096" s="1"/>
  <c r="AC1097"/>
  <c r="AC1096" s="1"/>
  <c r="Z1097"/>
  <c r="Z1096" s="1"/>
  <c r="AE1098"/>
  <c r="AD1098"/>
  <c r="AA1081"/>
  <c r="AA1080" s="1"/>
  <c r="AB1081"/>
  <c r="AB1080" s="1"/>
  <c r="AC1081"/>
  <c r="AC1080" s="1"/>
  <c r="Z1081"/>
  <c r="Z1080" s="1"/>
  <c r="AE1082"/>
  <c r="AD1082"/>
  <c r="AE1085"/>
  <c r="AD1085"/>
  <c r="AA1084"/>
  <c r="AA1083" s="1"/>
  <c r="AB1084"/>
  <c r="AB1083" s="1"/>
  <c r="AC1084"/>
  <c r="AC1083" s="1"/>
  <c r="Z1084"/>
  <c r="Z1083" s="1"/>
  <c r="AI163" l="1"/>
  <c r="AI151" s="1"/>
  <c r="AI112" s="1"/>
  <c r="AI15" s="1"/>
  <c r="AH252"/>
  <c r="AF351"/>
  <c r="AF345" s="1"/>
  <c r="AF118"/>
  <c r="AF527"/>
  <c r="AH1111"/>
  <c r="AI679"/>
  <c r="AI678" s="1"/>
  <c r="AG527"/>
  <c r="AG475" s="1"/>
  <c r="AG179"/>
  <c r="AH55"/>
  <c r="AH44" s="1"/>
  <c r="AH43" s="1"/>
  <c r="AF402"/>
  <c r="AF303" s="1"/>
  <c r="AH402"/>
  <c r="AH303" s="1"/>
  <c r="AI402"/>
  <c r="AI303" s="1"/>
  <c r="AH967"/>
  <c r="AH955" s="1"/>
  <c r="AH151"/>
  <c r="AH112" s="1"/>
  <c r="AF1111"/>
  <c r="AF718"/>
  <c r="AF638" s="1"/>
  <c r="AE1088"/>
  <c r="AE1087" s="1"/>
  <c r="AK1089"/>
  <c r="AD1081"/>
  <c r="AD1080" s="1"/>
  <c r="AJ1082"/>
  <c r="AD1088"/>
  <c r="AD1087" s="1"/>
  <c r="AJ1089"/>
  <c r="AD1094"/>
  <c r="AD1093" s="1"/>
  <c r="AJ1095"/>
  <c r="AI475"/>
  <c r="AH718"/>
  <c r="AH638" s="1"/>
  <c r="AE1081"/>
  <c r="AE1080" s="1"/>
  <c r="AK1082"/>
  <c r="AE1084"/>
  <c r="AE1083" s="1"/>
  <c r="AK1085"/>
  <c r="AE1108"/>
  <c r="AE1107" s="1"/>
  <c r="AE1106" s="1"/>
  <c r="AK1109"/>
  <c r="AI872"/>
  <c r="AI871" s="1"/>
  <c r="AI869" s="1"/>
  <c r="AH872"/>
  <c r="AH871" s="1"/>
  <c r="AH869" s="1"/>
  <c r="AE1097"/>
  <c r="AE1096" s="1"/>
  <c r="AK1098"/>
  <c r="AE1091"/>
  <c r="AE1090" s="1"/>
  <c r="AK1092"/>
  <c r="AD1084"/>
  <c r="AD1083" s="1"/>
  <c r="AJ1085"/>
  <c r="AD1097"/>
  <c r="AD1096" s="1"/>
  <c r="AJ1098"/>
  <c r="AD1091"/>
  <c r="AD1090" s="1"/>
  <c r="AJ1092"/>
  <c r="AD1108"/>
  <c r="AD1107" s="1"/>
  <c r="AD1106" s="1"/>
  <c r="AJ1109"/>
  <c r="AF967"/>
  <c r="AF955" s="1"/>
  <c r="AF151"/>
  <c r="AF112" s="1"/>
  <c r="AF15" s="1"/>
  <c r="AF872"/>
  <c r="AF871" s="1"/>
  <c r="AF869" s="1"/>
  <c r="AE1094"/>
  <c r="AE1093" s="1"/>
  <c r="AK1095"/>
  <c r="AG151"/>
  <c r="AG112" s="1"/>
  <c r="AG15" s="1"/>
  <c r="AG718"/>
  <c r="AG638" s="1"/>
  <c r="AI638"/>
  <c r="AI967"/>
  <c r="AI955" s="1"/>
  <c r="AG967"/>
  <c r="AG955" s="1"/>
  <c r="AG871"/>
  <c r="AG869" s="1"/>
  <c r="AG402"/>
  <c r="AG303" s="1"/>
  <c r="AF475"/>
  <c r="AH549"/>
  <c r="AH527" s="1"/>
  <c r="AH475" s="1"/>
  <c r="Z1086"/>
  <c r="AA1086"/>
  <c r="AB1086"/>
  <c r="AC1086"/>
  <c r="AH15" l="1"/>
  <c r="AJ1108"/>
  <c r="AJ1107" s="1"/>
  <c r="AJ1106" s="1"/>
  <c r="AP1109"/>
  <c r="AP1108" s="1"/>
  <c r="AP1107" s="1"/>
  <c r="AP1106" s="1"/>
  <c r="AK1091"/>
  <c r="AK1090" s="1"/>
  <c r="AQ1092"/>
  <c r="AQ1091" s="1"/>
  <c r="AQ1090" s="1"/>
  <c r="AK1108"/>
  <c r="AK1107" s="1"/>
  <c r="AK1106" s="1"/>
  <c r="AQ1109"/>
  <c r="AQ1108" s="1"/>
  <c r="AQ1107" s="1"/>
  <c r="AQ1106" s="1"/>
  <c r="AJ1094"/>
  <c r="AJ1093" s="1"/>
  <c r="AP1095"/>
  <c r="AP1094" s="1"/>
  <c r="AP1093" s="1"/>
  <c r="AK1094"/>
  <c r="AK1093" s="1"/>
  <c r="AQ1095"/>
  <c r="AQ1094" s="1"/>
  <c r="AQ1093" s="1"/>
  <c r="AJ1091"/>
  <c r="AJ1090" s="1"/>
  <c r="AP1092"/>
  <c r="AP1091" s="1"/>
  <c r="AP1090" s="1"/>
  <c r="AD1086"/>
  <c r="AJ1088"/>
  <c r="AJ1087" s="1"/>
  <c r="AP1089"/>
  <c r="AP1088" s="1"/>
  <c r="AP1087" s="1"/>
  <c r="AK1088"/>
  <c r="AK1087" s="1"/>
  <c r="AQ1089"/>
  <c r="AQ1088" s="1"/>
  <c r="AQ1087" s="1"/>
  <c r="AJ1097"/>
  <c r="AJ1096" s="1"/>
  <c r="AJ1086" s="1"/>
  <c r="AP1098"/>
  <c r="AP1097" s="1"/>
  <c r="AP1096" s="1"/>
  <c r="AK1097"/>
  <c r="AK1096" s="1"/>
  <c r="AK1086" s="1"/>
  <c r="AQ1098"/>
  <c r="AQ1097" s="1"/>
  <c r="AQ1096" s="1"/>
  <c r="AE1086"/>
  <c r="AK1081"/>
  <c r="AK1080" s="1"/>
  <c r="AQ1082"/>
  <c r="AQ1081" s="1"/>
  <c r="AQ1080" s="1"/>
  <c r="AJ1081"/>
  <c r="AJ1080" s="1"/>
  <c r="AP1082"/>
  <c r="AP1081" s="1"/>
  <c r="AP1080" s="1"/>
  <c r="AJ1084"/>
  <c r="AJ1083" s="1"/>
  <c r="AP1085"/>
  <c r="AP1084" s="1"/>
  <c r="AP1083" s="1"/>
  <c r="AK1084"/>
  <c r="AK1083" s="1"/>
  <c r="AQ1085"/>
  <c r="AQ1084" s="1"/>
  <c r="AQ1083" s="1"/>
  <c r="AH1204"/>
  <c r="AF1204"/>
  <c r="AI1204"/>
  <c r="AG1204"/>
  <c r="AA249"/>
  <c r="AA248" s="1"/>
  <c r="AB249"/>
  <c r="AB248" s="1"/>
  <c r="AC249"/>
  <c r="AC248" s="1"/>
  <c r="Z249"/>
  <c r="Z248" s="1"/>
  <c r="AE250"/>
  <c r="AD250"/>
  <c r="Z48"/>
  <c r="AP1086" l="1"/>
  <c r="AQ1086"/>
  <c r="AE249"/>
  <c r="AE248" s="1"/>
  <c r="AK250"/>
  <c r="AD249"/>
  <c r="AD248" s="1"/>
  <c r="AJ250"/>
  <c r="AA851"/>
  <c r="AA772"/>
  <c r="AA792"/>
  <c r="AA791" s="1"/>
  <c r="AB792"/>
  <c r="AB791" s="1"/>
  <c r="AC792"/>
  <c r="AC791" s="1"/>
  <c r="Z792"/>
  <c r="Z791" s="1"/>
  <c r="AE793"/>
  <c r="AD793"/>
  <c r="AA789"/>
  <c r="AA788" s="1"/>
  <c r="AB789"/>
  <c r="AB788" s="1"/>
  <c r="AC789"/>
  <c r="AC788" s="1"/>
  <c r="Z789"/>
  <c r="Z788" s="1"/>
  <c r="AE790"/>
  <c r="AD790"/>
  <c r="AE867"/>
  <c r="AD867"/>
  <c r="AA866"/>
  <c r="AA865" s="1"/>
  <c r="AB866"/>
  <c r="AB865" s="1"/>
  <c r="AC866"/>
  <c r="AC865" s="1"/>
  <c r="Z866"/>
  <c r="Z865" s="1"/>
  <c r="AA863"/>
  <c r="AA862" s="1"/>
  <c r="AB863"/>
  <c r="AB862" s="1"/>
  <c r="AC863"/>
  <c r="AC862" s="1"/>
  <c r="Z863"/>
  <c r="Z862" s="1"/>
  <c r="AE864"/>
  <c r="AD864"/>
  <c r="AC701"/>
  <c r="AC705"/>
  <c r="AA782"/>
  <c r="AA781" s="1"/>
  <c r="AB782"/>
  <c r="AB781" s="1"/>
  <c r="AC782"/>
  <c r="AC781" s="1"/>
  <c r="Z782"/>
  <c r="Z781" s="1"/>
  <c r="AE783"/>
  <c r="AD783"/>
  <c r="AJ249" l="1"/>
  <c r="AJ248" s="1"/>
  <c r="AP250"/>
  <c r="AP249" s="1"/>
  <c r="AP248" s="1"/>
  <c r="AK249"/>
  <c r="AK248" s="1"/>
  <c r="AQ250"/>
  <c r="AQ249" s="1"/>
  <c r="AQ248" s="1"/>
  <c r="AD866"/>
  <c r="AD865" s="1"/>
  <c r="AJ867"/>
  <c r="AE782"/>
  <c r="AE781" s="1"/>
  <c r="AK783"/>
  <c r="AE863"/>
  <c r="AE862" s="1"/>
  <c r="AK864"/>
  <c r="AE789"/>
  <c r="AE788" s="1"/>
  <c r="AK790"/>
  <c r="AD792"/>
  <c r="AD791" s="1"/>
  <c r="AJ793"/>
  <c r="AD782"/>
  <c r="AD781" s="1"/>
  <c r="AJ783"/>
  <c r="AD863"/>
  <c r="AD862" s="1"/>
  <c r="AJ864"/>
  <c r="AD789"/>
  <c r="AD788" s="1"/>
  <c r="AJ790"/>
  <c r="AE866"/>
  <c r="AE865" s="1"/>
  <c r="AK867"/>
  <c r="AE792"/>
  <c r="AE791" s="1"/>
  <c r="AK793"/>
  <c r="AA754"/>
  <c r="AA753" s="1"/>
  <c r="AB754"/>
  <c r="AB753" s="1"/>
  <c r="AC754"/>
  <c r="AC753" s="1"/>
  <c r="Z754"/>
  <c r="Z753" s="1"/>
  <c r="AE755"/>
  <c r="AD755"/>
  <c r="AK866" l="1"/>
  <c r="AK865" s="1"/>
  <c r="AQ867"/>
  <c r="AQ866" s="1"/>
  <c r="AQ865" s="1"/>
  <c r="AK863"/>
  <c r="AK862" s="1"/>
  <c r="AQ864"/>
  <c r="AQ863" s="1"/>
  <c r="AQ862" s="1"/>
  <c r="AJ866"/>
  <c r="AJ865" s="1"/>
  <c r="AP867"/>
  <c r="AP866" s="1"/>
  <c r="AP865" s="1"/>
  <c r="AJ863"/>
  <c r="AJ862" s="1"/>
  <c r="AP864"/>
  <c r="AP863" s="1"/>
  <c r="AP862" s="1"/>
  <c r="AJ792"/>
  <c r="AJ791" s="1"/>
  <c r="AP793"/>
  <c r="AP792" s="1"/>
  <c r="AP791" s="1"/>
  <c r="AK792"/>
  <c r="AK791" s="1"/>
  <c r="AQ793"/>
  <c r="AQ792" s="1"/>
  <c r="AQ791" s="1"/>
  <c r="AJ789"/>
  <c r="AJ788" s="1"/>
  <c r="AP790"/>
  <c r="AP789" s="1"/>
  <c r="AP788" s="1"/>
  <c r="AJ782"/>
  <c r="AJ781" s="1"/>
  <c r="AP783"/>
  <c r="AP782" s="1"/>
  <c r="AP781" s="1"/>
  <c r="AK789"/>
  <c r="AK788" s="1"/>
  <c r="AQ790"/>
  <c r="AQ789" s="1"/>
  <c r="AQ788" s="1"/>
  <c r="AK782"/>
  <c r="AK781" s="1"/>
  <c r="AQ783"/>
  <c r="AQ782" s="1"/>
  <c r="AQ781" s="1"/>
  <c r="AE754"/>
  <c r="AE753" s="1"/>
  <c r="AK755"/>
  <c r="AD754"/>
  <c r="AD753" s="1"/>
  <c r="AJ755"/>
  <c r="AC1201"/>
  <c r="AC1200" s="1"/>
  <c r="AC1199" s="1"/>
  <c r="AB1201"/>
  <c r="AB1200" s="1"/>
  <c r="AB1199" s="1"/>
  <c r="AA1201"/>
  <c r="AA1200" s="1"/>
  <c r="AA1199" s="1"/>
  <c r="Z1201"/>
  <c r="Z1200" s="1"/>
  <c r="Z1199" s="1"/>
  <c r="AC1197"/>
  <c r="AC1196" s="1"/>
  <c r="AC1195" s="1"/>
  <c r="AB1197"/>
  <c r="AB1196" s="1"/>
  <c r="AB1195" s="1"/>
  <c r="AA1197"/>
  <c r="AA1196" s="1"/>
  <c r="AA1195" s="1"/>
  <c r="Z1197"/>
  <c r="Z1196" s="1"/>
  <c r="Z1195" s="1"/>
  <c r="AC1193"/>
  <c r="AC1192" s="1"/>
  <c r="AB1193"/>
  <c r="AB1192" s="1"/>
  <c r="AA1193"/>
  <c r="AA1192" s="1"/>
  <c r="Z1193"/>
  <c r="Z1192" s="1"/>
  <c r="AC1190"/>
  <c r="AC1188" s="1"/>
  <c r="AC1185"/>
  <c r="AC1184" s="1"/>
  <c r="AC1183" s="1"/>
  <c r="AC1182" s="1"/>
  <c r="AC1181" s="1"/>
  <c r="AC1179" s="1"/>
  <c r="AB1185"/>
  <c r="AB1184" s="1"/>
  <c r="AB1183" s="1"/>
  <c r="AB1182" s="1"/>
  <c r="AB1181" s="1"/>
  <c r="AB1179" s="1"/>
  <c r="AA1185"/>
  <c r="AA1184" s="1"/>
  <c r="AA1183" s="1"/>
  <c r="AA1182" s="1"/>
  <c r="AA1181" s="1"/>
  <c r="AA1179" s="1"/>
  <c r="Z1185"/>
  <c r="Z1184" s="1"/>
  <c r="Z1183" s="1"/>
  <c r="Z1182" s="1"/>
  <c r="Z1181" s="1"/>
  <c r="Z1179" s="1"/>
  <c r="AC1176"/>
  <c r="AB1176"/>
  <c r="AA1176"/>
  <c r="AA1175" s="1"/>
  <c r="AA1174" s="1"/>
  <c r="AA1173" s="1"/>
  <c r="AA1172" s="1"/>
  <c r="Z1176"/>
  <c r="Z1175" s="1"/>
  <c r="Z1174" s="1"/>
  <c r="Z1173" s="1"/>
  <c r="Z1172" s="1"/>
  <c r="AC1175"/>
  <c r="AC1174" s="1"/>
  <c r="AC1173" s="1"/>
  <c r="AC1172" s="1"/>
  <c r="AB1175"/>
  <c r="AB1174" s="1"/>
  <c r="AB1173" s="1"/>
  <c r="AB1172" s="1"/>
  <c r="AC1169"/>
  <c r="AB1169"/>
  <c r="AA1169"/>
  <c r="Z1169"/>
  <c r="Z1168" s="1"/>
  <c r="Z1167" s="1"/>
  <c r="Z1166" s="1"/>
  <c r="AC1168"/>
  <c r="AC1167" s="1"/>
  <c r="AC1166" s="1"/>
  <c r="AB1168"/>
  <c r="AB1167" s="1"/>
  <c r="AB1166" s="1"/>
  <c r="AA1168"/>
  <c r="AA1167" s="1"/>
  <c r="AA1166" s="1"/>
  <c r="AC1164"/>
  <c r="AB1164"/>
  <c r="AA1164"/>
  <c r="Z1164"/>
  <c r="AC1163"/>
  <c r="AB1163"/>
  <c r="AA1163"/>
  <c r="Z1163"/>
  <c r="AC1161"/>
  <c r="AC1160" s="1"/>
  <c r="AC1159" s="1"/>
  <c r="AB1161"/>
  <c r="AB1160" s="1"/>
  <c r="AB1159" s="1"/>
  <c r="AA1161"/>
  <c r="AA1160" s="1"/>
  <c r="AA1159" s="1"/>
  <c r="Z1161"/>
  <c r="Z1160" s="1"/>
  <c r="Z1159" s="1"/>
  <c r="AC1157"/>
  <c r="AB1157"/>
  <c r="AA1157"/>
  <c r="AA1156" s="1"/>
  <c r="AA1155" s="1"/>
  <c r="Z1157"/>
  <c r="Z1156" s="1"/>
  <c r="Z1155" s="1"/>
  <c r="AC1156"/>
  <c r="AC1155" s="1"/>
  <c r="AB1156"/>
  <c r="AB1155"/>
  <c r="AC1148"/>
  <c r="AB1148"/>
  <c r="AA1148"/>
  <c r="Z1148"/>
  <c r="AC1147"/>
  <c r="AB1147"/>
  <c r="AA1147"/>
  <c r="Z1147"/>
  <c r="AB1145"/>
  <c r="AB1144" s="1"/>
  <c r="Z1145"/>
  <c r="Z1144" s="1"/>
  <c r="AC1142"/>
  <c r="AC1141" s="1"/>
  <c r="AB1142"/>
  <c r="AB1141" s="1"/>
  <c r="AA1142"/>
  <c r="AA1141" s="1"/>
  <c r="Z1142"/>
  <c r="Z1141" s="1"/>
  <c r="AC1139"/>
  <c r="AB1139"/>
  <c r="AB1138" s="1"/>
  <c r="AA1139"/>
  <c r="AA1138" s="1"/>
  <c r="Z1139"/>
  <c r="Z1138" s="1"/>
  <c r="AC1138"/>
  <c r="AC1130"/>
  <c r="AC1129" s="1"/>
  <c r="AC1128" s="1"/>
  <c r="AB1130"/>
  <c r="AB1129" s="1"/>
  <c r="AB1128" s="1"/>
  <c r="AA1130"/>
  <c r="AA1129" s="1"/>
  <c r="AA1128" s="1"/>
  <c r="Z1130"/>
  <c r="Z1129" s="1"/>
  <c r="Z1128" s="1"/>
  <c r="AC1126"/>
  <c r="AB1126"/>
  <c r="AA1126"/>
  <c r="Z1126"/>
  <c r="AC1124"/>
  <c r="AB1124"/>
  <c r="AA1124"/>
  <c r="AA1123" s="1"/>
  <c r="Z1124"/>
  <c r="Z1123" s="1"/>
  <c r="AC1123"/>
  <c r="AB1121"/>
  <c r="AB1120" s="1"/>
  <c r="Z1121"/>
  <c r="Z1120" s="1"/>
  <c r="AC1118"/>
  <c r="AB1118"/>
  <c r="AB1117" s="1"/>
  <c r="AA1118"/>
  <c r="AA1117" s="1"/>
  <c r="Z1118"/>
  <c r="Z1117" s="1"/>
  <c r="AC1117"/>
  <c r="AC1115"/>
  <c r="AB1115"/>
  <c r="AA1115"/>
  <c r="AA1114" s="1"/>
  <c r="Z1115"/>
  <c r="Z1114" s="1"/>
  <c r="AC1114"/>
  <c r="AB1114"/>
  <c r="AC1104"/>
  <c r="AC1103" s="1"/>
  <c r="AC1102" s="1"/>
  <c r="AC1101" s="1"/>
  <c r="AC1100" s="1"/>
  <c r="AB1104"/>
  <c r="AA1104"/>
  <c r="AA1103" s="1"/>
  <c r="AA1102" s="1"/>
  <c r="AA1101" s="1"/>
  <c r="AA1100" s="1"/>
  <c r="Z1104"/>
  <c r="Z1103" s="1"/>
  <c r="Z1102" s="1"/>
  <c r="Z1101" s="1"/>
  <c r="Z1100" s="1"/>
  <c r="AB1103"/>
  <c r="AB1102" s="1"/>
  <c r="AB1101" s="1"/>
  <c r="AB1100" s="1"/>
  <c r="AC1078"/>
  <c r="AB1078"/>
  <c r="AB1077" s="1"/>
  <c r="AB1076" s="1"/>
  <c r="AA1078"/>
  <c r="AA1077" s="1"/>
  <c r="AA1076" s="1"/>
  <c r="Z1078"/>
  <c r="Z1077" s="1"/>
  <c r="Z1076" s="1"/>
  <c r="AC1077"/>
  <c r="AC1076" s="1"/>
  <c r="AC1074"/>
  <c r="AB1074"/>
  <c r="AB1073" s="1"/>
  <c r="AA1074"/>
  <c r="AA1073" s="1"/>
  <c r="Z1074"/>
  <c r="Z1073" s="1"/>
  <c r="AC1073"/>
  <c r="AC1067"/>
  <c r="AB1067"/>
  <c r="AA1067"/>
  <c r="Z1067"/>
  <c r="AC1066"/>
  <c r="AB1066"/>
  <c r="AA1066"/>
  <c r="Z1066"/>
  <c r="AB1064"/>
  <c r="AB1063" s="1"/>
  <c r="Z1064"/>
  <c r="Z1063" s="1"/>
  <c r="AB1061"/>
  <c r="AB1060" s="1"/>
  <c r="Z1061"/>
  <c r="Z1060" s="1"/>
  <c r="AB1058"/>
  <c r="AB1057" s="1"/>
  <c r="Z1058"/>
  <c r="Z1057" s="1"/>
  <c r="AB1055"/>
  <c r="AB1054" s="1"/>
  <c r="Z1055"/>
  <c r="Z1054" s="1"/>
  <c r="AB1052"/>
  <c r="AB1051" s="1"/>
  <c r="Z1052"/>
  <c r="Z1051" s="1"/>
  <c r="AB1049"/>
  <c r="AB1048" s="1"/>
  <c r="Z1049"/>
  <c r="Z1048" s="1"/>
  <c r="AC1046"/>
  <c r="AB1046"/>
  <c r="AB1045" s="1"/>
  <c r="AA1046"/>
  <c r="AA1045" s="1"/>
  <c r="Z1046"/>
  <c r="Z1045" s="1"/>
  <c r="AC1045"/>
  <c r="AC1043"/>
  <c r="AC1042" s="1"/>
  <c r="AB1043"/>
  <c r="AB1042" s="1"/>
  <c r="AA1043"/>
  <c r="AA1042" s="1"/>
  <c r="Z1043"/>
  <c r="Z1042" s="1"/>
  <c r="AC1040"/>
  <c r="AB1040"/>
  <c r="AB1039" s="1"/>
  <c r="AA1040"/>
  <c r="AA1039" s="1"/>
  <c r="Z1040"/>
  <c r="Z1039" s="1"/>
  <c r="AC1039"/>
  <c r="AB1037"/>
  <c r="AB1036" s="1"/>
  <c r="Z1037"/>
  <c r="Z1036" s="1"/>
  <c r="AC1034"/>
  <c r="AC1033" s="1"/>
  <c r="AB1034"/>
  <c r="AB1033" s="1"/>
  <c r="AA1034"/>
  <c r="AA1033" s="1"/>
  <c r="Z1034"/>
  <c r="Z1033" s="1"/>
  <c r="AC1031"/>
  <c r="AB1031"/>
  <c r="AB1030" s="1"/>
  <c r="AA1031"/>
  <c r="AA1030" s="1"/>
  <c r="Z1031"/>
  <c r="Z1030" s="1"/>
  <c r="AC1030"/>
  <c r="AC1028"/>
  <c r="AC1027" s="1"/>
  <c r="AB1028"/>
  <c r="AA1028"/>
  <c r="AA1027" s="1"/>
  <c r="Z1028"/>
  <c r="Z1027" s="1"/>
  <c r="AB1027"/>
  <c r="AC1025"/>
  <c r="AB1025"/>
  <c r="AB1024" s="1"/>
  <c r="AA1025"/>
  <c r="AA1024" s="1"/>
  <c r="Z1025"/>
  <c r="Z1024" s="1"/>
  <c r="AC1024"/>
  <c r="AC1022"/>
  <c r="AC1021" s="1"/>
  <c r="AB1022"/>
  <c r="AB1021" s="1"/>
  <c r="AA1022"/>
  <c r="AA1021" s="1"/>
  <c r="Z1022"/>
  <c r="Z1021" s="1"/>
  <c r="AC1019"/>
  <c r="AB1019"/>
  <c r="AB1018" s="1"/>
  <c r="AA1019"/>
  <c r="AA1018" s="1"/>
  <c r="Z1019"/>
  <c r="Z1018" s="1"/>
  <c r="AC1018"/>
  <c r="AC1016"/>
  <c r="AC1015" s="1"/>
  <c r="AB1016"/>
  <c r="AB1015" s="1"/>
  <c r="AA1016"/>
  <c r="AA1015" s="1"/>
  <c r="Z1016"/>
  <c r="Z1015" s="1"/>
  <c r="AC1013"/>
  <c r="AB1013"/>
  <c r="AB1012" s="1"/>
  <c r="AA1013"/>
  <c r="AA1012" s="1"/>
  <c r="Z1013"/>
  <c r="Z1012" s="1"/>
  <c r="AC1012"/>
  <c r="AC1010"/>
  <c r="AC1009" s="1"/>
  <c r="AB1010"/>
  <c r="AB1009" s="1"/>
  <c r="AA1010"/>
  <c r="AA1009" s="1"/>
  <c r="Z1010"/>
  <c r="Z1009" s="1"/>
  <c r="AC1007"/>
  <c r="AB1007"/>
  <c r="AB1006" s="1"/>
  <c r="AA1007"/>
  <c r="AA1006" s="1"/>
  <c r="Z1007"/>
  <c r="Z1006" s="1"/>
  <c r="AC1006"/>
  <c r="AC1004"/>
  <c r="AC1003" s="1"/>
  <c r="AB1004"/>
  <c r="AB1003" s="1"/>
  <c r="AA1004"/>
  <c r="AA1003" s="1"/>
  <c r="Z1004"/>
  <c r="Z1003" s="1"/>
  <c r="AC1001"/>
  <c r="AB1001"/>
  <c r="AA1001"/>
  <c r="AA1000" s="1"/>
  <c r="Z1001"/>
  <c r="Z1000" s="1"/>
  <c r="AC1000"/>
  <c r="AB1000"/>
  <c r="AC998"/>
  <c r="AC997" s="1"/>
  <c r="AB998"/>
  <c r="AB997" s="1"/>
  <c r="AA998"/>
  <c r="AA997" s="1"/>
  <c r="Z998"/>
  <c r="Z997" s="1"/>
  <c r="AC995"/>
  <c r="AB995"/>
  <c r="AB994" s="1"/>
  <c r="AA995"/>
  <c r="AA994" s="1"/>
  <c r="Z995"/>
  <c r="AC994"/>
  <c r="Z994"/>
  <c r="AC992"/>
  <c r="AC991" s="1"/>
  <c r="AB992"/>
  <c r="AB991" s="1"/>
  <c r="AA992"/>
  <c r="AA991" s="1"/>
  <c r="Z992"/>
  <c r="Z991" s="1"/>
  <c r="AC989"/>
  <c r="AB989"/>
  <c r="AB988" s="1"/>
  <c r="AA989"/>
  <c r="AA988" s="1"/>
  <c r="Z989"/>
  <c r="Z988" s="1"/>
  <c r="AC988"/>
  <c r="AC986"/>
  <c r="AC985" s="1"/>
  <c r="AB986"/>
  <c r="AB985" s="1"/>
  <c r="AA986"/>
  <c r="AA985" s="1"/>
  <c r="Z986"/>
  <c r="Z985" s="1"/>
  <c r="AC983"/>
  <c r="AB983"/>
  <c r="AB982" s="1"/>
  <c r="AA983"/>
  <c r="AA982" s="1"/>
  <c r="Z983"/>
  <c r="Z982" s="1"/>
  <c r="AC982"/>
  <c r="AC980"/>
  <c r="AC979" s="1"/>
  <c r="AB980"/>
  <c r="AB979" s="1"/>
  <c r="AA980"/>
  <c r="AA979" s="1"/>
  <c r="Z980"/>
  <c r="Z979" s="1"/>
  <c r="AC977"/>
  <c r="AB977"/>
  <c r="AB976" s="1"/>
  <c r="AA977"/>
  <c r="AA976" s="1"/>
  <c r="Z977"/>
  <c r="Z976" s="1"/>
  <c r="AC976"/>
  <c r="AC974"/>
  <c r="AC973" s="1"/>
  <c r="AB974"/>
  <c r="AB973" s="1"/>
  <c r="AA974"/>
  <c r="AA973" s="1"/>
  <c r="Z974"/>
  <c r="Z973" s="1"/>
  <c r="AC971"/>
  <c r="AB971"/>
  <c r="AB970" s="1"/>
  <c r="AA971"/>
  <c r="AA970" s="1"/>
  <c r="Z971"/>
  <c r="Z970" s="1"/>
  <c r="AC970"/>
  <c r="AC963"/>
  <c r="AB963"/>
  <c r="AA963"/>
  <c r="Z963"/>
  <c r="AC961"/>
  <c r="AB961"/>
  <c r="AB960" s="1"/>
  <c r="AB959" s="1"/>
  <c r="AB958" s="1"/>
  <c r="AB957" s="1"/>
  <c r="AA961"/>
  <c r="Z961"/>
  <c r="AC960"/>
  <c r="AC959" s="1"/>
  <c r="AC958" s="1"/>
  <c r="AC957" s="1"/>
  <c r="AC952"/>
  <c r="AC951" s="1"/>
  <c r="AC950" s="1"/>
  <c r="AC949" s="1"/>
  <c r="AC948" s="1"/>
  <c r="AB952"/>
  <c r="AB951" s="1"/>
  <c r="AB950" s="1"/>
  <c r="AB949" s="1"/>
  <c r="AB948" s="1"/>
  <c r="AA952"/>
  <c r="AA951" s="1"/>
  <c r="AA950" s="1"/>
  <c r="AA949" s="1"/>
  <c r="AA948" s="1"/>
  <c r="Z952"/>
  <c r="Z951" s="1"/>
  <c r="Z950" s="1"/>
  <c r="Z949" s="1"/>
  <c r="Z948" s="1"/>
  <c r="AC944"/>
  <c r="AC943" s="1"/>
  <c r="AB944"/>
  <c r="AB943" s="1"/>
  <c r="AA944"/>
  <c r="AA943" s="1"/>
  <c r="Z944"/>
  <c r="Z943" s="1"/>
  <c r="AC941"/>
  <c r="AC940" s="1"/>
  <c r="AB941"/>
  <c r="AB940" s="1"/>
  <c r="AA941"/>
  <c r="AA940" s="1"/>
  <c r="Z941"/>
  <c r="Z940" s="1"/>
  <c r="AC938"/>
  <c r="AB938"/>
  <c r="AA938"/>
  <c r="AA937" s="1"/>
  <c r="Z938"/>
  <c r="Z937" s="1"/>
  <c r="AC937"/>
  <c r="AB937"/>
  <c r="AC932"/>
  <c r="AC931" s="1"/>
  <c r="AC930" s="1"/>
  <c r="AC929" s="1"/>
  <c r="AB932"/>
  <c r="AB931" s="1"/>
  <c r="AB930" s="1"/>
  <c r="AB929" s="1"/>
  <c r="AA932"/>
  <c r="AA931" s="1"/>
  <c r="AA930" s="1"/>
  <c r="AA929" s="1"/>
  <c r="Z932"/>
  <c r="Z931" s="1"/>
  <c r="Z930" s="1"/>
  <c r="Z929" s="1"/>
  <c r="AC923"/>
  <c r="AC922" s="1"/>
  <c r="AC921" s="1"/>
  <c r="AB923"/>
  <c r="AB922" s="1"/>
  <c r="AB921" s="1"/>
  <c r="AA923"/>
  <c r="AA922" s="1"/>
  <c r="AA921" s="1"/>
  <c r="Z923"/>
  <c r="Z922" s="1"/>
  <c r="Z921" s="1"/>
  <c r="AC918"/>
  <c r="AC917" s="1"/>
  <c r="AC916" s="1"/>
  <c r="AB918"/>
  <c r="AB917" s="1"/>
  <c r="AB916" s="1"/>
  <c r="AA918"/>
  <c r="AA917" s="1"/>
  <c r="AA916" s="1"/>
  <c r="Z918"/>
  <c r="Z917" s="1"/>
  <c r="Z916" s="1"/>
  <c r="AC914"/>
  <c r="AC913" s="1"/>
  <c r="AB914"/>
  <c r="AB913" s="1"/>
  <c r="AB912" s="1"/>
  <c r="AA914"/>
  <c r="AA913" s="1"/>
  <c r="AA912" s="1"/>
  <c r="Z914"/>
  <c r="Z913" s="1"/>
  <c r="Z912" s="1"/>
  <c r="AC912"/>
  <c r="AC909"/>
  <c r="AB909"/>
  <c r="AA909"/>
  <c r="AA908" s="1"/>
  <c r="Z909"/>
  <c r="Z908" s="1"/>
  <c r="AC908"/>
  <c r="AB908"/>
  <c r="AC906"/>
  <c r="AC905" s="1"/>
  <c r="AB906"/>
  <c r="AB905" s="1"/>
  <c r="AA906"/>
  <c r="AA905" s="1"/>
  <c r="Z906"/>
  <c r="Z905" s="1"/>
  <c r="AC903"/>
  <c r="AB903"/>
  <c r="AA903"/>
  <c r="AA902" s="1"/>
  <c r="Z903"/>
  <c r="Z902" s="1"/>
  <c r="AC902"/>
  <c r="AB902"/>
  <c r="AC899"/>
  <c r="AB899"/>
  <c r="AA899"/>
  <c r="AA898" s="1"/>
  <c r="Z899"/>
  <c r="Z898" s="1"/>
  <c r="AC898"/>
  <c r="AB898"/>
  <c r="AC896"/>
  <c r="AC895" s="1"/>
  <c r="AB896"/>
  <c r="AB895" s="1"/>
  <c r="AA896"/>
  <c r="AA895" s="1"/>
  <c r="Z896"/>
  <c r="Z895" s="1"/>
  <c r="AC893"/>
  <c r="AB893"/>
  <c r="AA893"/>
  <c r="AA892" s="1"/>
  <c r="Z893"/>
  <c r="Z892" s="1"/>
  <c r="AC892"/>
  <c r="AB892"/>
  <c r="AC888"/>
  <c r="AC887" s="1"/>
  <c r="AB888"/>
  <c r="AB887" s="1"/>
  <c r="AA888"/>
  <c r="AA887" s="1"/>
  <c r="Z888"/>
  <c r="Z887" s="1"/>
  <c r="AC885"/>
  <c r="AC884" s="1"/>
  <c r="AB885"/>
  <c r="AB884" s="1"/>
  <c r="AA885"/>
  <c r="AA884" s="1"/>
  <c r="Z885"/>
  <c r="Z884" s="1"/>
  <c r="AC882"/>
  <c r="AC881" s="1"/>
  <c r="AB882"/>
  <c r="AB881" s="1"/>
  <c r="AA882"/>
  <c r="AA881" s="1"/>
  <c r="Z882"/>
  <c r="Z881" s="1"/>
  <c r="AC878"/>
  <c r="AC877" s="1"/>
  <c r="AB878"/>
  <c r="AB877" s="1"/>
  <c r="AA878"/>
  <c r="AA877" s="1"/>
  <c r="Z878"/>
  <c r="Z877" s="1"/>
  <c r="AC875"/>
  <c r="AB875"/>
  <c r="AB874" s="1"/>
  <c r="AA875"/>
  <c r="AA874" s="1"/>
  <c r="Z875"/>
  <c r="Z874" s="1"/>
  <c r="AC874"/>
  <c r="AC860"/>
  <c r="AB860"/>
  <c r="AA860"/>
  <c r="Z860"/>
  <c r="AC858"/>
  <c r="AB858"/>
  <c r="AA858"/>
  <c r="Z858"/>
  <c r="AC856"/>
  <c r="AB856"/>
  <c r="AA856"/>
  <c r="Z856"/>
  <c r="AC854"/>
  <c r="AC853" s="1"/>
  <c r="AC852" s="1"/>
  <c r="AB854"/>
  <c r="AB853" s="1"/>
  <c r="AB852" s="1"/>
  <c r="AA854"/>
  <c r="AA853" s="1"/>
  <c r="AA852" s="1"/>
  <c r="Z854"/>
  <c r="Z853" s="1"/>
  <c r="Z852" s="1"/>
  <c r="AC850"/>
  <c r="AC849" s="1"/>
  <c r="AC848" s="1"/>
  <c r="AB850"/>
  <c r="AB849" s="1"/>
  <c r="AB848" s="1"/>
  <c r="AA850"/>
  <c r="AA849" s="1"/>
  <c r="AA848" s="1"/>
  <c r="Z850"/>
  <c r="Z849" s="1"/>
  <c r="Z848" s="1"/>
  <c r="AC846"/>
  <c r="AC845" s="1"/>
  <c r="AC844" s="1"/>
  <c r="AB846"/>
  <c r="AB845" s="1"/>
  <c r="AB844" s="1"/>
  <c r="AA846"/>
  <c r="AA845" s="1"/>
  <c r="AA844" s="1"/>
  <c r="Z846"/>
  <c r="Z845" s="1"/>
  <c r="Z844" s="1"/>
  <c r="AC839"/>
  <c r="AC838" s="1"/>
  <c r="AC837" s="1"/>
  <c r="AB839"/>
  <c r="AB838" s="1"/>
  <c r="AB837" s="1"/>
  <c r="AA839"/>
  <c r="AA838" s="1"/>
  <c r="AA837" s="1"/>
  <c r="Z839"/>
  <c r="Z838" s="1"/>
  <c r="Z837" s="1"/>
  <c r="AC835"/>
  <c r="AC834" s="1"/>
  <c r="AC833" s="1"/>
  <c r="AB835"/>
  <c r="AB834" s="1"/>
  <c r="AB833" s="1"/>
  <c r="AA835"/>
  <c r="AA834" s="1"/>
  <c r="AA833" s="1"/>
  <c r="Z835"/>
  <c r="Z834" s="1"/>
  <c r="Z833" s="1"/>
  <c r="AC828"/>
  <c r="AC827" s="1"/>
  <c r="AC826" s="1"/>
  <c r="AB828"/>
  <c r="AB827" s="1"/>
  <c r="AB826" s="1"/>
  <c r="AA828"/>
  <c r="AA827" s="1"/>
  <c r="AA826" s="1"/>
  <c r="Z828"/>
  <c r="Z827" s="1"/>
  <c r="Z826" s="1"/>
  <c r="AC824"/>
  <c r="AB824"/>
  <c r="AB823" s="1"/>
  <c r="AB822" s="1"/>
  <c r="AA824"/>
  <c r="AA823" s="1"/>
  <c r="AA822" s="1"/>
  <c r="Z824"/>
  <c r="Z823" s="1"/>
  <c r="Z822" s="1"/>
  <c r="AC823"/>
  <c r="AC822" s="1"/>
  <c r="AC817"/>
  <c r="AB817"/>
  <c r="AB816" s="1"/>
  <c r="AB815" s="1"/>
  <c r="AB814" s="1"/>
  <c r="AB813" s="1"/>
  <c r="AA817"/>
  <c r="AA816" s="1"/>
  <c r="AA815" s="1"/>
  <c r="AA814" s="1"/>
  <c r="AA813" s="1"/>
  <c r="Z817"/>
  <c r="Z816" s="1"/>
  <c r="Z815" s="1"/>
  <c r="Z814" s="1"/>
  <c r="Z813" s="1"/>
  <c r="AC816"/>
  <c r="AC815" s="1"/>
  <c r="AC814" s="1"/>
  <c r="AC813" s="1"/>
  <c r="AC805"/>
  <c r="AB805"/>
  <c r="AB804" s="1"/>
  <c r="AA805"/>
  <c r="AA804" s="1"/>
  <c r="AA799" s="1"/>
  <c r="Z805"/>
  <c r="Z804" s="1"/>
  <c r="AC804"/>
  <c r="AC799" s="1"/>
  <c r="AC802"/>
  <c r="AC800" s="1"/>
  <c r="AB802"/>
  <c r="AB801" s="1"/>
  <c r="AB800" s="1"/>
  <c r="AA802"/>
  <c r="AA800" s="1"/>
  <c r="Z802"/>
  <c r="Z801" s="1"/>
  <c r="Z800" s="1"/>
  <c r="AC797"/>
  <c r="AB797"/>
  <c r="AB796" s="1"/>
  <c r="AB795" s="1"/>
  <c r="AB794" s="1"/>
  <c r="AA797"/>
  <c r="AA796" s="1"/>
  <c r="AA795" s="1"/>
  <c r="AA794" s="1"/>
  <c r="Z797"/>
  <c r="Z796" s="1"/>
  <c r="Z795" s="1"/>
  <c r="Z794" s="1"/>
  <c r="AC796"/>
  <c r="AC795" s="1"/>
  <c r="AC794" s="1"/>
  <c r="AC786"/>
  <c r="AC785" s="1"/>
  <c r="AC784" s="1"/>
  <c r="AB786"/>
  <c r="AB785" s="1"/>
  <c r="AB784" s="1"/>
  <c r="AA786"/>
  <c r="AA785" s="1"/>
  <c r="AA784" s="1"/>
  <c r="Z786"/>
  <c r="Z785" s="1"/>
  <c r="Z784" s="1"/>
  <c r="AC779"/>
  <c r="AC778" s="1"/>
  <c r="AC777" s="1"/>
  <c r="AB779"/>
  <c r="AB778" s="1"/>
  <c r="AB777" s="1"/>
  <c r="AA779"/>
  <c r="AA778" s="1"/>
  <c r="AA777" s="1"/>
  <c r="Z779"/>
  <c r="Z778" s="1"/>
  <c r="Z777" s="1"/>
  <c r="AC775"/>
  <c r="AC774" s="1"/>
  <c r="AC773" s="1"/>
  <c r="AB775"/>
  <c r="AB774" s="1"/>
  <c r="AB773" s="1"/>
  <c r="AA775"/>
  <c r="AA774" s="1"/>
  <c r="AA773" s="1"/>
  <c r="Z775"/>
  <c r="Z774" s="1"/>
  <c r="Z773" s="1"/>
  <c r="AC771"/>
  <c r="AC770" s="1"/>
  <c r="AC769" s="1"/>
  <c r="AB771"/>
  <c r="AB770" s="1"/>
  <c r="AB769" s="1"/>
  <c r="AA771"/>
  <c r="AA770" s="1"/>
  <c r="AA769" s="1"/>
  <c r="Z771"/>
  <c r="Z770" s="1"/>
  <c r="Z769" s="1"/>
  <c r="AC767"/>
  <c r="AC766" s="1"/>
  <c r="AB767"/>
  <c r="AB766" s="1"/>
  <c r="AB765" s="1"/>
  <c r="AA767"/>
  <c r="AA766" s="1"/>
  <c r="AA765" s="1"/>
  <c r="Z767"/>
  <c r="Z766" s="1"/>
  <c r="Z765" s="1"/>
  <c r="AC765"/>
  <c r="AC762"/>
  <c r="AB762"/>
  <c r="AA762"/>
  <c r="AA761" s="1"/>
  <c r="AA760" s="1"/>
  <c r="AA759" s="1"/>
  <c r="Z762"/>
  <c r="Z761" s="1"/>
  <c r="Z760" s="1"/>
  <c r="Z759" s="1"/>
  <c r="AC761"/>
  <c r="AC760" s="1"/>
  <c r="AC759" s="1"/>
  <c r="AB761"/>
  <c r="AB760" s="1"/>
  <c r="AB759" s="1"/>
  <c r="AC757"/>
  <c r="AC756" s="1"/>
  <c r="AB757"/>
  <c r="AB756" s="1"/>
  <c r="AA757"/>
  <c r="AA756" s="1"/>
  <c r="Z757"/>
  <c r="Z756" s="1"/>
  <c r="AC751"/>
  <c r="AB751"/>
  <c r="AA751"/>
  <c r="AA750" s="1"/>
  <c r="AA749" s="1"/>
  <c r="Z751"/>
  <c r="Z750" s="1"/>
  <c r="Z749" s="1"/>
  <c r="AC750"/>
  <c r="AC749" s="1"/>
  <c r="AB750"/>
  <c r="AB749" s="1"/>
  <c r="AC747"/>
  <c r="AB747"/>
  <c r="AA747"/>
  <c r="AA746" s="1"/>
  <c r="AA745" s="1"/>
  <c r="Z747"/>
  <c r="Z746" s="1"/>
  <c r="Z745" s="1"/>
  <c r="AC746"/>
  <c r="AC745" s="1"/>
  <c r="AB746"/>
  <c r="AB745" s="1"/>
  <c r="AC743"/>
  <c r="AB743"/>
  <c r="AB742" s="1"/>
  <c r="AB741" s="1"/>
  <c r="AA743"/>
  <c r="AA742" s="1"/>
  <c r="AA741" s="1"/>
  <c r="Z743"/>
  <c r="Z742" s="1"/>
  <c r="Z741" s="1"/>
  <c r="AC742"/>
  <c r="AC741" s="1"/>
  <c r="AC739"/>
  <c r="AB739"/>
  <c r="AB738" s="1"/>
  <c r="AB737" s="1"/>
  <c r="AA739"/>
  <c r="AA738" s="1"/>
  <c r="AA737" s="1"/>
  <c r="Z739"/>
  <c r="Z738" s="1"/>
  <c r="Z737" s="1"/>
  <c r="AC738"/>
  <c r="AC737" s="1"/>
  <c r="AC734"/>
  <c r="AC733" s="1"/>
  <c r="AC732" s="1"/>
  <c r="AB734"/>
  <c r="AB733" s="1"/>
  <c r="AB732" s="1"/>
  <c r="AA734"/>
  <c r="AA733" s="1"/>
  <c r="AA732" s="1"/>
  <c r="Z734"/>
  <c r="Z733" s="1"/>
  <c r="Z732" s="1"/>
  <c r="AC730"/>
  <c r="AB730"/>
  <c r="AA730"/>
  <c r="AA729" s="1"/>
  <c r="AA728" s="1"/>
  <c r="Z730"/>
  <c r="Z729" s="1"/>
  <c r="Z728" s="1"/>
  <c r="AC729"/>
  <c r="AC728" s="1"/>
  <c r="AB729"/>
  <c r="AB728" s="1"/>
  <c r="AC726"/>
  <c r="AB726"/>
  <c r="AB725" s="1"/>
  <c r="AB724" s="1"/>
  <c r="AA726"/>
  <c r="AA725" s="1"/>
  <c r="AA724" s="1"/>
  <c r="Z726"/>
  <c r="Z725" s="1"/>
  <c r="Z724" s="1"/>
  <c r="AC725"/>
  <c r="AC724" s="1"/>
  <c r="AC722"/>
  <c r="AB722"/>
  <c r="AB721" s="1"/>
  <c r="AB720" s="1"/>
  <c r="AA722"/>
  <c r="AA721" s="1"/>
  <c r="AA720" s="1"/>
  <c r="Z722"/>
  <c r="Z721" s="1"/>
  <c r="Z720" s="1"/>
  <c r="AC721"/>
  <c r="AC720" s="1"/>
  <c r="AC712"/>
  <c r="AB712"/>
  <c r="AA712"/>
  <c r="Z712"/>
  <c r="Z711" s="1"/>
  <c r="Z710" s="1"/>
  <c r="Z709" s="1"/>
  <c r="AC711"/>
  <c r="AC710" s="1"/>
  <c r="AC709" s="1"/>
  <c r="AB711"/>
  <c r="AB710" s="1"/>
  <c r="AB709" s="1"/>
  <c r="AA711"/>
  <c r="AA710" s="1"/>
  <c r="AA709" s="1"/>
  <c r="AC707"/>
  <c r="AC706" s="1"/>
  <c r="AB707"/>
  <c r="AB706" s="1"/>
  <c r="AA707"/>
  <c r="AA706" s="1"/>
  <c r="Z707"/>
  <c r="Z706" s="1"/>
  <c r="AC704"/>
  <c r="AC703" s="1"/>
  <c r="AB704"/>
  <c r="AB703" s="1"/>
  <c r="AA704"/>
  <c r="AA703" s="1"/>
  <c r="Z704"/>
  <c r="Z703" s="1"/>
  <c r="AC700"/>
  <c r="AB700"/>
  <c r="AB699" s="1"/>
  <c r="AA700"/>
  <c r="AA699" s="1"/>
  <c r="Z700"/>
  <c r="Z699" s="1"/>
  <c r="AC699"/>
  <c r="AC697"/>
  <c r="AB697"/>
  <c r="AB696" s="1"/>
  <c r="AA697"/>
  <c r="AA696" s="1"/>
  <c r="Z697"/>
  <c r="Z696" s="1"/>
  <c r="AC696"/>
  <c r="AC693"/>
  <c r="AB693"/>
  <c r="AB692" s="1"/>
  <c r="AB691" s="1"/>
  <c r="AA693"/>
  <c r="AA692" s="1"/>
  <c r="AA691" s="1"/>
  <c r="Z693"/>
  <c r="Z692" s="1"/>
  <c r="Z691" s="1"/>
  <c r="AC692"/>
  <c r="AC691" s="1"/>
  <c r="AC689"/>
  <c r="AB689"/>
  <c r="AB688" s="1"/>
  <c r="AA689"/>
  <c r="AA688" s="1"/>
  <c r="Z689"/>
  <c r="Z688" s="1"/>
  <c r="AC688"/>
  <c r="AC686"/>
  <c r="AC685" s="1"/>
  <c r="AB686"/>
  <c r="AB685" s="1"/>
  <c r="AA686"/>
  <c r="AA685" s="1"/>
  <c r="Z686"/>
  <c r="Z685" s="1"/>
  <c r="AC682"/>
  <c r="AC681" s="1"/>
  <c r="AC680" s="1"/>
  <c r="AB682"/>
  <c r="AB681" s="1"/>
  <c r="AB680" s="1"/>
  <c r="AA682"/>
  <c r="AA681" s="1"/>
  <c r="AA680" s="1"/>
  <c r="Z682"/>
  <c r="Z681" s="1"/>
  <c r="Z680" s="1"/>
  <c r="AC675"/>
  <c r="AC674" s="1"/>
  <c r="AC673" s="1"/>
  <c r="AC672" s="1"/>
  <c r="AB675"/>
  <c r="AB674" s="1"/>
  <c r="AB673" s="1"/>
  <c r="AB672" s="1"/>
  <c r="AA675"/>
  <c r="AA674" s="1"/>
  <c r="AA673" s="1"/>
  <c r="AA672" s="1"/>
  <c r="Z675"/>
  <c r="Z674" s="1"/>
  <c r="Z673" s="1"/>
  <c r="Z672" s="1"/>
  <c r="AC670"/>
  <c r="AC669" s="1"/>
  <c r="AB670"/>
  <c r="AB669" s="1"/>
  <c r="AA670"/>
  <c r="AA669" s="1"/>
  <c r="Z670"/>
  <c r="Z669" s="1"/>
  <c r="AC663"/>
  <c r="AB662"/>
  <c r="AB661" s="1"/>
  <c r="AA662"/>
  <c r="AA661" s="1"/>
  <c r="Z662"/>
  <c r="Z661" s="1"/>
  <c r="AC659"/>
  <c r="AB658"/>
  <c r="AB657" s="1"/>
  <c r="AB656" s="1"/>
  <c r="AA658"/>
  <c r="AA657" s="1"/>
  <c r="AA656" s="1"/>
  <c r="Z658"/>
  <c r="Z657" s="1"/>
  <c r="AC654"/>
  <c r="AC653" s="1"/>
  <c r="AC652" s="1"/>
  <c r="AB654"/>
  <c r="AB653" s="1"/>
  <c r="AB652" s="1"/>
  <c r="AA654"/>
  <c r="AA653" s="1"/>
  <c r="AA652" s="1"/>
  <c r="Z654"/>
  <c r="Z653" s="1"/>
  <c r="Z652" s="1"/>
  <c r="AC649"/>
  <c r="AB649"/>
  <c r="AA649"/>
  <c r="AA648" s="1"/>
  <c r="AA647" s="1"/>
  <c r="Z649"/>
  <c r="Z648" s="1"/>
  <c r="Z647" s="1"/>
  <c r="AC648"/>
  <c r="AC647" s="1"/>
  <c r="AB648"/>
  <c r="AB647" s="1"/>
  <c r="AC644"/>
  <c r="AC643" s="1"/>
  <c r="AC642" s="1"/>
  <c r="AB644"/>
  <c r="AB643" s="1"/>
  <c r="AB642" s="1"/>
  <c r="AA644"/>
  <c r="AA643" s="1"/>
  <c r="AA642" s="1"/>
  <c r="Z644"/>
  <c r="Z643" s="1"/>
  <c r="Z642" s="1"/>
  <c r="AC635"/>
  <c r="AC634" s="1"/>
  <c r="AC633" s="1"/>
  <c r="AC632" s="1"/>
  <c r="AC631" s="1"/>
  <c r="AB635"/>
  <c r="AB634" s="1"/>
  <c r="AB633" s="1"/>
  <c r="AB632" s="1"/>
  <c r="AB631" s="1"/>
  <c r="AA635"/>
  <c r="AA634" s="1"/>
  <c r="AA633" s="1"/>
  <c r="AA632" s="1"/>
  <c r="AA631" s="1"/>
  <c r="Z635"/>
  <c r="Z634" s="1"/>
  <c r="Z633" s="1"/>
  <c r="Z632" s="1"/>
  <c r="Z631" s="1"/>
  <c r="AC628"/>
  <c r="AB628"/>
  <c r="AB627" s="1"/>
  <c r="AB626" s="1"/>
  <c r="AB625" s="1"/>
  <c r="AB624" s="1"/>
  <c r="AA628"/>
  <c r="AA627" s="1"/>
  <c r="AA626" s="1"/>
  <c r="AA625" s="1"/>
  <c r="AA624" s="1"/>
  <c r="Z628"/>
  <c r="Z627" s="1"/>
  <c r="Z626" s="1"/>
  <c r="Z625" s="1"/>
  <c r="Z624" s="1"/>
  <c r="AC627"/>
  <c r="AC626" s="1"/>
  <c r="AC625" s="1"/>
  <c r="AC624" s="1"/>
  <c r="AC619"/>
  <c r="AC618" s="1"/>
  <c r="AC617" s="1"/>
  <c r="AC616" s="1"/>
  <c r="AB619"/>
  <c r="AB618" s="1"/>
  <c r="AB617" s="1"/>
  <c r="AB616" s="1"/>
  <c r="AA619"/>
  <c r="AA618" s="1"/>
  <c r="AA617" s="1"/>
  <c r="AA616" s="1"/>
  <c r="Z619"/>
  <c r="Z618" s="1"/>
  <c r="Z617" s="1"/>
  <c r="Z616" s="1"/>
  <c r="AC614"/>
  <c r="AB614"/>
  <c r="AB613" s="1"/>
  <c r="AB612" s="1"/>
  <c r="AB611" s="1"/>
  <c r="AA614"/>
  <c r="AA613" s="1"/>
  <c r="AA612" s="1"/>
  <c r="AA611" s="1"/>
  <c r="Z614"/>
  <c r="Z613" s="1"/>
  <c r="Z612" s="1"/>
  <c r="Z611" s="1"/>
  <c r="AC613"/>
  <c r="AC612" s="1"/>
  <c r="AC611" s="1"/>
  <c r="AC609"/>
  <c r="AC608" s="1"/>
  <c r="AC607" s="1"/>
  <c r="AB609"/>
  <c r="AB608" s="1"/>
  <c r="AB607" s="1"/>
  <c r="AA609"/>
  <c r="AA608" s="1"/>
  <c r="AA607" s="1"/>
  <c r="Z609"/>
  <c r="Z608" s="1"/>
  <c r="Z607" s="1"/>
  <c r="AC605"/>
  <c r="AC604" s="1"/>
  <c r="AC603" s="1"/>
  <c r="AB605"/>
  <c r="AB604" s="1"/>
  <c r="AB603" s="1"/>
  <c r="AA605"/>
  <c r="AA604" s="1"/>
  <c r="AA603" s="1"/>
  <c r="Z605"/>
  <c r="Z604" s="1"/>
  <c r="Z603" s="1"/>
  <c r="AC600"/>
  <c r="AB600"/>
  <c r="AB599" s="1"/>
  <c r="AB598" s="1"/>
  <c r="AB597" s="1"/>
  <c r="AA600"/>
  <c r="AA599" s="1"/>
  <c r="AA598" s="1"/>
  <c r="AA597" s="1"/>
  <c r="Z600"/>
  <c r="Z599" s="1"/>
  <c r="Z598" s="1"/>
  <c r="Z597" s="1"/>
  <c r="AC599"/>
  <c r="AC598" s="1"/>
  <c r="AC597" s="1"/>
  <c r="AC593"/>
  <c r="AB593"/>
  <c r="AB592" s="1"/>
  <c r="AA593"/>
  <c r="AA592" s="1"/>
  <c r="Z593"/>
  <c r="Z592" s="1"/>
  <c r="AC592"/>
  <c r="AC590"/>
  <c r="AC589" s="1"/>
  <c r="AC588" s="1"/>
  <c r="AC587" s="1"/>
  <c r="AB590"/>
  <c r="AB589" s="1"/>
  <c r="AA590"/>
  <c r="AA589" s="1"/>
  <c r="Z590"/>
  <c r="Z589" s="1"/>
  <c r="AC582"/>
  <c r="AB582"/>
  <c r="AA582"/>
  <c r="Z582"/>
  <c r="AC580"/>
  <c r="AB580"/>
  <c r="AB579" s="1"/>
  <c r="AB574" s="1"/>
  <c r="AA580"/>
  <c r="Z580"/>
  <c r="Z579" s="1"/>
  <c r="Z574" s="1"/>
  <c r="AC579"/>
  <c r="AC574" s="1"/>
  <c r="AB572"/>
  <c r="AB571" s="1"/>
  <c r="Z572"/>
  <c r="Z571" s="1"/>
  <c r="AC569"/>
  <c r="AB569"/>
  <c r="AA569"/>
  <c r="Z569"/>
  <c r="AC567"/>
  <c r="AB567"/>
  <c r="AB566" s="1"/>
  <c r="AA567"/>
  <c r="AA566" s="1"/>
  <c r="Z567"/>
  <c r="Z566" s="1"/>
  <c r="AC566"/>
  <c r="AC564"/>
  <c r="AB564"/>
  <c r="AA564"/>
  <c r="Z564"/>
  <c r="AC562"/>
  <c r="AB562"/>
  <c r="AA562"/>
  <c r="Z562"/>
  <c r="AC560"/>
  <c r="AC559" s="1"/>
  <c r="AB560"/>
  <c r="AB559" s="1"/>
  <c r="AA560"/>
  <c r="AA559" s="1"/>
  <c r="Z560"/>
  <c r="Z559" s="1"/>
  <c r="AC557"/>
  <c r="AB557"/>
  <c r="AA557"/>
  <c r="Z557"/>
  <c r="AC555"/>
  <c r="AB555"/>
  <c r="AB554" s="1"/>
  <c r="AA555"/>
  <c r="AA554" s="1"/>
  <c r="Z555"/>
  <c r="Z554" s="1"/>
  <c r="AC554"/>
  <c r="AC552"/>
  <c r="AC551" s="1"/>
  <c r="AB552"/>
  <c r="AB551" s="1"/>
  <c r="AA552"/>
  <c r="AA551" s="1"/>
  <c r="Z552"/>
  <c r="Z551" s="1"/>
  <c r="AC547"/>
  <c r="AB547"/>
  <c r="AB546" s="1"/>
  <c r="AB545" s="1"/>
  <c r="AB544" s="1"/>
  <c r="AA547"/>
  <c r="AA546" s="1"/>
  <c r="AA545" s="1"/>
  <c r="AA544" s="1"/>
  <c r="Z547"/>
  <c r="Z546" s="1"/>
  <c r="Z545" s="1"/>
  <c r="Z544" s="1"/>
  <c r="AC546"/>
  <c r="AC545" s="1"/>
  <c r="AC544" s="1"/>
  <c r="AC542"/>
  <c r="AC541" s="1"/>
  <c r="AC540" s="1"/>
  <c r="AC539" s="1"/>
  <c r="AB542"/>
  <c r="AB541" s="1"/>
  <c r="AB540" s="1"/>
  <c r="AB539" s="1"/>
  <c r="AA542"/>
  <c r="AA541" s="1"/>
  <c r="AA540" s="1"/>
  <c r="AA539" s="1"/>
  <c r="Z542"/>
  <c r="Z541" s="1"/>
  <c r="Z540" s="1"/>
  <c r="Z539" s="1"/>
  <c r="AC537"/>
  <c r="AC536" s="1"/>
  <c r="AC535" s="1"/>
  <c r="AC534" s="1"/>
  <c r="AC533" s="1"/>
  <c r="AB537"/>
  <c r="AB536" s="1"/>
  <c r="AB535" s="1"/>
  <c r="AB534" s="1"/>
  <c r="AB533" s="1"/>
  <c r="AA537"/>
  <c r="AA536" s="1"/>
  <c r="AA535" s="1"/>
  <c r="AA534" s="1"/>
  <c r="AA533" s="1"/>
  <c r="Z537"/>
  <c r="Z536" s="1"/>
  <c r="Z535" s="1"/>
  <c r="Z534" s="1"/>
  <c r="Z533" s="1"/>
  <c r="AC531"/>
  <c r="AB531"/>
  <c r="AB530" s="1"/>
  <c r="AB529" s="1"/>
  <c r="AB528" s="1"/>
  <c r="AA531"/>
  <c r="AA530" s="1"/>
  <c r="AA529" s="1"/>
  <c r="AA528" s="1"/>
  <c r="Z531"/>
  <c r="Z530" s="1"/>
  <c r="Z529" s="1"/>
  <c r="Z528" s="1"/>
  <c r="AC530"/>
  <c r="AC529" s="1"/>
  <c r="AC528" s="1"/>
  <c r="AC524"/>
  <c r="AB524"/>
  <c r="AB523" s="1"/>
  <c r="AB522" s="1"/>
  <c r="AB521" s="1"/>
  <c r="AA524"/>
  <c r="AA523" s="1"/>
  <c r="AA522" s="1"/>
  <c r="AA521" s="1"/>
  <c r="Z524"/>
  <c r="Z523" s="1"/>
  <c r="Z522" s="1"/>
  <c r="Z521" s="1"/>
  <c r="AC523"/>
  <c r="AC522" s="1"/>
  <c r="AC521" s="1"/>
  <c r="AC519"/>
  <c r="AC518" s="1"/>
  <c r="AC517" s="1"/>
  <c r="AC516" s="1"/>
  <c r="AB519"/>
  <c r="AB518" s="1"/>
  <c r="AB517" s="1"/>
  <c r="AB516" s="1"/>
  <c r="AA519"/>
  <c r="AA518" s="1"/>
  <c r="AA517" s="1"/>
  <c r="AA516" s="1"/>
  <c r="Z519"/>
  <c r="Z518" s="1"/>
  <c r="Z517" s="1"/>
  <c r="Z516" s="1"/>
  <c r="AC514"/>
  <c r="AC513" s="1"/>
  <c r="AC512" s="1"/>
  <c r="AC511" s="1"/>
  <c r="AB514"/>
  <c r="AB513" s="1"/>
  <c r="AB512" s="1"/>
  <c r="AB511" s="1"/>
  <c r="AA514"/>
  <c r="AA513" s="1"/>
  <c r="AA512" s="1"/>
  <c r="AA511" s="1"/>
  <c r="Z514"/>
  <c r="Z513" s="1"/>
  <c r="Z512" s="1"/>
  <c r="Z511" s="1"/>
  <c r="AC509"/>
  <c r="AC508" s="1"/>
  <c r="AC507" s="1"/>
  <c r="AC506" s="1"/>
  <c r="AB509"/>
  <c r="AB508" s="1"/>
  <c r="AB507" s="1"/>
  <c r="AB506" s="1"/>
  <c r="AA509"/>
  <c r="AA508" s="1"/>
  <c r="AA507" s="1"/>
  <c r="AA506" s="1"/>
  <c r="Z509"/>
  <c r="Z508" s="1"/>
  <c r="Z507" s="1"/>
  <c r="Z506" s="1"/>
  <c r="AE502"/>
  <c r="AD502"/>
  <c r="AC502"/>
  <c r="AB502"/>
  <c r="AA502"/>
  <c r="Z502"/>
  <c r="AC500"/>
  <c r="AC499" s="1"/>
  <c r="AC498" s="1"/>
  <c r="AC497" s="1"/>
  <c r="AB500"/>
  <c r="AB499" s="1"/>
  <c r="AB498" s="1"/>
  <c r="AB497" s="1"/>
  <c r="AA500"/>
  <c r="Z500"/>
  <c r="Z499" s="1"/>
  <c r="Z498" s="1"/>
  <c r="Z497" s="1"/>
  <c r="AD496"/>
  <c r="AB496"/>
  <c r="AB495" s="1"/>
  <c r="AB494" s="1"/>
  <c r="AB493" s="1"/>
  <c r="Z496"/>
  <c r="Z495" s="1"/>
  <c r="Z494" s="1"/>
  <c r="Z493" s="1"/>
  <c r="AE495"/>
  <c r="AE494" s="1"/>
  <c r="AE493" s="1"/>
  <c r="AD495"/>
  <c r="AD494" s="1"/>
  <c r="AD493" s="1"/>
  <c r="AC495"/>
  <c r="AC494" s="1"/>
  <c r="AC493" s="1"/>
  <c r="AA495"/>
  <c r="AA494" s="1"/>
  <c r="AA493" s="1"/>
  <c r="AC491"/>
  <c r="AB491"/>
  <c r="AB490" s="1"/>
  <c r="AB489" s="1"/>
  <c r="AB488" s="1"/>
  <c r="AA491"/>
  <c r="AA490" s="1"/>
  <c r="AA489" s="1"/>
  <c r="AA488" s="1"/>
  <c r="Z491"/>
  <c r="Z490" s="1"/>
  <c r="Z489" s="1"/>
  <c r="Z488" s="1"/>
  <c r="AC490"/>
  <c r="AC489" s="1"/>
  <c r="AC488" s="1"/>
  <c r="AC486"/>
  <c r="AC485" s="1"/>
  <c r="AC484" s="1"/>
  <c r="AC483" s="1"/>
  <c r="AB486"/>
  <c r="AB485" s="1"/>
  <c r="AB484" s="1"/>
  <c r="AB483" s="1"/>
  <c r="AA486"/>
  <c r="AA485" s="1"/>
  <c r="AA484" s="1"/>
  <c r="AA483" s="1"/>
  <c r="Z486"/>
  <c r="Z485" s="1"/>
  <c r="Z484" s="1"/>
  <c r="Z483" s="1"/>
  <c r="AC481"/>
  <c r="AB481"/>
  <c r="AA481"/>
  <c r="AA480" s="1"/>
  <c r="Z481"/>
  <c r="Z480" s="1"/>
  <c r="AC480"/>
  <c r="AC479" s="1"/>
  <c r="AC478" s="1"/>
  <c r="AB480"/>
  <c r="AB479" s="1"/>
  <c r="AB478" s="1"/>
  <c r="AA479"/>
  <c r="AA478" s="1"/>
  <c r="Z479"/>
  <c r="Z478" s="1"/>
  <c r="AC472"/>
  <c r="AC471" s="1"/>
  <c r="AB472"/>
  <c r="AB471" s="1"/>
  <c r="AB470" s="1"/>
  <c r="AB469" s="1"/>
  <c r="AA472"/>
  <c r="AA471" s="1"/>
  <c r="AA470" s="1"/>
  <c r="AA469" s="1"/>
  <c r="Z472"/>
  <c r="Z471" s="1"/>
  <c r="Z470" s="1"/>
  <c r="Z469" s="1"/>
  <c r="AC470"/>
  <c r="AC469" s="1"/>
  <c r="AC467"/>
  <c r="AB467"/>
  <c r="AA467"/>
  <c r="AA466" s="1"/>
  <c r="AA465" s="1"/>
  <c r="AA464" s="1"/>
  <c r="Z467"/>
  <c r="Z466" s="1"/>
  <c r="Z465" s="1"/>
  <c r="Z464" s="1"/>
  <c r="AC466"/>
  <c r="AC465" s="1"/>
  <c r="AC464" s="1"/>
  <c r="AB466"/>
  <c r="AB465" s="1"/>
  <c r="AB464" s="1"/>
  <c r="AC462"/>
  <c r="AC461" s="1"/>
  <c r="AC460" s="1"/>
  <c r="AC459" s="1"/>
  <c r="AC458" s="1"/>
  <c r="AB462"/>
  <c r="AB461" s="1"/>
  <c r="AB460" s="1"/>
  <c r="AB459" s="1"/>
  <c r="AB458" s="1"/>
  <c r="AA462"/>
  <c r="AA461" s="1"/>
  <c r="AA460" s="1"/>
  <c r="AA459" s="1"/>
  <c r="AA458" s="1"/>
  <c r="Z462"/>
  <c r="Z461" s="1"/>
  <c r="Z460" s="1"/>
  <c r="Z459" s="1"/>
  <c r="Z458" s="1"/>
  <c r="AC449"/>
  <c r="AB449"/>
  <c r="AA449"/>
  <c r="Z449"/>
  <c r="AC447"/>
  <c r="AC444" s="1"/>
  <c r="AB447"/>
  <c r="AA447"/>
  <c r="Z447"/>
  <c r="AB445"/>
  <c r="Z445"/>
  <c r="AA444"/>
  <c r="AC432"/>
  <c r="AC431" s="1"/>
  <c r="AC430" s="1"/>
  <c r="AB432"/>
  <c r="AB431" s="1"/>
  <c r="AB430" s="1"/>
  <c r="AA432"/>
  <c r="AA431" s="1"/>
  <c r="AA430" s="1"/>
  <c r="Z432"/>
  <c r="Z431" s="1"/>
  <c r="Z430" s="1"/>
  <c r="AC428"/>
  <c r="AB428"/>
  <c r="AB427" s="1"/>
  <c r="AB426" s="1"/>
  <c r="AA428"/>
  <c r="AA427" s="1"/>
  <c r="AA426" s="1"/>
  <c r="Z428"/>
  <c r="Z427" s="1"/>
  <c r="Z426" s="1"/>
  <c r="AC427"/>
  <c r="AC426" s="1"/>
  <c r="AC423"/>
  <c r="AB423"/>
  <c r="AA423"/>
  <c r="Z423"/>
  <c r="AC421"/>
  <c r="AB421"/>
  <c r="AA421"/>
  <c r="Z421"/>
  <c r="AC419"/>
  <c r="AB419"/>
  <c r="AA419"/>
  <c r="Z419"/>
  <c r="AC417"/>
  <c r="AB417"/>
  <c r="AB416" s="1"/>
  <c r="AB415" s="1"/>
  <c r="AA417"/>
  <c r="AA416" s="1"/>
  <c r="AA415" s="1"/>
  <c r="Z417"/>
  <c r="AC416"/>
  <c r="AC415" s="1"/>
  <c r="AC413"/>
  <c r="AB413"/>
  <c r="AB412" s="1"/>
  <c r="AA413"/>
  <c r="AA412" s="1"/>
  <c r="Z413"/>
  <c r="Z412" s="1"/>
  <c r="AC412"/>
  <c r="AC410"/>
  <c r="AC409" s="1"/>
  <c r="AB410"/>
  <c r="AB409" s="1"/>
  <c r="AA410"/>
  <c r="AA409" s="1"/>
  <c r="Z410"/>
  <c r="Z409" s="1"/>
  <c r="AC406"/>
  <c r="AC405" s="1"/>
  <c r="AC404" s="1"/>
  <c r="AB406"/>
  <c r="AB405" s="1"/>
  <c r="AB404" s="1"/>
  <c r="AA406"/>
  <c r="AA405" s="1"/>
  <c r="AA404" s="1"/>
  <c r="Z406"/>
  <c r="Z405" s="1"/>
  <c r="Z404" s="1"/>
  <c r="AC399"/>
  <c r="AC398" s="1"/>
  <c r="AB399"/>
  <c r="AB398" s="1"/>
  <c r="AA399"/>
  <c r="AA398" s="1"/>
  <c r="Z399"/>
  <c r="Z398" s="1"/>
  <c r="AC396"/>
  <c r="AC395" s="1"/>
  <c r="AC394" s="1"/>
  <c r="AB396"/>
  <c r="AB395" s="1"/>
  <c r="AB394" s="1"/>
  <c r="AA396"/>
  <c r="AA395" s="1"/>
  <c r="AA394" s="1"/>
  <c r="Z396"/>
  <c r="Z395" s="1"/>
  <c r="Z394" s="1"/>
  <c r="AC389"/>
  <c r="AB389"/>
  <c r="AB388" s="1"/>
  <c r="AB387" s="1"/>
  <c r="AB386" s="1"/>
  <c r="AA389"/>
  <c r="AA388" s="1"/>
  <c r="AA387" s="1"/>
  <c r="AA386" s="1"/>
  <c r="Z389"/>
  <c r="Z388" s="1"/>
  <c r="Z387" s="1"/>
  <c r="Z386" s="1"/>
  <c r="AC388"/>
  <c r="AC387" s="1"/>
  <c r="AC386" s="1"/>
  <c r="AC384"/>
  <c r="AB384"/>
  <c r="AA384"/>
  <c r="Z384"/>
  <c r="AC382"/>
  <c r="AB382"/>
  <c r="AA382"/>
  <c r="Z382"/>
  <c r="AC380"/>
  <c r="AC379" s="1"/>
  <c r="AC378" s="1"/>
  <c r="AB380"/>
  <c r="AB379" s="1"/>
  <c r="AB378" s="1"/>
  <c r="AA380"/>
  <c r="Z380"/>
  <c r="AC376"/>
  <c r="AC375" s="1"/>
  <c r="AC374" s="1"/>
  <c r="AC373" s="1"/>
  <c r="AB376"/>
  <c r="AB375" s="1"/>
  <c r="AB374" s="1"/>
  <c r="AA376"/>
  <c r="AA375" s="1"/>
  <c r="AA374" s="1"/>
  <c r="Z376"/>
  <c r="Z375" s="1"/>
  <c r="Z374" s="1"/>
  <c r="AC366"/>
  <c r="AB366"/>
  <c r="AB365" s="1"/>
  <c r="AA366"/>
  <c r="AA365" s="1"/>
  <c r="Z366"/>
  <c r="Z365" s="1"/>
  <c r="AC365"/>
  <c r="AC363"/>
  <c r="AC362" s="1"/>
  <c r="AB363"/>
  <c r="AB362" s="1"/>
  <c r="AA363"/>
  <c r="AA362" s="1"/>
  <c r="Z363"/>
  <c r="Z362" s="1"/>
  <c r="AC360"/>
  <c r="AB360"/>
  <c r="AB359" s="1"/>
  <c r="AA360"/>
  <c r="AA359" s="1"/>
  <c r="Z360"/>
  <c r="Z359" s="1"/>
  <c r="AC359"/>
  <c r="AC355"/>
  <c r="AC354" s="1"/>
  <c r="AC353" s="1"/>
  <c r="AC352" s="1"/>
  <c r="AB355"/>
  <c r="AB354" s="1"/>
  <c r="AB353" s="1"/>
  <c r="AB352" s="1"/>
  <c r="AA355"/>
  <c r="AA354" s="1"/>
  <c r="AA353" s="1"/>
  <c r="AA352" s="1"/>
  <c r="Z355"/>
  <c r="Z354" s="1"/>
  <c r="Z353" s="1"/>
  <c r="Z352" s="1"/>
  <c r="AC349"/>
  <c r="AC348" s="1"/>
  <c r="AC347" s="1"/>
  <c r="AC346" s="1"/>
  <c r="AB349"/>
  <c r="AB348" s="1"/>
  <c r="AB347" s="1"/>
  <c r="AB346" s="1"/>
  <c r="AA349"/>
  <c r="AA348" s="1"/>
  <c r="AA347" s="1"/>
  <c r="AA346" s="1"/>
  <c r="Z349"/>
  <c r="Z348" s="1"/>
  <c r="Z347" s="1"/>
  <c r="Z346" s="1"/>
  <c r="AC342"/>
  <c r="AC341" s="1"/>
  <c r="AB342"/>
  <c r="AB341" s="1"/>
  <c r="AA342"/>
  <c r="AA341" s="1"/>
  <c r="Z342"/>
  <c r="Z341" s="1"/>
  <c r="AC339"/>
  <c r="AB339"/>
  <c r="AB338" s="1"/>
  <c r="AA339"/>
  <c r="AA338" s="1"/>
  <c r="Z339"/>
  <c r="Z338" s="1"/>
  <c r="AC338"/>
  <c r="AC336"/>
  <c r="AC335" s="1"/>
  <c r="AB336"/>
  <c r="AB335" s="1"/>
  <c r="AA336"/>
  <c r="AA335" s="1"/>
  <c r="Z336"/>
  <c r="Z335" s="1"/>
  <c r="AC333"/>
  <c r="AB333"/>
  <c r="AB332" s="1"/>
  <c r="AA333"/>
  <c r="AA332" s="1"/>
  <c r="Z333"/>
  <c r="Z332" s="1"/>
  <c r="AC332"/>
  <c r="AC330"/>
  <c r="AC329" s="1"/>
  <c r="AB330"/>
  <c r="AB329" s="1"/>
  <c r="AA330"/>
  <c r="AA329" s="1"/>
  <c r="Z330"/>
  <c r="Z329" s="1"/>
  <c r="AB326"/>
  <c r="AB325" s="1"/>
  <c r="AB324" s="1"/>
  <c r="Z326"/>
  <c r="Z325" s="1"/>
  <c r="Z324" s="1"/>
  <c r="AE325"/>
  <c r="AE324" s="1"/>
  <c r="AC325"/>
  <c r="AC324" s="1"/>
  <c r="AA325"/>
  <c r="AA324" s="1"/>
  <c r="AC318"/>
  <c r="AC317" s="1"/>
  <c r="AB318"/>
  <c r="AB317" s="1"/>
  <c r="AA318"/>
  <c r="AA317" s="1"/>
  <c r="Z318"/>
  <c r="Z317" s="1"/>
  <c r="AC315"/>
  <c r="AB315"/>
  <c r="AA315"/>
  <c r="AA314" s="1"/>
  <c r="Z315"/>
  <c r="Z314" s="1"/>
  <c r="AC314"/>
  <c r="AB314"/>
  <c r="AC312"/>
  <c r="AC311" s="1"/>
  <c r="AB312"/>
  <c r="AB311" s="1"/>
  <c r="AA312"/>
  <c r="AA311" s="1"/>
  <c r="Z312"/>
  <c r="Z311" s="1"/>
  <c r="AC309"/>
  <c r="AB309"/>
  <c r="AA309"/>
  <c r="AA308" s="1"/>
  <c r="AA307" s="1"/>
  <c r="Z309"/>
  <c r="Z308" s="1"/>
  <c r="Z307" s="1"/>
  <c r="AC308"/>
  <c r="AC307" s="1"/>
  <c r="AB308"/>
  <c r="AB307" s="1"/>
  <c r="AC299"/>
  <c r="AB299"/>
  <c r="AA299"/>
  <c r="Z299"/>
  <c r="AC297"/>
  <c r="AB297"/>
  <c r="AA297"/>
  <c r="Z297"/>
  <c r="AC295"/>
  <c r="AC294" s="1"/>
  <c r="AC293" s="1"/>
  <c r="AB295"/>
  <c r="AA295"/>
  <c r="AA294" s="1"/>
  <c r="AA293" s="1"/>
  <c r="Z295"/>
  <c r="Z294" s="1"/>
  <c r="Z293" s="1"/>
  <c r="AC291"/>
  <c r="AC290" s="1"/>
  <c r="AC289" s="1"/>
  <c r="AB291"/>
  <c r="AB290" s="1"/>
  <c r="AB289" s="1"/>
  <c r="AA291"/>
  <c r="AA290" s="1"/>
  <c r="AA289" s="1"/>
  <c r="Z291"/>
  <c r="Z290" s="1"/>
  <c r="Z289" s="1"/>
  <c r="AC287"/>
  <c r="AC286" s="1"/>
  <c r="AC285" s="1"/>
  <c r="AB287"/>
  <c r="AB286" s="1"/>
  <c r="AB285" s="1"/>
  <c r="AA287"/>
  <c r="AA286" s="1"/>
  <c r="AA285" s="1"/>
  <c r="Z287"/>
  <c r="Z286" s="1"/>
  <c r="Z285" s="1"/>
  <c r="AC282"/>
  <c r="AB282"/>
  <c r="AB281" s="1"/>
  <c r="AB280" s="1"/>
  <c r="AB279" s="1"/>
  <c r="AA282"/>
  <c r="AA281" s="1"/>
  <c r="AA280" s="1"/>
  <c r="AA279" s="1"/>
  <c r="Z282"/>
  <c r="Z281" s="1"/>
  <c r="Z280" s="1"/>
  <c r="Z279" s="1"/>
  <c r="AC281"/>
  <c r="AC280" s="1"/>
  <c r="AC279" s="1"/>
  <c r="AC277"/>
  <c r="AC276" s="1"/>
  <c r="AC275" s="1"/>
  <c r="AC274" s="1"/>
  <c r="AB277"/>
  <c r="AB276" s="1"/>
  <c r="AB275" s="1"/>
  <c r="AB274" s="1"/>
  <c r="AA277"/>
  <c r="AA276" s="1"/>
  <c r="AA275" s="1"/>
  <c r="AA274" s="1"/>
  <c r="Z277"/>
  <c r="Z276" s="1"/>
  <c r="Z275" s="1"/>
  <c r="Z274" s="1"/>
  <c r="AC270"/>
  <c r="AC269" s="1"/>
  <c r="AC268" s="1"/>
  <c r="AC267" s="1"/>
  <c r="AC266" s="1"/>
  <c r="AB270"/>
  <c r="AB269" s="1"/>
  <c r="AB268" s="1"/>
  <c r="AB267" s="1"/>
  <c r="AB266" s="1"/>
  <c r="AA270"/>
  <c r="AA269" s="1"/>
  <c r="AA268" s="1"/>
  <c r="AA267" s="1"/>
  <c r="AA266" s="1"/>
  <c r="Z270"/>
  <c r="Z269" s="1"/>
  <c r="Z268" s="1"/>
  <c r="Z267" s="1"/>
  <c r="Z266" s="1"/>
  <c r="AC262"/>
  <c r="AB262"/>
  <c r="AA262"/>
  <c r="Z262"/>
  <c r="AC260"/>
  <c r="AB260"/>
  <c r="AA260"/>
  <c r="Z260"/>
  <c r="AC258"/>
  <c r="AB258"/>
  <c r="AA258"/>
  <c r="AA257" s="1"/>
  <c r="AA256" s="1"/>
  <c r="AA255" s="1"/>
  <c r="AA254" s="1"/>
  <c r="Z258"/>
  <c r="AD247"/>
  <c r="AD246" s="1"/>
  <c r="AD245" s="1"/>
  <c r="AB247"/>
  <c r="AB246" s="1"/>
  <c r="AB245" s="1"/>
  <c r="Z247"/>
  <c r="Z246" s="1"/>
  <c r="Z245" s="1"/>
  <c r="AC243"/>
  <c r="AB243"/>
  <c r="AB242" s="1"/>
  <c r="AA243"/>
  <c r="AA242" s="1"/>
  <c r="Z243"/>
  <c r="Z242" s="1"/>
  <c r="AC242"/>
  <c r="AC238"/>
  <c r="AB238"/>
  <c r="AA238"/>
  <c r="Z238"/>
  <c r="AC236"/>
  <c r="AB236"/>
  <c r="AA236"/>
  <c r="Z236"/>
  <c r="AC234"/>
  <c r="AB234"/>
  <c r="AA234"/>
  <c r="Z234"/>
  <c r="AC229"/>
  <c r="AB229"/>
  <c r="AA229"/>
  <c r="Z229"/>
  <c r="AC227"/>
  <c r="AB227"/>
  <c r="AA227"/>
  <c r="Z227"/>
  <c r="AC225"/>
  <c r="AB225"/>
  <c r="AA225"/>
  <c r="Z225"/>
  <c r="Z224" s="1"/>
  <c r="Z223" s="1"/>
  <c r="Z222" s="1"/>
  <c r="AC224"/>
  <c r="AC223" s="1"/>
  <c r="AC222" s="1"/>
  <c r="AC220"/>
  <c r="AC219" s="1"/>
  <c r="AB220"/>
  <c r="AB219" s="1"/>
  <c r="AB218" s="1"/>
  <c r="AB217" s="1"/>
  <c r="AA220"/>
  <c r="AA219" s="1"/>
  <c r="AA218" s="1"/>
  <c r="AA217" s="1"/>
  <c r="Z220"/>
  <c r="Z219" s="1"/>
  <c r="Z218" s="1"/>
  <c r="Z217" s="1"/>
  <c r="AC218"/>
  <c r="AC217" s="1"/>
  <c r="AC215"/>
  <c r="AB215"/>
  <c r="AA215"/>
  <c r="Z215"/>
  <c r="AC213"/>
  <c r="AB213"/>
  <c r="AA213"/>
  <c r="Z213"/>
  <c r="Z212" s="1"/>
  <c r="Z211" s="1"/>
  <c r="Z210" s="1"/>
  <c r="AC212"/>
  <c r="AC211" s="1"/>
  <c r="AC210" s="1"/>
  <c r="AC208"/>
  <c r="AB208"/>
  <c r="AA208"/>
  <c r="Z208"/>
  <c r="AC206"/>
  <c r="AB206"/>
  <c r="AA206"/>
  <c r="Z206"/>
  <c r="AC204"/>
  <c r="AB204"/>
  <c r="AB203" s="1"/>
  <c r="AA204"/>
  <c r="AA203" s="1"/>
  <c r="Z204"/>
  <c r="AC201"/>
  <c r="AB201"/>
  <c r="AA201"/>
  <c r="Z201"/>
  <c r="AC199"/>
  <c r="AB199"/>
  <c r="AA199"/>
  <c r="Z199"/>
  <c r="AC197"/>
  <c r="AB197"/>
  <c r="AA197"/>
  <c r="AA196" s="1"/>
  <c r="Z197"/>
  <c r="Z196" s="1"/>
  <c r="AC196"/>
  <c r="AC194"/>
  <c r="AC193" s="1"/>
  <c r="AB194"/>
  <c r="AB193" s="1"/>
  <c r="AA194"/>
  <c r="AA193" s="1"/>
  <c r="Z194"/>
  <c r="Z193" s="1"/>
  <c r="AC191"/>
  <c r="AB191"/>
  <c r="AA191"/>
  <c r="Z191"/>
  <c r="AC189"/>
  <c r="AB189"/>
  <c r="AA189"/>
  <c r="Z189"/>
  <c r="Z188" s="1"/>
  <c r="AC188"/>
  <c r="AC186"/>
  <c r="AB186"/>
  <c r="AA186"/>
  <c r="Z186"/>
  <c r="AC184"/>
  <c r="AB184"/>
  <c r="AB183" s="1"/>
  <c r="AA184"/>
  <c r="Z184"/>
  <c r="AA183"/>
  <c r="AC181"/>
  <c r="AB181"/>
  <c r="AB180" s="1"/>
  <c r="AA181"/>
  <c r="AA180" s="1"/>
  <c r="Z181"/>
  <c r="Z180" s="1"/>
  <c r="AC180"/>
  <c r="AC176"/>
  <c r="AB176"/>
  <c r="AA176"/>
  <c r="Z176"/>
  <c r="AC174"/>
  <c r="AB174"/>
  <c r="AA174"/>
  <c r="Z174"/>
  <c r="AC172"/>
  <c r="AC171" s="1"/>
  <c r="AB172"/>
  <c r="AB171" s="1"/>
  <c r="AA172"/>
  <c r="Z172"/>
  <c r="AC169"/>
  <c r="AB169"/>
  <c r="AA169"/>
  <c r="Z169"/>
  <c r="AC167"/>
  <c r="AB167"/>
  <c r="AA167"/>
  <c r="Z167"/>
  <c r="AC165"/>
  <c r="AB165"/>
  <c r="AB164" s="1"/>
  <c r="AA165"/>
  <c r="AA164" s="1"/>
  <c r="Z165"/>
  <c r="AC161"/>
  <c r="AC160" s="1"/>
  <c r="AB161"/>
  <c r="AB160" s="1"/>
  <c r="AA161"/>
  <c r="AA160" s="1"/>
  <c r="Z161"/>
  <c r="Z160" s="1"/>
  <c r="AC158"/>
  <c r="AB158"/>
  <c r="AA158"/>
  <c r="Z158"/>
  <c r="AC156"/>
  <c r="AB156"/>
  <c r="AA156"/>
  <c r="Z156"/>
  <c r="AC154"/>
  <c r="AB154"/>
  <c r="AA154"/>
  <c r="Z154"/>
  <c r="Z153" s="1"/>
  <c r="AC153"/>
  <c r="AC149"/>
  <c r="AC148" s="1"/>
  <c r="AC147" s="1"/>
  <c r="AC146" s="1"/>
  <c r="AB149"/>
  <c r="AB148" s="1"/>
  <c r="AB147" s="1"/>
  <c r="AB146" s="1"/>
  <c r="AA149"/>
  <c r="AA148" s="1"/>
  <c r="AA147" s="1"/>
  <c r="AA146" s="1"/>
  <c r="Z149"/>
  <c r="Z148" s="1"/>
  <c r="Z147" s="1"/>
  <c r="Z146" s="1"/>
  <c r="AC144"/>
  <c r="AB144"/>
  <c r="AB143" s="1"/>
  <c r="AB142" s="1"/>
  <c r="AA144"/>
  <c r="AA143" s="1"/>
  <c r="AA142" s="1"/>
  <c r="Z144"/>
  <c r="AC143"/>
  <c r="AC142" s="1"/>
  <c r="Z143"/>
  <c r="Z142" s="1"/>
  <c r="AC140"/>
  <c r="AB140"/>
  <c r="AB139" s="1"/>
  <c r="AA140"/>
  <c r="AA139" s="1"/>
  <c r="Z140"/>
  <c r="Z139" s="1"/>
  <c r="AC139"/>
  <c r="AC137"/>
  <c r="AC136" s="1"/>
  <c r="AB137"/>
  <c r="AB136" s="1"/>
  <c r="AA137"/>
  <c r="AA136" s="1"/>
  <c r="Z137"/>
  <c r="Z136" s="1"/>
  <c r="AC134"/>
  <c r="AB134"/>
  <c r="AB133" s="1"/>
  <c r="AA134"/>
  <c r="AA133" s="1"/>
  <c r="Z134"/>
  <c r="Z133" s="1"/>
  <c r="AC133"/>
  <c r="AC130"/>
  <c r="AC129" s="1"/>
  <c r="AB130"/>
  <c r="AB129" s="1"/>
  <c r="AA130"/>
  <c r="AA129" s="1"/>
  <c r="Z130"/>
  <c r="Z129" s="1"/>
  <c r="AC127"/>
  <c r="AB127"/>
  <c r="AA127"/>
  <c r="Z127"/>
  <c r="AC125"/>
  <c r="AB125"/>
  <c r="AB124" s="1"/>
  <c r="AB123" s="1"/>
  <c r="AA125"/>
  <c r="AA124" s="1"/>
  <c r="Z125"/>
  <c r="Z124" s="1"/>
  <c r="AC121"/>
  <c r="AC120" s="1"/>
  <c r="AC119" s="1"/>
  <c r="AB121"/>
  <c r="AB120" s="1"/>
  <c r="AB119" s="1"/>
  <c r="AA121"/>
  <c r="AA120" s="1"/>
  <c r="AA119" s="1"/>
  <c r="Z121"/>
  <c r="Z120" s="1"/>
  <c r="Z119" s="1"/>
  <c r="AC116"/>
  <c r="AC115" s="1"/>
  <c r="AC114" s="1"/>
  <c r="AC113" s="1"/>
  <c r="AB116"/>
  <c r="AB115" s="1"/>
  <c r="AB114" s="1"/>
  <c r="AB113" s="1"/>
  <c r="AA116"/>
  <c r="AA115" s="1"/>
  <c r="AA114" s="1"/>
  <c r="AA113" s="1"/>
  <c r="Z116"/>
  <c r="Z115" s="1"/>
  <c r="Z114" s="1"/>
  <c r="Z113" s="1"/>
  <c r="AC109"/>
  <c r="AC108" s="1"/>
  <c r="AC107" s="1"/>
  <c r="AC106" s="1"/>
  <c r="AC105" s="1"/>
  <c r="AB109"/>
  <c r="AB108" s="1"/>
  <c r="AB107" s="1"/>
  <c r="AB106" s="1"/>
  <c r="AB105" s="1"/>
  <c r="AA109"/>
  <c r="AA108" s="1"/>
  <c r="AA107" s="1"/>
  <c r="AA106" s="1"/>
  <c r="AA105" s="1"/>
  <c r="Z109"/>
  <c r="Z108" s="1"/>
  <c r="Z107" s="1"/>
  <c r="Z106" s="1"/>
  <c r="Z105" s="1"/>
  <c r="AB102"/>
  <c r="AB101" s="1"/>
  <c r="AB100" s="1"/>
  <c r="AB99" s="1"/>
  <c r="AB98" s="1"/>
  <c r="Z102"/>
  <c r="Z101" s="1"/>
  <c r="Z100" s="1"/>
  <c r="Z99" s="1"/>
  <c r="Z98" s="1"/>
  <c r="AC94"/>
  <c r="AB94"/>
  <c r="AA94"/>
  <c r="Z94"/>
  <c r="AC92"/>
  <c r="AB92"/>
  <c r="AA92"/>
  <c r="Z92"/>
  <c r="AC90"/>
  <c r="AB90"/>
  <c r="AA90"/>
  <c r="AA89" s="1"/>
  <c r="AA88" s="1"/>
  <c r="AA87" s="1"/>
  <c r="AA86" s="1"/>
  <c r="Z90"/>
  <c r="AC83"/>
  <c r="AB83"/>
  <c r="AB82" s="1"/>
  <c r="AA83"/>
  <c r="AA82" s="1"/>
  <c r="Z83"/>
  <c r="Z82" s="1"/>
  <c r="AC82"/>
  <c r="AC80"/>
  <c r="AB80"/>
  <c r="AA80"/>
  <c r="Z80"/>
  <c r="AC78"/>
  <c r="AB78"/>
  <c r="AA78"/>
  <c r="AA77" s="1"/>
  <c r="Z78"/>
  <c r="Z77" s="1"/>
  <c r="AC75"/>
  <c r="AB75"/>
  <c r="AA75"/>
  <c r="Z75"/>
  <c r="AC73"/>
  <c r="AB73"/>
  <c r="AB72" s="1"/>
  <c r="AA73"/>
  <c r="AA72" s="1"/>
  <c r="Z73"/>
  <c r="Z72" s="1"/>
  <c r="AC72"/>
  <c r="AC70"/>
  <c r="AC69" s="1"/>
  <c r="AB70"/>
  <c r="AB69" s="1"/>
  <c r="AA70"/>
  <c r="AA69" s="1"/>
  <c r="Z70"/>
  <c r="Z69" s="1"/>
  <c r="AC67"/>
  <c r="AB67"/>
  <c r="AB66" s="1"/>
  <c r="AA67"/>
  <c r="AA66" s="1"/>
  <c r="Z67"/>
  <c r="Z66" s="1"/>
  <c r="AC66"/>
  <c r="AC64"/>
  <c r="AB64"/>
  <c r="AA64"/>
  <c r="Z64"/>
  <c r="AC62"/>
  <c r="AC61" s="1"/>
  <c r="AB62"/>
  <c r="AB61" s="1"/>
  <c r="AA62"/>
  <c r="AA61" s="1"/>
  <c r="Z62"/>
  <c r="Z61" s="1"/>
  <c r="AC59"/>
  <c r="AB59"/>
  <c r="AA59"/>
  <c r="Z59"/>
  <c r="AC57"/>
  <c r="AB57"/>
  <c r="AB56" s="1"/>
  <c r="AA57"/>
  <c r="AA56" s="1"/>
  <c r="Z57"/>
  <c r="Z56" s="1"/>
  <c r="AC53"/>
  <c r="AB53"/>
  <c r="AA53"/>
  <c r="Z53"/>
  <c r="AC51"/>
  <c r="AB51"/>
  <c r="AA51"/>
  <c r="Z51"/>
  <c r="AC49"/>
  <c r="AB49"/>
  <c r="AA49"/>
  <c r="Z49"/>
  <c r="AC47"/>
  <c r="AC46" s="1"/>
  <c r="AC45" s="1"/>
  <c r="AB47"/>
  <c r="AA47"/>
  <c r="AA46" s="1"/>
  <c r="AA45" s="1"/>
  <c r="Z47"/>
  <c r="Z46" s="1"/>
  <c r="Z45" s="1"/>
  <c r="AC40"/>
  <c r="AB40"/>
  <c r="AA40"/>
  <c r="Z40"/>
  <c r="AC38"/>
  <c r="AB38"/>
  <c r="AA38"/>
  <c r="Z38"/>
  <c r="AC36"/>
  <c r="AB36"/>
  <c r="AA36"/>
  <c r="Z36"/>
  <c r="AC34"/>
  <c r="AB34"/>
  <c r="AB33" s="1"/>
  <c r="AA34"/>
  <c r="AA33" s="1"/>
  <c r="Z34"/>
  <c r="Z33" s="1"/>
  <c r="AC33"/>
  <c r="AC31"/>
  <c r="AC30" s="1"/>
  <c r="AB31"/>
  <c r="AB30" s="1"/>
  <c r="AA31"/>
  <c r="AA30" s="1"/>
  <c r="Z31"/>
  <c r="Z30" s="1"/>
  <c r="AC28"/>
  <c r="AB28"/>
  <c r="AB27" s="1"/>
  <c r="AA28"/>
  <c r="AA27" s="1"/>
  <c r="Z28"/>
  <c r="Z27" s="1"/>
  <c r="AC27"/>
  <c r="AC21"/>
  <c r="AC20" s="1"/>
  <c r="AC19" s="1"/>
  <c r="AC18" s="1"/>
  <c r="AC17" s="1"/>
  <c r="AB21"/>
  <c r="AB20" s="1"/>
  <c r="AB19" s="1"/>
  <c r="AB18" s="1"/>
  <c r="AB17" s="1"/>
  <c r="AA21"/>
  <c r="AA20" s="1"/>
  <c r="AA19" s="1"/>
  <c r="AA18" s="1"/>
  <c r="AA17" s="1"/>
  <c r="Z21"/>
  <c r="Z20" s="1"/>
  <c r="Z19" s="1"/>
  <c r="Z18" s="1"/>
  <c r="Z17" s="1"/>
  <c r="U757"/>
  <c r="U756" s="1"/>
  <c r="V757"/>
  <c r="V756" s="1"/>
  <c r="W757"/>
  <c r="W756" s="1"/>
  <c r="T757"/>
  <c r="T756" s="1"/>
  <c r="Y758"/>
  <c r="AE758" s="1"/>
  <c r="X758"/>
  <c r="X757" s="1"/>
  <c r="X756" s="1"/>
  <c r="AK754" l="1"/>
  <c r="AK753" s="1"/>
  <c r="AQ755"/>
  <c r="AQ754" s="1"/>
  <c r="AQ753" s="1"/>
  <c r="AJ754"/>
  <c r="AJ753" s="1"/>
  <c r="AP755"/>
  <c r="AP754" s="1"/>
  <c r="AP753" s="1"/>
  <c r="AB444"/>
  <c r="AC56"/>
  <c r="AB46"/>
  <c r="AB45" s="1"/>
  <c r="AB408"/>
  <c r="Z416"/>
  <c r="Z415" s="1"/>
  <c r="Z602"/>
  <c r="Z596" s="1"/>
  <c r="AB821"/>
  <c r="AB820" s="1"/>
  <c r="AC843"/>
  <c r="AC1072"/>
  <c r="Z89"/>
  <c r="Z88" s="1"/>
  <c r="Z87" s="1"/>
  <c r="Z86" s="1"/>
  <c r="AB163"/>
  <c r="Z328"/>
  <c r="AA408"/>
  <c r="AE757"/>
  <c r="AE756" s="1"/>
  <c r="AK758"/>
  <c r="AC550"/>
  <c r="Z257"/>
  <c r="Z256" s="1"/>
  <c r="Z255" s="1"/>
  <c r="Z254" s="1"/>
  <c r="AB1072"/>
  <c r="AA499"/>
  <c r="AA498" s="1"/>
  <c r="AA497" s="1"/>
  <c r="AA477" s="1"/>
  <c r="Z1072"/>
  <c r="AA1072"/>
  <c r="Z132"/>
  <c r="AA622"/>
  <c r="AC684"/>
  <c r="Z444"/>
  <c r="Z425" s="1"/>
  <c r="Z550"/>
  <c r="Z549" s="1"/>
  <c r="Z588"/>
  <c r="Z587" s="1"/>
  <c r="AB719"/>
  <c r="Z171"/>
  <c r="AC408"/>
  <c r="AC403" s="1"/>
  <c r="AB588"/>
  <c r="AB587" s="1"/>
  <c r="AB602"/>
  <c r="AC602"/>
  <c r="AC596" s="1"/>
  <c r="AC1113"/>
  <c r="Z1154"/>
  <c r="Z1153" s="1"/>
  <c r="Z1151" s="1"/>
  <c r="AB294"/>
  <c r="AB293" s="1"/>
  <c r="AB284" s="1"/>
  <c r="AB273" s="1"/>
  <c r="AB373"/>
  <c r="AB306"/>
  <c r="AB305" s="1"/>
  <c r="Z684"/>
  <c r="AB1154"/>
  <c r="AB1153" s="1"/>
  <c r="AB1151" s="1"/>
  <c r="AB77"/>
  <c r="AA132"/>
  <c r="AA284"/>
  <c r="AA306"/>
  <c r="AA305" s="1"/>
  <c r="Z55"/>
  <c r="Z44" s="1"/>
  <c r="Z43" s="1"/>
  <c r="AB132"/>
  <c r="AB118" s="1"/>
  <c r="AC736"/>
  <c r="AB764"/>
  <c r="AB799"/>
  <c r="Z843"/>
  <c r="Z842" s="1"/>
  <c r="AA873"/>
  <c r="AA1137"/>
  <c r="AA1132" s="1"/>
  <c r="AA1154"/>
  <c r="AA1153" s="1"/>
  <c r="AA1151" s="1"/>
  <c r="AB843"/>
  <c r="AB842" s="1"/>
  <c r="Z873"/>
  <c r="AB233"/>
  <c r="AB232" s="1"/>
  <c r="AB231" s="1"/>
  <c r="AC358"/>
  <c r="AC357" s="1"/>
  <c r="AC351" s="1"/>
  <c r="AC345" s="1"/>
  <c r="AA588"/>
  <c r="AA587" s="1"/>
  <c r="AC719"/>
  <c r="AA719"/>
  <c r="AA936"/>
  <c r="AA935" s="1"/>
  <c r="AC969"/>
  <c r="AC968" s="1"/>
  <c r="AC967" s="1"/>
  <c r="AA1113"/>
  <c r="AA1112" s="1"/>
  <c r="Y757"/>
  <c r="Y756" s="1"/>
  <c r="AA26"/>
  <c r="AA25" s="1"/>
  <c r="AA24" s="1"/>
  <c r="AC284"/>
  <c r="AC273" s="1"/>
  <c r="AB358"/>
  <c r="AB357" s="1"/>
  <c r="AC425"/>
  <c r="AB477"/>
  <c r="AC622"/>
  <c r="AA832"/>
  <c r="AA831" s="1"/>
  <c r="AC89"/>
  <c r="AC88" s="1"/>
  <c r="AC87" s="1"/>
  <c r="AC86" s="1"/>
  <c r="AB425"/>
  <c r="AC764"/>
  <c r="AA641"/>
  <c r="AA640" s="1"/>
  <c r="AA695"/>
  <c r="AB736"/>
  <c r="AB718" s="1"/>
  <c r="AC1112"/>
  <c r="AB1191"/>
  <c r="AB1190" s="1"/>
  <c r="AB1188" s="1"/>
  <c r="AC1154"/>
  <c r="AC1153" s="1"/>
  <c r="Z123"/>
  <c r="AC233"/>
  <c r="AC232" s="1"/>
  <c r="AC231" s="1"/>
  <c r="Z408"/>
  <c r="Z960"/>
  <c r="Z959" s="1"/>
  <c r="Z958" s="1"/>
  <c r="Z957" s="1"/>
  <c r="Z1113"/>
  <c r="Z1112" s="1"/>
  <c r="AB1123"/>
  <c r="AB1113" s="1"/>
  <c r="AB1112" s="1"/>
  <c r="AC77"/>
  <c r="AB89"/>
  <c r="AB88" s="1"/>
  <c r="AB87" s="1"/>
  <c r="AB86" s="1"/>
  <c r="AA123"/>
  <c r="AC505"/>
  <c r="AA550"/>
  <c r="Z695"/>
  <c r="Z679" s="1"/>
  <c r="Z678" s="1"/>
  <c r="AD758"/>
  <c r="AC821"/>
  <c r="AC820" s="1"/>
  <c r="Z936"/>
  <c r="Z935" s="1"/>
  <c r="AA960"/>
  <c r="AA959" s="1"/>
  <c r="AA958" s="1"/>
  <c r="AA957" s="1"/>
  <c r="AB1137"/>
  <c r="AB1132" s="1"/>
  <c r="Z1137"/>
  <c r="Z1132" s="1"/>
  <c r="AA684"/>
  <c r="AB695"/>
  <c r="Z736"/>
  <c r="AA736"/>
  <c r="Z799"/>
  <c r="AA821"/>
  <c r="AA820" s="1"/>
  <c r="AB832"/>
  <c r="AB831" s="1"/>
  <c r="AA843"/>
  <c r="AA842" s="1"/>
  <c r="AA764"/>
  <c r="AB891"/>
  <c r="AA1191"/>
  <c r="AA1190" s="1"/>
  <c r="AA1188" s="1"/>
  <c r="AB55"/>
  <c r="AA358"/>
  <c r="AA357" s="1"/>
  <c r="AA379"/>
  <c r="AA378" s="1"/>
  <c r="AA373" s="1"/>
  <c r="AA351" s="1"/>
  <c r="AA345" s="1"/>
  <c r="AB550"/>
  <c r="AB549" s="1"/>
  <c r="AA579"/>
  <c r="AA574" s="1"/>
  <c r="Z656"/>
  <c r="Z764"/>
  <c r="AC936"/>
  <c r="AC935" s="1"/>
  <c r="AB936"/>
  <c r="AB935" s="1"/>
  <c r="AA1111"/>
  <c r="AC1137"/>
  <c r="AC1132" s="1"/>
  <c r="Z379"/>
  <c r="Z378" s="1"/>
  <c r="Z373" s="1"/>
  <c r="AA891"/>
  <c r="Z891"/>
  <c r="Z872" s="1"/>
  <c r="Z871" s="1"/>
  <c r="Z869" s="1"/>
  <c r="Z477"/>
  <c r="AA233"/>
  <c r="AA232" s="1"/>
  <c r="AA231" s="1"/>
  <c r="AC695"/>
  <c r="AC679" s="1"/>
  <c r="AC678" s="1"/>
  <c r="Z821"/>
  <c r="Z820" s="1"/>
  <c r="Z719"/>
  <c r="Z393"/>
  <c r="Z392" s="1"/>
  <c r="Z284"/>
  <c r="Z273" s="1"/>
  <c r="Z26"/>
  <c r="Z25" s="1"/>
  <c r="Z24" s="1"/>
  <c r="AB26"/>
  <c r="AB25" s="1"/>
  <c r="AB24" s="1"/>
  <c r="AC26"/>
  <c r="AC25" s="1"/>
  <c r="AC24" s="1"/>
  <c r="AA55"/>
  <c r="AA44" s="1"/>
  <c r="AA43" s="1"/>
  <c r="AC132"/>
  <c r="Z152"/>
  <c r="AA153"/>
  <c r="AA152" s="1"/>
  <c r="Z164"/>
  <c r="AC183"/>
  <c r="AB188"/>
  <c r="AC203"/>
  <c r="AA212"/>
  <c r="AA211" s="1"/>
  <c r="AA210" s="1"/>
  <c r="AB224"/>
  <c r="AB223" s="1"/>
  <c r="AB222" s="1"/>
  <c r="AB257"/>
  <c r="AB256" s="1"/>
  <c r="AB255" s="1"/>
  <c r="AB254" s="1"/>
  <c r="AC306"/>
  <c r="AC305" s="1"/>
  <c r="Z323"/>
  <c r="Z322" s="1"/>
  <c r="Z321" s="1"/>
  <c r="AA328"/>
  <c r="AA323" s="1"/>
  <c r="AA322" s="1"/>
  <c r="AA321" s="1"/>
  <c r="AA393"/>
  <c r="AA392" s="1"/>
  <c r="Z403"/>
  <c r="AB403"/>
  <c r="AC477"/>
  <c r="AA505"/>
  <c r="AC124"/>
  <c r="AC123" s="1"/>
  <c r="AC164"/>
  <c r="AC163" s="1"/>
  <c r="AA188"/>
  <c r="AA179" s="1"/>
  <c r="AB196"/>
  <c r="AA224"/>
  <c r="AA223" s="1"/>
  <c r="AA222" s="1"/>
  <c r="Z233"/>
  <c r="Z232" s="1"/>
  <c r="Z231" s="1"/>
  <c r="Z358"/>
  <c r="Z357" s="1"/>
  <c r="AA403"/>
  <c r="AC152"/>
  <c r="AB153"/>
  <c r="AB152" s="1"/>
  <c r="AA171"/>
  <c r="AA163" s="1"/>
  <c r="Z183"/>
  <c r="Z203"/>
  <c r="AB212"/>
  <c r="AB211" s="1"/>
  <c r="AB210" s="1"/>
  <c r="AC257"/>
  <c r="AC256" s="1"/>
  <c r="AC255" s="1"/>
  <c r="AC254" s="1"/>
  <c r="AA273"/>
  <c r="AA252" s="1"/>
  <c r="Z306"/>
  <c r="Z305" s="1"/>
  <c r="AB328"/>
  <c r="AB323" s="1"/>
  <c r="AB322" s="1"/>
  <c r="AB321" s="1"/>
  <c r="AC328"/>
  <c r="AC323" s="1"/>
  <c r="AC322" s="1"/>
  <c r="AC321" s="1"/>
  <c r="AB393"/>
  <c r="AB392" s="1"/>
  <c r="AC393"/>
  <c r="AC392" s="1"/>
  <c r="AA425"/>
  <c r="Z505"/>
  <c r="AB505"/>
  <c r="AA549"/>
  <c r="AB596"/>
  <c r="AB641"/>
  <c r="AB640" s="1"/>
  <c r="AA679"/>
  <c r="AA678" s="1"/>
  <c r="AC549"/>
  <c r="AC527" s="1"/>
  <c r="AA602"/>
  <c r="AA596" s="1"/>
  <c r="Z622"/>
  <c r="AB622"/>
  <c r="Z641"/>
  <c r="Z640" s="1"/>
  <c r="AC662"/>
  <c r="AC661" s="1"/>
  <c r="Z832"/>
  <c r="Z831" s="1"/>
  <c r="AC842"/>
  <c r="AB873"/>
  <c r="AB872" s="1"/>
  <c r="AB871" s="1"/>
  <c r="AB869" s="1"/>
  <c r="AA969"/>
  <c r="AA968" s="1"/>
  <c r="Z1191"/>
  <c r="Z1190" s="1"/>
  <c r="Z1188" s="1"/>
  <c r="AC658"/>
  <c r="AC657" s="1"/>
  <c r="AC832"/>
  <c r="AC831" s="1"/>
  <c r="AC891"/>
  <c r="AB684"/>
  <c r="AC873"/>
  <c r="Z969"/>
  <c r="Z968" s="1"/>
  <c r="AB969"/>
  <c r="AB968" s="1"/>
  <c r="AC1151"/>
  <c r="U315"/>
  <c r="U314" s="1"/>
  <c r="V315"/>
  <c r="V314" s="1"/>
  <c r="W315"/>
  <c r="W314" s="1"/>
  <c r="Z252" l="1"/>
  <c r="AC402"/>
  <c r="Z118"/>
  <c r="AK757"/>
  <c r="AK756" s="1"/>
  <c r="AQ758"/>
  <c r="AQ757" s="1"/>
  <c r="AQ756" s="1"/>
  <c r="AC55"/>
  <c r="AC44" s="1"/>
  <c r="AC43" s="1"/>
  <c r="Z527"/>
  <c r="AB44"/>
  <c r="AB43" s="1"/>
  <c r="AC872"/>
  <c r="AC871" s="1"/>
  <c r="AC869" s="1"/>
  <c r="AC118"/>
  <c r="AA718"/>
  <c r="AD757"/>
  <c r="AD756" s="1"/>
  <c r="AJ758"/>
  <c r="AB402"/>
  <c r="Z1111"/>
  <c r="AB351"/>
  <c r="AB345" s="1"/>
  <c r="AB527"/>
  <c r="AB475" s="1"/>
  <c r="AB967"/>
  <c r="AA967"/>
  <c r="AA955" s="1"/>
  <c r="Z967"/>
  <c r="AB1111"/>
  <c r="Z351"/>
  <c r="Z345" s="1"/>
  <c r="AC718"/>
  <c r="Z402"/>
  <c r="Z163"/>
  <c r="AA872"/>
  <c r="AA871" s="1"/>
  <c r="AA869" s="1"/>
  <c r="Z718"/>
  <c r="Z638" s="1"/>
  <c r="AA118"/>
  <c r="Z179"/>
  <c r="AB252"/>
  <c r="AC1111"/>
  <c r="AC955" s="1"/>
  <c r="AB679"/>
  <c r="AB678" s="1"/>
  <c r="AB638" s="1"/>
  <c r="AA527"/>
  <c r="AA475" s="1"/>
  <c r="AC252"/>
  <c r="Z475"/>
  <c r="AC179"/>
  <c r="AC151" s="1"/>
  <c r="AC112" s="1"/>
  <c r="AC15" s="1"/>
  <c r="AA638"/>
  <c r="AC656"/>
  <c r="AC641" s="1"/>
  <c r="AC640" s="1"/>
  <c r="AB179"/>
  <c r="AB151" s="1"/>
  <c r="AB112" s="1"/>
  <c r="AB15" s="1"/>
  <c r="AA402"/>
  <c r="AA303" s="1"/>
  <c r="AC475"/>
  <c r="AC303"/>
  <c r="AA151"/>
  <c r="T855"/>
  <c r="T645"/>
  <c r="U116"/>
  <c r="U115" s="1"/>
  <c r="U114" s="1"/>
  <c r="U113" s="1"/>
  <c r="V116"/>
  <c r="V115" s="1"/>
  <c r="V114" s="1"/>
  <c r="V113" s="1"/>
  <c r="W116"/>
  <c r="W115" s="1"/>
  <c r="W114" s="1"/>
  <c r="W113" s="1"/>
  <c r="T116"/>
  <c r="T115" s="1"/>
  <c r="T114" s="1"/>
  <c r="T113" s="1"/>
  <c r="Y117"/>
  <c r="X117"/>
  <c r="Z303" l="1"/>
  <c r="Z955"/>
  <c r="AJ757"/>
  <c r="AJ756" s="1"/>
  <c r="AP758"/>
  <c r="AP757" s="1"/>
  <c r="AP756" s="1"/>
  <c r="AB955"/>
  <c r="AB303"/>
  <c r="AB1204" s="1"/>
  <c r="AA112"/>
  <c r="AA15" s="1"/>
  <c r="AA1204" s="1"/>
  <c r="AC638"/>
  <c r="AC1204" s="1"/>
  <c r="Z151"/>
  <c r="Z112" s="1"/>
  <c r="Z15" s="1"/>
  <c r="Z1204" s="1"/>
  <c r="Y116"/>
  <c r="Y115" s="1"/>
  <c r="Y114" s="1"/>
  <c r="Y113" s="1"/>
  <c r="AE117"/>
  <c r="X116"/>
  <c r="X115" s="1"/>
  <c r="X114" s="1"/>
  <c r="X113" s="1"/>
  <c r="AD117"/>
  <c r="U697"/>
  <c r="U696" s="1"/>
  <c r="V697"/>
  <c r="V696" s="1"/>
  <c r="W697"/>
  <c r="T697"/>
  <c r="Y698"/>
  <c r="AE698" s="1"/>
  <c r="X698"/>
  <c r="AD116" l="1"/>
  <c r="AD115" s="1"/>
  <c r="AD114" s="1"/>
  <c r="AD113" s="1"/>
  <c r="AJ117"/>
  <c r="AE116"/>
  <c r="AE115" s="1"/>
  <c r="AE114" s="1"/>
  <c r="AE113" s="1"/>
  <c r="AK117"/>
  <c r="AE697"/>
  <c r="AE696" s="1"/>
  <c r="AK698"/>
  <c r="X697"/>
  <c r="X696" s="1"/>
  <c r="AD698"/>
  <c r="T696"/>
  <c r="W696"/>
  <c r="Y697"/>
  <c r="Y696" s="1"/>
  <c r="W1201"/>
  <c r="W1200" s="1"/>
  <c r="W1199" s="1"/>
  <c r="V1201"/>
  <c r="V1200" s="1"/>
  <c r="V1199" s="1"/>
  <c r="U1201"/>
  <c r="U1200" s="1"/>
  <c r="U1199" s="1"/>
  <c r="T1201"/>
  <c r="T1200" s="1"/>
  <c r="T1199" s="1"/>
  <c r="W1197"/>
  <c r="W1196" s="1"/>
  <c r="W1195" s="1"/>
  <c r="V1197"/>
  <c r="V1196" s="1"/>
  <c r="V1195" s="1"/>
  <c r="U1197"/>
  <c r="U1196" s="1"/>
  <c r="U1195" s="1"/>
  <c r="T1197"/>
  <c r="T1196" s="1"/>
  <c r="T1195" s="1"/>
  <c r="W1193"/>
  <c r="W1192" s="1"/>
  <c r="V1193"/>
  <c r="V1192" s="1"/>
  <c r="U1193"/>
  <c r="U1192" s="1"/>
  <c r="T1193"/>
  <c r="T1192" s="1"/>
  <c r="W1185"/>
  <c r="W1184" s="1"/>
  <c r="W1183" s="1"/>
  <c r="W1182" s="1"/>
  <c r="W1181" s="1"/>
  <c r="W1179" s="1"/>
  <c r="V1185"/>
  <c r="V1184" s="1"/>
  <c r="V1183" s="1"/>
  <c r="V1182" s="1"/>
  <c r="V1181" s="1"/>
  <c r="V1179" s="1"/>
  <c r="U1185"/>
  <c r="U1184" s="1"/>
  <c r="U1183" s="1"/>
  <c r="U1182" s="1"/>
  <c r="U1181" s="1"/>
  <c r="U1179" s="1"/>
  <c r="T1185"/>
  <c r="T1184" s="1"/>
  <c r="T1183" s="1"/>
  <c r="T1182" s="1"/>
  <c r="T1181" s="1"/>
  <c r="T1179" s="1"/>
  <c r="W1176"/>
  <c r="V1176"/>
  <c r="V1175" s="1"/>
  <c r="V1174" s="1"/>
  <c r="V1173" s="1"/>
  <c r="V1172" s="1"/>
  <c r="U1176"/>
  <c r="U1175" s="1"/>
  <c r="U1174" s="1"/>
  <c r="U1173" s="1"/>
  <c r="U1172" s="1"/>
  <c r="T1176"/>
  <c r="T1175" s="1"/>
  <c r="T1174" s="1"/>
  <c r="T1173" s="1"/>
  <c r="T1172" s="1"/>
  <c r="W1175"/>
  <c r="W1174" s="1"/>
  <c r="W1173" s="1"/>
  <c r="W1172" s="1"/>
  <c r="W1169"/>
  <c r="V1169"/>
  <c r="V1168" s="1"/>
  <c r="V1167" s="1"/>
  <c r="V1166" s="1"/>
  <c r="U1169"/>
  <c r="U1168" s="1"/>
  <c r="U1167" s="1"/>
  <c r="U1166" s="1"/>
  <c r="T1169"/>
  <c r="T1168" s="1"/>
  <c r="T1167" s="1"/>
  <c r="T1166" s="1"/>
  <c r="W1168"/>
  <c r="W1167" s="1"/>
  <c r="W1166" s="1"/>
  <c r="W1164"/>
  <c r="W1163" s="1"/>
  <c r="V1164"/>
  <c r="V1163" s="1"/>
  <c r="U1164"/>
  <c r="U1163" s="1"/>
  <c r="T1164"/>
  <c r="T1163" s="1"/>
  <c r="W1161"/>
  <c r="V1161"/>
  <c r="V1160" s="1"/>
  <c r="U1161"/>
  <c r="U1160" s="1"/>
  <c r="T1161"/>
  <c r="T1160" s="1"/>
  <c r="T1159" s="1"/>
  <c r="W1160"/>
  <c r="W1157"/>
  <c r="V1157"/>
  <c r="V1156" s="1"/>
  <c r="V1155" s="1"/>
  <c r="U1157"/>
  <c r="U1156" s="1"/>
  <c r="U1155" s="1"/>
  <c r="T1157"/>
  <c r="T1156" s="1"/>
  <c r="W1156"/>
  <c r="W1155" s="1"/>
  <c r="W1148"/>
  <c r="W1147" s="1"/>
  <c r="V1148"/>
  <c r="V1147" s="1"/>
  <c r="U1148"/>
  <c r="U1147" s="1"/>
  <c r="T1148"/>
  <c r="T1147" s="1"/>
  <c r="V1145"/>
  <c r="V1144" s="1"/>
  <c r="T1145"/>
  <c r="T1144" s="1"/>
  <c r="W1142"/>
  <c r="V1142"/>
  <c r="V1141" s="1"/>
  <c r="U1142"/>
  <c r="U1141" s="1"/>
  <c r="T1142"/>
  <c r="T1141" s="1"/>
  <c r="W1141"/>
  <c r="W1139"/>
  <c r="W1138" s="1"/>
  <c r="V1139"/>
  <c r="V1138" s="1"/>
  <c r="U1139"/>
  <c r="U1138" s="1"/>
  <c r="T1139"/>
  <c r="T1138" s="1"/>
  <c r="W1130"/>
  <c r="V1130"/>
  <c r="V1129" s="1"/>
  <c r="V1128" s="1"/>
  <c r="U1130"/>
  <c r="U1129" s="1"/>
  <c r="U1128" s="1"/>
  <c r="T1130"/>
  <c r="T1129" s="1"/>
  <c r="T1128" s="1"/>
  <c r="W1129"/>
  <c r="W1128" s="1"/>
  <c r="W1126"/>
  <c r="V1126"/>
  <c r="U1126"/>
  <c r="T1126"/>
  <c r="W1124"/>
  <c r="V1124"/>
  <c r="V1123" s="1"/>
  <c r="U1124"/>
  <c r="U1123" s="1"/>
  <c r="T1124"/>
  <c r="W1123"/>
  <c r="V1121"/>
  <c r="V1120" s="1"/>
  <c r="T1121"/>
  <c r="T1120" s="1"/>
  <c r="W1118"/>
  <c r="V1118"/>
  <c r="U1118"/>
  <c r="T1118"/>
  <c r="T1117" s="1"/>
  <c r="W1117"/>
  <c r="V1117"/>
  <c r="U1117"/>
  <c r="W1115"/>
  <c r="V1115"/>
  <c r="V1114" s="1"/>
  <c r="U1115"/>
  <c r="U1114" s="1"/>
  <c r="T1115"/>
  <c r="T1114" s="1"/>
  <c r="W1114"/>
  <c r="W1104"/>
  <c r="V1104"/>
  <c r="V1103" s="1"/>
  <c r="V1102" s="1"/>
  <c r="V1101" s="1"/>
  <c r="V1100" s="1"/>
  <c r="U1104"/>
  <c r="U1103" s="1"/>
  <c r="U1102" s="1"/>
  <c r="U1101" s="1"/>
  <c r="U1100" s="1"/>
  <c r="T1104"/>
  <c r="T1103" s="1"/>
  <c r="T1102" s="1"/>
  <c r="T1101" s="1"/>
  <c r="T1100" s="1"/>
  <c r="W1103"/>
  <c r="W1102"/>
  <c r="W1101" s="1"/>
  <c r="W1100" s="1"/>
  <c r="W1078"/>
  <c r="W1077" s="1"/>
  <c r="W1076" s="1"/>
  <c r="V1078"/>
  <c r="V1077" s="1"/>
  <c r="V1076" s="1"/>
  <c r="U1078"/>
  <c r="U1077" s="1"/>
  <c r="U1076" s="1"/>
  <c r="T1078"/>
  <c r="T1077" s="1"/>
  <c r="T1076" s="1"/>
  <c r="W1074"/>
  <c r="W1073" s="1"/>
  <c r="W1072" s="1"/>
  <c r="V1074"/>
  <c r="V1073" s="1"/>
  <c r="V1072" s="1"/>
  <c r="U1074"/>
  <c r="T1074"/>
  <c r="T1073" s="1"/>
  <c r="U1073"/>
  <c r="W1067"/>
  <c r="W1066" s="1"/>
  <c r="V1067"/>
  <c r="V1066" s="1"/>
  <c r="U1067"/>
  <c r="U1066" s="1"/>
  <c r="T1067"/>
  <c r="T1066" s="1"/>
  <c r="V1064"/>
  <c r="V1063" s="1"/>
  <c r="T1064"/>
  <c r="T1063" s="1"/>
  <c r="V1061"/>
  <c r="V1060" s="1"/>
  <c r="T1061"/>
  <c r="T1060" s="1"/>
  <c r="V1058"/>
  <c r="V1057" s="1"/>
  <c r="T1058"/>
  <c r="T1057" s="1"/>
  <c r="V1055"/>
  <c r="V1054" s="1"/>
  <c r="T1055"/>
  <c r="T1054" s="1"/>
  <c r="V1052"/>
  <c r="V1051" s="1"/>
  <c r="T1052"/>
  <c r="T1051" s="1"/>
  <c r="V1049"/>
  <c r="V1048" s="1"/>
  <c r="T1049"/>
  <c r="T1048" s="1"/>
  <c r="W1046"/>
  <c r="V1046"/>
  <c r="U1046"/>
  <c r="U1045" s="1"/>
  <c r="T1046"/>
  <c r="T1045" s="1"/>
  <c r="W1045"/>
  <c r="V1045"/>
  <c r="W1043"/>
  <c r="W1042" s="1"/>
  <c r="V1043"/>
  <c r="V1042" s="1"/>
  <c r="U1043"/>
  <c r="U1042" s="1"/>
  <c r="T1043"/>
  <c r="T1042" s="1"/>
  <c r="W1040"/>
  <c r="V1040"/>
  <c r="V1039" s="1"/>
  <c r="U1040"/>
  <c r="U1039" s="1"/>
  <c r="T1040"/>
  <c r="T1039" s="1"/>
  <c r="W1039"/>
  <c r="V1037"/>
  <c r="V1036" s="1"/>
  <c r="T1037"/>
  <c r="T1036" s="1"/>
  <c r="W1034"/>
  <c r="W1033" s="1"/>
  <c r="V1034"/>
  <c r="V1033" s="1"/>
  <c r="U1034"/>
  <c r="U1033" s="1"/>
  <c r="T1034"/>
  <c r="T1033" s="1"/>
  <c r="W1031"/>
  <c r="V1031"/>
  <c r="U1031"/>
  <c r="U1030" s="1"/>
  <c r="T1031"/>
  <c r="T1030" s="1"/>
  <c r="W1030"/>
  <c r="V1030"/>
  <c r="W1028"/>
  <c r="W1027" s="1"/>
  <c r="V1028"/>
  <c r="V1027" s="1"/>
  <c r="U1028"/>
  <c r="U1027" s="1"/>
  <c r="T1028"/>
  <c r="T1027" s="1"/>
  <c r="W1025"/>
  <c r="W1024" s="1"/>
  <c r="V1025"/>
  <c r="V1024" s="1"/>
  <c r="U1025"/>
  <c r="U1024" s="1"/>
  <c r="T1025"/>
  <c r="T1024" s="1"/>
  <c r="W1022"/>
  <c r="W1021" s="1"/>
  <c r="V1022"/>
  <c r="V1021" s="1"/>
  <c r="U1022"/>
  <c r="U1021" s="1"/>
  <c r="T1022"/>
  <c r="T1021" s="1"/>
  <c r="W1019"/>
  <c r="V1019"/>
  <c r="U1019"/>
  <c r="U1018" s="1"/>
  <c r="T1019"/>
  <c r="T1018" s="1"/>
  <c r="W1018"/>
  <c r="V1018"/>
  <c r="W1016"/>
  <c r="W1015" s="1"/>
  <c r="V1016"/>
  <c r="V1015" s="1"/>
  <c r="U1016"/>
  <c r="U1015" s="1"/>
  <c r="T1016"/>
  <c r="T1015" s="1"/>
  <c r="W1013"/>
  <c r="V1013"/>
  <c r="U1013"/>
  <c r="U1012" s="1"/>
  <c r="T1013"/>
  <c r="T1012" s="1"/>
  <c r="W1012"/>
  <c r="V1012"/>
  <c r="W1010"/>
  <c r="W1009" s="1"/>
  <c r="V1010"/>
  <c r="V1009" s="1"/>
  <c r="U1010"/>
  <c r="U1009" s="1"/>
  <c r="T1010"/>
  <c r="T1009" s="1"/>
  <c r="W1007"/>
  <c r="V1007"/>
  <c r="U1007"/>
  <c r="U1006" s="1"/>
  <c r="T1007"/>
  <c r="T1006" s="1"/>
  <c r="W1006"/>
  <c r="V1006"/>
  <c r="W1004"/>
  <c r="W1003" s="1"/>
  <c r="V1004"/>
  <c r="V1003" s="1"/>
  <c r="U1004"/>
  <c r="U1003" s="1"/>
  <c r="T1004"/>
  <c r="T1003" s="1"/>
  <c r="W1001"/>
  <c r="V1001"/>
  <c r="U1001"/>
  <c r="U1000" s="1"/>
  <c r="T1001"/>
  <c r="T1000" s="1"/>
  <c r="W1000"/>
  <c r="V1000"/>
  <c r="W998"/>
  <c r="W997" s="1"/>
  <c r="V998"/>
  <c r="V997" s="1"/>
  <c r="U998"/>
  <c r="U997" s="1"/>
  <c r="T998"/>
  <c r="T997" s="1"/>
  <c r="W995"/>
  <c r="V995"/>
  <c r="U995"/>
  <c r="U994" s="1"/>
  <c r="T995"/>
  <c r="T994" s="1"/>
  <c r="W994"/>
  <c r="V994"/>
  <c r="W992"/>
  <c r="W991" s="1"/>
  <c r="V992"/>
  <c r="V991" s="1"/>
  <c r="U992"/>
  <c r="U991" s="1"/>
  <c r="T992"/>
  <c r="T991" s="1"/>
  <c r="W989"/>
  <c r="W988" s="1"/>
  <c r="V989"/>
  <c r="V988" s="1"/>
  <c r="U989"/>
  <c r="U988" s="1"/>
  <c r="T989"/>
  <c r="T988" s="1"/>
  <c r="W986"/>
  <c r="W985" s="1"/>
  <c r="V986"/>
  <c r="V985" s="1"/>
  <c r="U986"/>
  <c r="U985" s="1"/>
  <c r="T986"/>
  <c r="T985" s="1"/>
  <c r="W983"/>
  <c r="V983"/>
  <c r="U983"/>
  <c r="U982" s="1"/>
  <c r="T983"/>
  <c r="T982" s="1"/>
  <c r="W982"/>
  <c r="V982"/>
  <c r="W980"/>
  <c r="V980"/>
  <c r="V979" s="1"/>
  <c r="U980"/>
  <c r="U979" s="1"/>
  <c r="T980"/>
  <c r="T979" s="1"/>
  <c r="W979"/>
  <c r="W977"/>
  <c r="V977"/>
  <c r="V976" s="1"/>
  <c r="U977"/>
  <c r="U976" s="1"/>
  <c r="T977"/>
  <c r="T976" s="1"/>
  <c r="W976"/>
  <c r="W974"/>
  <c r="V974"/>
  <c r="V973" s="1"/>
  <c r="U974"/>
  <c r="U973" s="1"/>
  <c r="T974"/>
  <c r="T973" s="1"/>
  <c r="W973"/>
  <c r="W971"/>
  <c r="W970" s="1"/>
  <c r="V971"/>
  <c r="V970" s="1"/>
  <c r="U971"/>
  <c r="U970" s="1"/>
  <c r="T971"/>
  <c r="T970" s="1"/>
  <c r="W963"/>
  <c r="V963"/>
  <c r="U963"/>
  <c r="T963"/>
  <c r="W961"/>
  <c r="V961"/>
  <c r="V960" s="1"/>
  <c r="V959" s="1"/>
  <c r="V958" s="1"/>
  <c r="V957" s="1"/>
  <c r="U961"/>
  <c r="T961"/>
  <c r="W952"/>
  <c r="V952"/>
  <c r="V951" s="1"/>
  <c r="V950" s="1"/>
  <c r="V949" s="1"/>
  <c r="V948" s="1"/>
  <c r="U952"/>
  <c r="U951" s="1"/>
  <c r="U950" s="1"/>
  <c r="U949" s="1"/>
  <c r="U948" s="1"/>
  <c r="T952"/>
  <c r="T951" s="1"/>
  <c r="W951"/>
  <c r="W950" s="1"/>
  <c r="W949" s="1"/>
  <c r="W948" s="1"/>
  <c r="W944"/>
  <c r="W943" s="1"/>
  <c r="V944"/>
  <c r="V943" s="1"/>
  <c r="U944"/>
  <c r="U943" s="1"/>
  <c r="T944"/>
  <c r="T943" s="1"/>
  <c r="W941"/>
  <c r="V941"/>
  <c r="V940" s="1"/>
  <c r="U941"/>
  <c r="U940" s="1"/>
  <c r="T941"/>
  <c r="T940" s="1"/>
  <c r="W940"/>
  <c r="W938"/>
  <c r="W937" s="1"/>
  <c r="V938"/>
  <c r="V937" s="1"/>
  <c r="U938"/>
  <c r="U937" s="1"/>
  <c r="T938"/>
  <c r="T937" s="1"/>
  <c r="W932"/>
  <c r="W931" s="1"/>
  <c r="W930" s="1"/>
  <c r="W929" s="1"/>
  <c r="V932"/>
  <c r="V931" s="1"/>
  <c r="V930" s="1"/>
  <c r="V929" s="1"/>
  <c r="U932"/>
  <c r="U931" s="1"/>
  <c r="U930" s="1"/>
  <c r="U929" s="1"/>
  <c r="T932"/>
  <c r="T931" s="1"/>
  <c r="T930" s="1"/>
  <c r="T929" s="1"/>
  <c r="W923"/>
  <c r="V923"/>
  <c r="U923"/>
  <c r="U922" s="1"/>
  <c r="U921" s="1"/>
  <c r="T923"/>
  <c r="T922" s="1"/>
  <c r="T921" s="1"/>
  <c r="W922"/>
  <c r="W921" s="1"/>
  <c r="V922"/>
  <c r="V921" s="1"/>
  <c r="W918"/>
  <c r="V918"/>
  <c r="V917" s="1"/>
  <c r="V916" s="1"/>
  <c r="U918"/>
  <c r="U917" s="1"/>
  <c r="U916" s="1"/>
  <c r="T918"/>
  <c r="T917" s="1"/>
  <c r="T916" s="1"/>
  <c r="W917"/>
  <c r="W916" s="1"/>
  <c r="W914"/>
  <c r="W913" s="1"/>
  <c r="W912" s="1"/>
  <c r="V914"/>
  <c r="V913" s="1"/>
  <c r="V912" s="1"/>
  <c r="U914"/>
  <c r="U913" s="1"/>
  <c r="U912" s="1"/>
  <c r="T914"/>
  <c r="T913" s="1"/>
  <c r="T912" s="1"/>
  <c r="W909"/>
  <c r="V909"/>
  <c r="V908" s="1"/>
  <c r="U909"/>
  <c r="U908" s="1"/>
  <c r="T909"/>
  <c r="T908" s="1"/>
  <c r="W908"/>
  <c r="W906"/>
  <c r="V906"/>
  <c r="V905" s="1"/>
  <c r="U906"/>
  <c r="U905" s="1"/>
  <c r="T906"/>
  <c r="T905" s="1"/>
  <c r="W905"/>
  <c r="W903"/>
  <c r="W902" s="1"/>
  <c r="V903"/>
  <c r="V902" s="1"/>
  <c r="U903"/>
  <c r="U902" s="1"/>
  <c r="T903"/>
  <c r="T902" s="1"/>
  <c r="W899"/>
  <c r="W898" s="1"/>
  <c r="V899"/>
  <c r="V898" s="1"/>
  <c r="U899"/>
  <c r="U898" s="1"/>
  <c r="T899"/>
  <c r="T898" s="1"/>
  <c r="W896"/>
  <c r="V896"/>
  <c r="V895" s="1"/>
  <c r="U896"/>
  <c r="U895" s="1"/>
  <c r="T896"/>
  <c r="T895" s="1"/>
  <c r="W895"/>
  <c r="W893"/>
  <c r="W892" s="1"/>
  <c r="V893"/>
  <c r="V892" s="1"/>
  <c r="U893"/>
  <c r="U892" s="1"/>
  <c r="T893"/>
  <c r="T892" s="1"/>
  <c r="W888"/>
  <c r="V888"/>
  <c r="V887" s="1"/>
  <c r="U888"/>
  <c r="U887" s="1"/>
  <c r="T888"/>
  <c r="T887" s="1"/>
  <c r="W887"/>
  <c r="W885"/>
  <c r="W884" s="1"/>
  <c r="V885"/>
  <c r="V884" s="1"/>
  <c r="U885"/>
  <c r="U884" s="1"/>
  <c r="T885"/>
  <c r="T884" s="1"/>
  <c r="W882"/>
  <c r="W881" s="1"/>
  <c r="V882"/>
  <c r="V881" s="1"/>
  <c r="U882"/>
  <c r="U881" s="1"/>
  <c r="T882"/>
  <c r="T881" s="1"/>
  <c r="W878"/>
  <c r="V878"/>
  <c r="V877" s="1"/>
  <c r="U878"/>
  <c r="U877" s="1"/>
  <c r="T878"/>
  <c r="T877" s="1"/>
  <c r="W877"/>
  <c r="W875"/>
  <c r="W874" s="1"/>
  <c r="V875"/>
  <c r="V874" s="1"/>
  <c r="U875"/>
  <c r="U874" s="1"/>
  <c r="T875"/>
  <c r="T874" s="1"/>
  <c r="W860"/>
  <c r="V860"/>
  <c r="U860"/>
  <c r="T860"/>
  <c r="W858"/>
  <c r="V858"/>
  <c r="U858"/>
  <c r="T858"/>
  <c r="W856"/>
  <c r="V856"/>
  <c r="U856"/>
  <c r="T856"/>
  <c r="W854"/>
  <c r="V854"/>
  <c r="V853" s="1"/>
  <c r="V852" s="1"/>
  <c r="U854"/>
  <c r="U853" s="1"/>
  <c r="U852" s="1"/>
  <c r="T854"/>
  <c r="W853"/>
  <c r="W852" s="1"/>
  <c r="W850"/>
  <c r="V850"/>
  <c r="V849" s="1"/>
  <c r="V848" s="1"/>
  <c r="U850"/>
  <c r="U849" s="1"/>
  <c r="U848" s="1"/>
  <c r="T850"/>
  <c r="T849" s="1"/>
  <c r="T848" s="1"/>
  <c r="W849"/>
  <c r="W848" s="1"/>
  <c r="W846"/>
  <c r="W845" s="1"/>
  <c r="W844" s="1"/>
  <c r="V846"/>
  <c r="V845" s="1"/>
  <c r="V844" s="1"/>
  <c r="U846"/>
  <c r="U845" s="1"/>
  <c r="U844" s="1"/>
  <c r="T846"/>
  <c r="W839"/>
  <c r="W838" s="1"/>
  <c r="W837" s="1"/>
  <c r="V839"/>
  <c r="V838" s="1"/>
  <c r="V837" s="1"/>
  <c r="U839"/>
  <c r="U838" s="1"/>
  <c r="U837" s="1"/>
  <c r="T839"/>
  <c r="T838" s="1"/>
  <c r="T837" s="1"/>
  <c r="W835"/>
  <c r="W834" s="1"/>
  <c r="W833" s="1"/>
  <c r="V835"/>
  <c r="V834" s="1"/>
  <c r="V833" s="1"/>
  <c r="U835"/>
  <c r="U834" s="1"/>
  <c r="U833" s="1"/>
  <c r="T835"/>
  <c r="T834" s="1"/>
  <c r="T833" s="1"/>
  <c r="W828"/>
  <c r="W827" s="1"/>
  <c r="W826" s="1"/>
  <c r="V828"/>
  <c r="V827" s="1"/>
  <c r="V826" s="1"/>
  <c r="U828"/>
  <c r="U827" s="1"/>
  <c r="U826" s="1"/>
  <c r="T828"/>
  <c r="T827" s="1"/>
  <c r="T826" s="1"/>
  <c r="W824"/>
  <c r="W823" s="1"/>
  <c r="W822" s="1"/>
  <c r="W821" s="1"/>
  <c r="W820" s="1"/>
  <c r="V824"/>
  <c r="V823" s="1"/>
  <c r="V822" s="1"/>
  <c r="V821" s="1"/>
  <c r="V820" s="1"/>
  <c r="U824"/>
  <c r="U823" s="1"/>
  <c r="U822" s="1"/>
  <c r="T824"/>
  <c r="T823" s="1"/>
  <c r="T822" s="1"/>
  <c r="W817"/>
  <c r="W816" s="1"/>
  <c r="W815" s="1"/>
  <c r="W814" s="1"/>
  <c r="W813" s="1"/>
  <c r="V817"/>
  <c r="V816" s="1"/>
  <c r="V815" s="1"/>
  <c r="V814" s="1"/>
  <c r="V813" s="1"/>
  <c r="U817"/>
  <c r="U816" s="1"/>
  <c r="U815" s="1"/>
  <c r="U814" s="1"/>
  <c r="U813" s="1"/>
  <c r="T817"/>
  <c r="W805"/>
  <c r="V805"/>
  <c r="V804" s="1"/>
  <c r="U805"/>
  <c r="U804" s="1"/>
  <c r="U799" s="1"/>
  <c r="T805"/>
  <c r="T804" s="1"/>
  <c r="W804"/>
  <c r="W799" s="1"/>
  <c r="W802"/>
  <c r="V802"/>
  <c r="V801" s="1"/>
  <c r="V800" s="1"/>
  <c r="U802"/>
  <c r="U800" s="1"/>
  <c r="T802"/>
  <c r="T801" s="1"/>
  <c r="T800" s="1"/>
  <c r="W800"/>
  <c r="W797"/>
  <c r="W796" s="1"/>
  <c r="W795" s="1"/>
  <c r="W794" s="1"/>
  <c r="V797"/>
  <c r="V796" s="1"/>
  <c r="V795" s="1"/>
  <c r="V794" s="1"/>
  <c r="U797"/>
  <c r="U796" s="1"/>
  <c r="U795" s="1"/>
  <c r="U794" s="1"/>
  <c r="T797"/>
  <c r="T796" s="1"/>
  <c r="T795" s="1"/>
  <c r="T794" s="1"/>
  <c r="W786"/>
  <c r="V786"/>
  <c r="U786"/>
  <c r="T786"/>
  <c r="W785"/>
  <c r="V785"/>
  <c r="V784" s="1"/>
  <c r="U785"/>
  <c r="U784" s="1"/>
  <c r="T785"/>
  <c r="T784" s="1"/>
  <c r="W784"/>
  <c r="W779"/>
  <c r="W778" s="1"/>
  <c r="W777" s="1"/>
  <c r="V779"/>
  <c r="V778" s="1"/>
  <c r="V777" s="1"/>
  <c r="U779"/>
  <c r="U778" s="1"/>
  <c r="U777" s="1"/>
  <c r="T779"/>
  <c r="T778" s="1"/>
  <c r="T777" s="1"/>
  <c r="W775"/>
  <c r="V775"/>
  <c r="V774" s="1"/>
  <c r="V773" s="1"/>
  <c r="U775"/>
  <c r="U774" s="1"/>
  <c r="U773" s="1"/>
  <c r="T775"/>
  <c r="T774" s="1"/>
  <c r="T773" s="1"/>
  <c r="W774"/>
  <c r="W773" s="1"/>
  <c r="W771"/>
  <c r="W770" s="1"/>
  <c r="W769" s="1"/>
  <c r="V771"/>
  <c r="V770" s="1"/>
  <c r="V769" s="1"/>
  <c r="U771"/>
  <c r="U770" s="1"/>
  <c r="U769" s="1"/>
  <c r="T771"/>
  <c r="T770" s="1"/>
  <c r="T769" s="1"/>
  <c r="W767"/>
  <c r="W766" s="1"/>
  <c r="W765" s="1"/>
  <c r="V767"/>
  <c r="V766" s="1"/>
  <c r="V765" s="1"/>
  <c r="U767"/>
  <c r="U766" s="1"/>
  <c r="U765" s="1"/>
  <c r="T767"/>
  <c r="W762"/>
  <c r="V762"/>
  <c r="V761" s="1"/>
  <c r="V760" s="1"/>
  <c r="V759" s="1"/>
  <c r="U762"/>
  <c r="U761" s="1"/>
  <c r="U760" s="1"/>
  <c r="U759" s="1"/>
  <c r="T762"/>
  <c r="T761" s="1"/>
  <c r="T760" s="1"/>
  <c r="T759" s="1"/>
  <c r="W761"/>
  <c r="W760" s="1"/>
  <c r="W759" s="1"/>
  <c r="W751"/>
  <c r="W750" s="1"/>
  <c r="W749" s="1"/>
  <c r="V751"/>
  <c r="V750" s="1"/>
  <c r="V749" s="1"/>
  <c r="U751"/>
  <c r="U750" s="1"/>
  <c r="U749" s="1"/>
  <c r="T751"/>
  <c r="T750" s="1"/>
  <c r="T749" s="1"/>
  <c r="W747"/>
  <c r="W746" s="1"/>
  <c r="W745" s="1"/>
  <c r="V747"/>
  <c r="V746" s="1"/>
  <c r="V745" s="1"/>
  <c r="U747"/>
  <c r="U746" s="1"/>
  <c r="U745" s="1"/>
  <c r="T747"/>
  <c r="T746" s="1"/>
  <c r="T745" s="1"/>
  <c r="W743"/>
  <c r="W742" s="1"/>
  <c r="V743"/>
  <c r="V742" s="1"/>
  <c r="V741" s="1"/>
  <c r="U743"/>
  <c r="U742" s="1"/>
  <c r="U741" s="1"/>
  <c r="T743"/>
  <c r="T742" s="1"/>
  <c r="T741" s="1"/>
  <c r="W741"/>
  <c r="W739"/>
  <c r="W738" s="1"/>
  <c r="W737" s="1"/>
  <c r="V739"/>
  <c r="V738" s="1"/>
  <c r="V737" s="1"/>
  <c r="U739"/>
  <c r="U738" s="1"/>
  <c r="U737" s="1"/>
  <c r="T739"/>
  <c r="W734"/>
  <c r="V734"/>
  <c r="V733" s="1"/>
  <c r="V732" s="1"/>
  <c r="U734"/>
  <c r="U733" s="1"/>
  <c r="U732" s="1"/>
  <c r="T734"/>
  <c r="T733" s="1"/>
  <c r="T732" s="1"/>
  <c r="W733"/>
  <c r="W732" s="1"/>
  <c r="W730"/>
  <c r="V730"/>
  <c r="V729" s="1"/>
  <c r="V728" s="1"/>
  <c r="U730"/>
  <c r="U729" s="1"/>
  <c r="U728" s="1"/>
  <c r="T730"/>
  <c r="T729" s="1"/>
  <c r="T728" s="1"/>
  <c r="W729"/>
  <c r="W728" s="1"/>
  <c r="W726"/>
  <c r="V726"/>
  <c r="V725" s="1"/>
  <c r="V724" s="1"/>
  <c r="U726"/>
  <c r="U725" s="1"/>
  <c r="U724" s="1"/>
  <c r="T726"/>
  <c r="W725"/>
  <c r="W724" s="1"/>
  <c r="W722"/>
  <c r="V722"/>
  <c r="V721" s="1"/>
  <c r="V720" s="1"/>
  <c r="U722"/>
  <c r="U721" s="1"/>
  <c r="U720" s="1"/>
  <c r="T722"/>
  <c r="W721"/>
  <c r="W720" s="1"/>
  <c r="W712"/>
  <c r="V712"/>
  <c r="V711" s="1"/>
  <c r="V710" s="1"/>
  <c r="V709" s="1"/>
  <c r="U712"/>
  <c r="U711" s="1"/>
  <c r="U710" s="1"/>
  <c r="U709" s="1"/>
  <c r="T712"/>
  <c r="T711" s="1"/>
  <c r="T710" s="1"/>
  <c r="T709" s="1"/>
  <c r="W711"/>
  <c r="W710" s="1"/>
  <c r="W709" s="1"/>
  <c r="W707"/>
  <c r="W706" s="1"/>
  <c r="V707"/>
  <c r="V706" s="1"/>
  <c r="U707"/>
  <c r="U706" s="1"/>
  <c r="T707"/>
  <c r="T706" s="1"/>
  <c r="W704"/>
  <c r="W703" s="1"/>
  <c r="V704"/>
  <c r="V703" s="1"/>
  <c r="U704"/>
  <c r="U703" s="1"/>
  <c r="T704"/>
  <c r="T703" s="1"/>
  <c r="W700"/>
  <c r="V700"/>
  <c r="V699" s="1"/>
  <c r="U700"/>
  <c r="U699" s="1"/>
  <c r="T700"/>
  <c r="T699" s="1"/>
  <c r="W699"/>
  <c r="W693"/>
  <c r="V693"/>
  <c r="V692" s="1"/>
  <c r="V691" s="1"/>
  <c r="U693"/>
  <c r="U692" s="1"/>
  <c r="U691" s="1"/>
  <c r="T693"/>
  <c r="T692" s="1"/>
  <c r="T691" s="1"/>
  <c r="W692"/>
  <c r="W691" s="1"/>
  <c r="W689"/>
  <c r="V689"/>
  <c r="V688" s="1"/>
  <c r="U689"/>
  <c r="U688" s="1"/>
  <c r="T689"/>
  <c r="T688" s="1"/>
  <c r="W688"/>
  <c r="W686"/>
  <c r="W685" s="1"/>
  <c r="V686"/>
  <c r="V685" s="1"/>
  <c r="U686"/>
  <c r="U685" s="1"/>
  <c r="T686"/>
  <c r="T685" s="1"/>
  <c r="W682"/>
  <c r="W681" s="1"/>
  <c r="W680" s="1"/>
  <c r="V682"/>
  <c r="V681" s="1"/>
  <c r="V680" s="1"/>
  <c r="U682"/>
  <c r="U681" s="1"/>
  <c r="U680" s="1"/>
  <c r="T682"/>
  <c r="T681" s="1"/>
  <c r="T680" s="1"/>
  <c r="W675"/>
  <c r="W674" s="1"/>
  <c r="W673" s="1"/>
  <c r="W672" s="1"/>
  <c r="V675"/>
  <c r="V674" s="1"/>
  <c r="V673" s="1"/>
  <c r="V672" s="1"/>
  <c r="U675"/>
  <c r="U674" s="1"/>
  <c r="U673" s="1"/>
  <c r="U672" s="1"/>
  <c r="T675"/>
  <c r="T674" s="1"/>
  <c r="T673" s="1"/>
  <c r="T672" s="1"/>
  <c r="W670"/>
  <c r="W669" s="1"/>
  <c r="V670"/>
  <c r="V669" s="1"/>
  <c r="U670"/>
  <c r="U669" s="1"/>
  <c r="T670"/>
  <c r="T669" s="1"/>
  <c r="W662"/>
  <c r="V662"/>
  <c r="V661" s="1"/>
  <c r="U662"/>
  <c r="U661" s="1"/>
  <c r="T662"/>
  <c r="T661" s="1"/>
  <c r="W661"/>
  <c r="W658"/>
  <c r="V658"/>
  <c r="V657" s="1"/>
  <c r="U658"/>
  <c r="U657" s="1"/>
  <c r="T658"/>
  <c r="T657" s="1"/>
  <c r="W657"/>
  <c r="W654"/>
  <c r="V654"/>
  <c r="U654"/>
  <c r="U653" s="1"/>
  <c r="U652" s="1"/>
  <c r="T654"/>
  <c r="T653" s="1"/>
  <c r="T652" s="1"/>
  <c r="W653"/>
  <c r="W652" s="1"/>
  <c r="V653"/>
  <c r="V652" s="1"/>
  <c r="W649"/>
  <c r="W648" s="1"/>
  <c r="W647" s="1"/>
  <c r="V649"/>
  <c r="V648" s="1"/>
  <c r="V647" s="1"/>
  <c r="U649"/>
  <c r="U648" s="1"/>
  <c r="U647" s="1"/>
  <c r="T649"/>
  <c r="T648" s="1"/>
  <c r="T647" s="1"/>
  <c r="W644"/>
  <c r="W643" s="1"/>
  <c r="W642" s="1"/>
  <c r="V644"/>
  <c r="V643" s="1"/>
  <c r="V642" s="1"/>
  <c r="U644"/>
  <c r="U643" s="1"/>
  <c r="U642" s="1"/>
  <c r="T644"/>
  <c r="T643" s="1"/>
  <c r="W635"/>
  <c r="W634" s="1"/>
  <c r="W633" s="1"/>
  <c r="W632" s="1"/>
  <c r="W631" s="1"/>
  <c r="V635"/>
  <c r="V634" s="1"/>
  <c r="V633" s="1"/>
  <c r="V632" s="1"/>
  <c r="V631" s="1"/>
  <c r="U635"/>
  <c r="U634" s="1"/>
  <c r="U633" s="1"/>
  <c r="U632" s="1"/>
  <c r="U631" s="1"/>
  <c r="T635"/>
  <c r="T634" s="1"/>
  <c r="T633" s="1"/>
  <c r="T632" s="1"/>
  <c r="T631" s="1"/>
  <c r="W628"/>
  <c r="W627" s="1"/>
  <c r="W626" s="1"/>
  <c r="W625" s="1"/>
  <c r="W624" s="1"/>
  <c r="V628"/>
  <c r="V627" s="1"/>
  <c r="V626" s="1"/>
  <c r="V625" s="1"/>
  <c r="V624" s="1"/>
  <c r="U628"/>
  <c r="U627" s="1"/>
  <c r="U626" s="1"/>
  <c r="U625" s="1"/>
  <c r="U624" s="1"/>
  <c r="T628"/>
  <c r="T627" s="1"/>
  <c r="T626" s="1"/>
  <c r="T625" s="1"/>
  <c r="T624" s="1"/>
  <c r="W619"/>
  <c r="V619"/>
  <c r="U619"/>
  <c r="U618" s="1"/>
  <c r="U617" s="1"/>
  <c r="U616" s="1"/>
  <c r="T619"/>
  <c r="T618" s="1"/>
  <c r="T617" s="1"/>
  <c r="T616" s="1"/>
  <c r="W618"/>
  <c r="W617" s="1"/>
  <c r="W616" s="1"/>
  <c r="V618"/>
  <c r="V617" s="1"/>
  <c r="V616" s="1"/>
  <c r="W614"/>
  <c r="W613" s="1"/>
  <c r="W612" s="1"/>
  <c r="W611" s="1"/>
  <c r="V614"/>
  <c r="V613" s="1"/>
  <c r="V612" s="1"/>
  <c r="V611" s="1"/>
  <c r="U614"/>
  <c r="U613" s="1"/>
  <c r="U612" s="1"/>
  <c r="U611" s="1"/>
  <c r="T614"/>
  <c r="T613" s="1"/>
  <c r="T612" s="1"/>
  <c r="T611" s="1"/>
  <c r="W609"/>
  <c r="V609"/>
  <c r="U609"/>
  <c r="U608" s="1"/>
  <c r="U607" s="1"/>
  <c r="T609"/>
  <c r="T608" s="1"/>
  <c r="T607" s="1"/>
  <c r="W608"/>
  <c r="W607" s="1"/>
  <c r="V608"/>
  <c r="V607" s="1"/>
  <c r="W605"/>
  <c r="W604" s="1"/>
  <c r="W603" s="1"/>
  <c r="V605"/>
  <c r="V604" s="1"/>
  <c r="V603" s="1"/>
  <c r="U605"/>
  <c r="U604" s="1"/>
  <c r="U603" s="1"/>
  <c r="T605"/>
  <c r="T604" s="1"/>
  <c r="T603" s="1"/>
  <c r="W600"/>
  <c r="W599" s="1"/>
  <c r="W598" s="1"/>
  <c r="W597" s="1"/>
  <c r="V600"/>
  <c r="V599" s="1"/>
  <c r="V598" s="1"/>
  <c r="V597" s="1"/>
  <c r="U600"/>
  <c r="U599" s="1"/>
  <c r="U598" s="1"/>
  <c r="U597" s="1"/>
  <c r="T600"/>
  <c r="T599" s="1"/>
  <c r="T598" s="1"/>
  <c r="T597" s="1"/>
  <c r="W593"/>
  <c r="W592" s="1"/>
  <c r="V593"/>
  <c r="V592" s="1"/>
  <c r="U593"/>
  <c r="U592" s="1"/>
  <c r="T593"/>
  <c r="T592" s="1"/>
  <c r="W590"/>
  <c r="V590"/>
  <c r="V589" s="1"/>
  <c r="U590"/>
  <c r="U589" s="1"/>
  <c r="T590"/>
  <c r="T589" s="1"/>
  <c r="T588" s="1"/>
  <c r="T587" s="1"/>
  <c r="W589"/>
  <c r="W582"/>
  <c r="V582"/>
  <c r="U582"/>
  <c r="T582"/>
  <c r="W580"/>
  <c r="V580"/>
  <c r="U580"/>
  <c r="U579" s="1"/>
  <c r="U574" s="1"/>
  <c r="T580"/>
  <c r="T579" s="1"/>
  <c r="T574" s="1"/>
  <c r="V572"/>
  <c r="V571" s="1"/>
  <c r="T572"/>
  <c r="T571" s="1"/>
  <c r="W569"/>
  <c r="V569"/>
  <c r="U569"/>
  <c r="T569"/>
  <c r="W567"/>
  <c r="V567"/>
  <c r="V566" s="1"/>
  <c r="U567"/>
  <c r="T567"/>
  <c r="W564"/>
  <c r="V564"/>
  <c r="U564"/>
  <c r="T564"/>
  <c r="W562"/>
  <c r="V562"/>
  <c r="U562"/>
  <c r="T562"/>
  <c r="W560"/>
  <c r="W559" s="1"/>
  <c r="V560"/>
  <c r="V559" s="1"/>
  <c r="U560"/>
  <c r="U559" s="1"/>
  <c r="T560"/>
  <c r="W557"/>
  <c r="V557"/>
  <c r="U557"/>
  <c r="T557"/>
  <c r="W555"/>
  <c r="V555"/>
  <c r="U555"/>
  <c r="U554" s="1"/>
  <c r="T555"/>
  <c r="T554" s="1"/>
  <c r="W552"/>
  <c r="V552"/>
  <c r="V551" s="1"/>
  <c r="U552"/>
  <c r="U551" s="1"/>
  <c r="T552"/>
  <c r="T551" s="1"/>
  <c r="W551"/>
  <c r="W547"/>
  <c r="W546" s="1"/>
  <c r="W545" s="1"/>
  <c r="W544" s="1"/>
  <c r="V547"/>
  <c r="V546" s="1"/>
  <c r="V545" s="1"/>
  <c r="V544" s="1"/>
  <c r="U547"/>
  <c r="U546" s="1"/>
  <c r="U545" s="1"/>
  <c r="U544" s="1"/>
  <c r="T547"/>
  <c r="T546" s="1"/>
  <c r="T545" s="1"/>
  <c r="T544" s="1"/>
  <c r="W542"/>
  <c r="V542"/>
  <c r="V541" s="1"/>
  <c r="V540" s="1"/>
  <c r="V539" s="1"/>
  <c r="U542"/>
  <c r="U541" s="1"/>
  <c r="U540" s="1"/>
  <c r="U539" s="1"/>
  <c r="T542"/>
  <c r="T541" s="1"/>
  <c r="T540" s="1"/>
  <c r="T539" s="1"/>
  <c r="W541"/>
  <c r="W540" s="1"/>
  <c r="W539" s="1"/>
  <c r="W537"/>
  <c r="W536" s="1"/>
  <c r="W535" s="1"/>
  <c r="W534" s="1"/>
  <c r="W533" s="1"/>
  <c r="V537"/>
  <c r="V536" s="1"/>
  <c r="V535" s="1"/>
  <c r="V534" s="1"/>
  <c r="V533" s="1"/>
  <c r="U537"/>
  <c r="U536" s="1"/>
  <c r="U535" s="1"/>
  <c r="U534" s="1"/>
  <c r="U533" s="1"/>
  <c r="T537"/>
  <c r="T536" s="1"/>
  <c r="T535" s="1"/>
  <c r="T534" s="1"/>
  <c r="T533" s="1"/>
  <c r="W531"/>
  <c r="W530" s="1"/>
  <c r="W529" s="1"/>
  <c r="W528" s="1"/>
  <c r="V531"/>
  <c r="V530" s="1"/>
  <c r="V529" s="1"/>
  <c r="V528" s="1"/>
  <c r="U531"/>
  <c r="U530" s="1"/>
  <c r="U529" s="1"/>
  <c r="U528" s="1"/>
  <c r="T531"/>
  <c r="T530" s="1"/>
  <c r="T529" s="1"/>
  <c r="T528" s="1"/>
  <c r="W524"/>
  <c r="W523" s="1"/>
  <c r="W522" s="1"/>
  <c r="W521" s="1"/>
  <c r="V524"/>
  <c r="V523" s="1"/>
  <c r="V522" s="1"/>
  <c r="V521" s="1"/>
  <c r="U524"/>
  <c r="U523" s="1"/>
  <c r="U522" s="1"/>
  <c r="U521" s="1"/>
  <c r="T524"/>
  <c r="T523" s="1"/>
  <c r="T522" s="1"/>
  <c r="T521" s="1"/>
  <c r="W519"/>
  <c r="W518" s="1"/>
  <c r="W517" s="1"/>
  <c r="W516" s="1"/>
  <c r="V519"/>
  <c r="V518" s="1"/>
  <c r="V517" s="1"/>
  <c r="V516" s="1"/>
  <c r="U519"/>
  <c r="U518" s="1"/>
  <c r="U517" s="1"/>
  <c r="U516" s="1"/>
  <c r="T519"/>
  <c r="T518" s="1"/>
  <c r="T517" s="1"/>
  <c r="T516" s="1"/>
  <c r="W514"/>
  <c r="W513" s="1"/>
  <c r="W512" s="1"/>
  <c r="W511" s="1"/>
  <c r="V514"/>
  <c r="V513" s="1"/>
  <c r="V512" s="1"/>
  <c r="V511" s="1"/>
  <c r="U514"/>
  <c r="U513" s="1"/>
  <c r="U512" s="1"/>
  <c r="U511" s="1"/>
  <c r="T514"/>
  <c r="T513" s="1"/>
  <c r="T512" s="1"/>
  <c r="T511" s="1"/>
  <c r="W509"/>
  <c r="V509"/>
  <c r="V508" s="1"/>
  <c r="V507" s="1"/>
  <c r="V506" s="1"/>
  <c r="U509"/>
  <c r="U508" s="1"/>
  <c r="U507" s="1"/>
  <c r="U506" s="1"/>
  <c r="T509"/>
  <c r="T508" s="1"/>
  <c r="T507" s="1"/>
  <c r="T506" s="1"/>
  <c r="W508"/>
  <c r="W507" s="1"/>
  <c r="W506" s="1"/>
  <c r="Y502"/>
  <c r="X502"/>
  <c r="W502"/>
  <c r="V502"/>
  <c r="U502"/>
  <c r="T502"/>
  <c r="W500"/>
  <c r="W499" s="1"/>
  <c r="W498" s="1"/>
  <c r="W497" s="1"/>
  <c r="V500"/>
  <c r="U500"/>
  <c r="T500"/>
  <c r="V499"/>
  <c r="V498" s="1"/>
  <c r="V497" s="1"/>
  <c r="X496"/>
  <c r="V496"/>
  <c r="V495" s="1"/>
  <c r="V494" s="1"/>
  <c r="V493" s="1"/>
  <c r="T496"/>
  <c r="T495" s="1"/>
  <c r="T494" s="1"/>
  <c r="T493" s="1"/>
  <c r="Y495"/>
  <c r="Y494" s="1"/>
  <c r="Y493" s="1"/>
  <c r="X495"/>
  <c r="W495"/>
  <c r="W494" s="1"/>
  <c r="W493" s="1"/>
  <c r="U495"/>
  <c r="U494" s="1"/>
  <c r="U493" s="1"/>
  <c r="X494"/>
  <c r="X493" s="1"/>
  <c r="W491"/>
  <c r="V491"/>
  <c r="V490" s="1"/>
  <c r="V489" s="1"/>
  <c r="V488" s="1"/>
  <c r="U491"/>
  <c r="U490" s="1"/>
  <c r="U489" s="1"/>
  <c r="U488" s="1"/>
  <c r="T491"/>
  <c r="T490" s="1"/>
  <c r="T489" s="1"/>
  <c r="T488" s="1"/>
  <c r="W490"/>
  <c r="W489" s="1"/>
  <c r="W488" s="1"/>
  <c r="W486"/>
  <c r="W485" s="1"/>
  <c r="W484" s="1"/>
  <c r="W483" s="1"/>
  <c r="V486"/>
  <c r="V485" s="1"/>
  <c r="V484" s="1"/>
  <c r="V483" s="1"/>
  <c r="U486"/>
  <c r="U485" s="1"/>
  <c r="U484" s="1"/>
  <c r="U483" s="1"/>
  <c r="T486"/>
  <c r="T485" s="1"/>
  <c r="T484" s="1"/>
  <c r="T483" s="1"/>
  <c r="W481"/>
  <c r="W480" s="1"/>
  <c r="W479" s="1"/>
  <c r="W478" s="1"/>
  <c r="V481"/>
  <c r="V480" s="1"/>
  <c r="V479" s="1"/>
  <c r="V478" s="1"/>
  <c r="U481"/>
  <c r="U480" s="1"/>
  <c r="U479" s="1"/>
  <c r="U478" s="1"/>
  <c r="T481"/>
  <c r="T480" s="1"/>
  <c r="T479" s="1"/>
  <c r="T478" s="1"/>
  <c r="W472"/>
  <c r="V472"/>
  <c r="U472"/>
  <c r="T472"/>
  <c r="T471" s="1"/>
  <c r="T470" s="1"/>
  <c r="T469" s="1"/>
  <c r="W471"/>
  <c r="W470" s="1"/>
  <c r="W469" s="1"/>
  <c r="V471"/>
  <c r="V470" s="1"/>
  <c r="V469" s="1"/>
  <c r="U471"/>
  <c r="U470" s="1"/>
  <c r="U469" s="1"/>
  <c r="W467"/>
  <c r="W466" s="1"/>
  <c r="W465" s="1"/>
  <c r="W464" s="1"/>
  <c r="V467"/>
  <c r="V466" s="1"/>
  <c r="V465" s="1"/>
  <c r="V464" s="1"/>
  <c r="U467"/>
  <c r="U466" s="1"/>
  <c r="U465" s="1"/>
  <c r="U464" s="1"/>
  <c r="T467"/>
  <c r="T466" s="1"/>
  <c r="T465" s="1"/>
  <c r="T464" s="1"/>
  <c r="W462"/>
  <c r="W461" s="1"/>
  <c r="W460" s="1"/>
  <c r="W459" s="1"/>
  <c r="W458" s="1"/>
  <c r="V462"/>
  <c r="V461" s="1"/>
  <c r="V460" s="1"/>
  <c r="V459" s="1"/>
  <c r="V458" s="1"/>
  <c r="U462"/>
  <c r="U461" s="1"/>
  <c r="U460" s="1"/>
  <c r="U459" s="1"/>
  <c r="U458" s="1"/>
  <c r="T462"/>
  <c r="T461" s="1"/>
  <c r="T460" s="1"/>
  <c r="T459" s="1"/>
  <c r="T458" s="1"/>
  <c r="W449"/>
  <c r="V449"/>
  <c r="U449"/>
  <c r="T449"/>
  <c r="W447"/>
  <c r="W444" s="1"/>
  <c r="V447"/>
  <c r="U447"/>
  <c r="U444" s="1"/>
  <c r="T447"/>
  <c r="V445"/>
  <c r="T445"/>
  <c r="W432"/>
  <c r="W431" s="1"/>
  <c r="W430" s="1"/>
  <c r="V432"/>
  <c r="V431" s="1"/>
  <c r="V430" s="1"/>
  <c r="U432"/>
  <c r="U431" s="1"/>
  <c r="U430" s="1"/>
  <c r="T432"/>
  <c r="T431" s="1"/>
  <c r="T430" s="1"/>
  <c r="W428"/>
  <c r="W427" s="1"/>
  <c r="V428"/>
  <c r="V427" s="1"/>
  <c r="V426" s="1"/>
  <c r="U428"/>
  <c r="U427" s="1"/>
  <c r="U426" s="1"/>
  <c r="T428"/>
  <c r="W426"/>
  <c r="W423"/>
  <c r="V423"/>
  <c r="U423"/>
  <c r="T423"/>
  <c r="W421"/>
  <c r="V421"/>
  <c r="U421"/>
  <c r="T421"/>
  <c r="W419"/>
  <c r="V419"/>
  <c r="U419"/>
  <c r="T419"/>
  <c r="W417"/>
  <c r="W416" s="1"/>
  <c r="W415" s="1"/>
  <c r="V417"/>
  <c r="U417"/>
  <c r="T417"/>
  <c r="W413"/>
  <c r="W412" s="1"/>
  <c r="V413"/>
  <c r="V412" s="1"/>
  <c r="U413"/>
  <c r="U412" s="1"/>
  <c r="T413"/>
  <c r="T412" s="1"/>
  <c r="W410"/>
  <c r="V410"/>
  <c r="U410"/>
  <c r="U409" s="1"/>
  <c r="T410"/>
  <c r="T409" s="1"/>
  <c r="W409"/>
  <c r="V409"/>
  <c r="W406"/>
  <c r="V406"/>
  <c r="V405" s="1"/>
  <c r="V404" s="1"/>
  <c r="U406"/>
  <c r="U405" s="1"/>
  <c r="U404" s="1"/>
  <c r="T406"/>
  <c r="W405"/>
  <c r="W404" s="1"/>
  <c r="W399"/>
  <c r="W398" s="1"/>
  <c r="V399"/>
  <c r="V398" s="1"/>
  <c r="U399"/>
  <c r="U398" s="1"/>
  <c r="T399"/>
  <c r="T398" s="1"/>
  <c r="W396"/>
  <c r="W395" s="1"/>
  <c r="W394" s="1"/>
  <c r="V396"/>
  <c r="V395" s="1"/>
  <c r="V394" s="1"/>
  <c r="U396"/>
  <c r="U395" s="1"/>
  <c r="U394" s="1"/>
  <c r="T396"/>
  <c r="T395" s="1"/>
  <c r="T394" s="1"/>
  <c r="W389"/>
  <c r="W388" s="1"/>
  <c r="W387" s="1"/>
  <c r="W386" s="1"/>
  <c r="V389"/>
  <c r="V388" s="1"/>
  <c r="V387" s="1"/>
  <c r="V386" s="1"/>
  <c r="U389"/>
  <c r="U388" s="1"/>
  <c r="U387" s="1"/>
  <c r="U386" s="1"/>
  <c r="T389"/>
  <c r="T388" s="1"/>
  <c r="T387" s="1"/>
  <c r="T386" s="1"/>
  <c r="W384"/>
  <c r="V384"/>
  <c r="U384"/>
  <c r="T384"/>
  <c r="W382"/>
  <c r="V382"/>
  <c r="U382"/>
  <c r="T382"/>
  <c r="W380"/>
  <c r="V380"/>
  <c r="U380"/>
  <c r="T380"/>
  <c r="W379"/>
  <c r="W378" s="1"/>
  <c r="W376"/>
  <c r="V376"/>
  <c r="U376"/>
  <c r="T376"/>
  <c r="T375" s="1"/>
  <c r="T374" s="1"/>
  <c r="W375"/>
  <c r="W374" s="1"/>
  <c r="V375"/>
  <c r="V374" s="1"/>
  <c r="W366"/>
  <c r="W365" s="1"/>
  <c r="V366"/>
  <c r="V365" s="1"/>
  <c r="U366"/>
  <c r="U365" s="1"/>
  <c r="T366"/>
  <c r="T365" s="1"/>
  <c r="W363"/>
  <c r="V363"/>
  <c r="U363"/>
  <c r="U362" s="1"/>
  <c r="T363"/>
  <c r="T362" s="1"/>
  <c r="W362"/>
  <c r="V362"/>
  <c r="W360"/>
  <c r="W359" s="1"/>
  <c r="V360"/>
  <c r="V359" s="1"/>
  <c r="U360"/>
  <c r="U359" s="1"/>
  <c r="T360"/>
  <c r="T359" s="1"/>
  <c r="W355"/>
  <c r="W354" s="1"/>
  <c r="W353" s="1"/>
  <c r="W352" s="1"/>
  <c r="V355"/>
  <c r="V354" s="1"/>
  <c r="V353" s="1"/>
  <c r="V352" s="1"/>
  <c r="U355"/>
  <c r="U354" s="1"/>
  <c r="U353" s="1"/>
  <c r="U352" s="1"/>
  <c r="T355"/>
  <c r="T354" s="1"/>
  <c r="T353" s="1"/>
  <c r="T352" s="1"/>
  <c r="W349"/>
  <c r="V349"/>
  <c r="U349"/>
  <c r="U348" s="1"/>
  <c r="U347" s="1"/>
  <c r="U346" s="1"/>
  <c r="T349"/>
  <c r="T348" s="1"/>
  <c r="T347" s="1"/>
  <c r="T346" s="1"/>
  <c r="W348"/>
  <c r="W347" s="1"/>
  <c r="W346" s="1"/>
  <c r="V348"/>
  <c r="V347" s="1"/>
  <c r="V346" s="1"/>
  <c r="W342"/>
  <c r="V342"/>
  <c r="U342"/>
  <c r="U341" s="1"/>
  <c r="T342"/>
  <c r="T341" s="1"/>
  <c r="W341"/>
  <c r="V341"/>
  <c r="W339"/>
  <c r="W338" s="1"/>
  <c r="V339"/>
  <c r="V338" s="1"/>
  <c r="U339"/>
  <c r="U338" s="1"/>
  <c r="T339"/>
  <c r="T338" s="1"/>
  <c r="W336"/>
  <c r="V336"/>
  <c r="U336"/>
  <c r="U335" s="1"/>
  <c r="T336"/>
  <c r="T335" s="1"/>
  <c r="W335"/>
  <c r="V335"/>
  <c r="W333"/>
  <c r="W332" s="1"/>
  <c r="V333"/>
  <c r="V332" s="1"/>
  <c r="U333"/>
  <c r="U332" s="1"/>
  <c r="T333"/>
  <c r="T332" s="1"/>
  <c r="W330"/>
  <c r="V330"/>
  <c r="U330"/>
  <c r="U329" s="1"/>
  <c r="T330"/>
  <c r="T329" s="1"/>
  <c r="W329"/>
  <c r="V329"/>
  <c r="V326"/>
  <c r="V325" s="1"/>
  <c r="V324" s="1"/>
  <c r="T326"/>
  <c r="Y325"/>
  <c r="Y324" s="1"/>
  <c r="W325"/>
  <c r="W324" s="1"/>
  <c r="U325"/>
  <c r="U324" s="1"/>
  <c r="T325"/>
  <c r="T324" s="1"/>
  <c r="W318"/>
  <c r="W317" s="1"/>
  <c r="V318"/>
  <c r="V317" s="1"/>
  <c r="U318"/>
  <c r="U317" s="1"/>
  <c r="T318"/>
  <c r="T317" s="1"/>
  <c r="T315"/>
  <c r="T314" s="1"/>
  <c r="W312"/>
  <c r="V312"/>
  <c r="V311" s="1"/>
  <c r="U312"/>
  <c r="U311" s="1"/>
  <c r="T312"/>
  <c r="T311" s="1"/>
  <c r="W311"/>
  <c r="W309"/>
  <c r="W308" s="1"/>
  <c r="W307" s="1"/>
  <c r="V309"/>
  <c r="V308" s="1"/>
  <c r="V307" s="1"/>
  <c r="U309"/>
  <c r="U308" s="1"/>
  <c r="U307" s="1"/>
  <c r="T309"/>
  <c r="T308" s="1"/>
  <c r="T307" s="1"/>
  <c r="W299"/>
  <c r="V299"/>
  <c r="U299"/>
  <c r="T299"/>
  <c r="W297"/>
  <c r="V297"/>
  <c r="U297"/>
  <c r="T297"/>
  <c r="W295"/>
  <c r="V295"/>
  <c r="V294" s="1"/>
  <c r="V293" s="1"/>
  <c r="U295"/>
  <c r="T295"/>
  <c r="W291"/>
  <c r="V291"/>
  <c r="V290" s="1"/>
  <c r="V289" s="1"/>
  <c r="U291"/>
  <c r="U290" s="1"/>
  <c r="U289" s="1"/>
  <c r="T291"/>
  <c r="T290" s="1"/>
  <c r="T289" s="1"/>
  <c r="W290"/>
  <c r="W289" s="1"/>
  <c r="W287"/>
  <c r="V287"/>
  <c r="V286" s="1"/>
  <c r="V285" s="1"/>
  <c r="U287"/>
  <c r="U286" s="1"/>
  <c r="U285" s="1"/>
  <c r="T287"/>
  <c r="T286" s="1"/>
  <c r="T285" s="1"/>
  <c r="W286"/>
  <c r="W285" s="1"/>
  <c r="W282"/>
  <c r="W281" s="1"/>
  <c r="W280" s="1"/>
  <c r="W279" s="1"/>
  <c r="V282"/>
  <c r="V281" s="1"/>
  <c r="V280" s="1"/>
  <c r="V279" s="1"/>
  <c r="U282"/>
  <c r="U281" s="1"/>
  <c r="U280" s="1"/>
  <c r="U279" s="1"/>
  <c r="T282"/>
  <c r="T281" s="1"/>
  <c r="T280" s="1"/>
  <c r="T279" s="1"/>
  <c r="W277"/>
  <c r="V277"/>
  <c r="V276" s="1"/>
  <c r="V275" s="1"/>
  <c r="V274" s="1"/>
  <c r="U277"/>
  <c r="U276" s="1"/>
  <c r="U275" s="1"/>
  <c r="U274" s="1"/>
  <c r="T277"/>
  <c r="T276" s="1"/>
  <c r="T275" s="1"/>
  <c r="T274" s="1"/>
  <c r="W276"/>
  <c r="W275" s="1"/>
  <c r="W274" s="1"/>
  <c r="W270"/>
  <c r="V270"/>
  <c r="V269" s="1"/>
  <c r="V268" s="1"/>
  <c r="V267" s="1"/>
  <c r="V266" s="1"/>
  <c r="U270"/>
  <c r="U269" s="1"/>
  <c r="U268" s="1"/>
  <c r="U267" s="1"/>
  <c r="U266" s="1"/>
  <c r="T270"/>
  <c r="T269" s="1"/>
  <c r="T268" s="1"/>
  <c r="T267" s="1"/>
  <c r="T266" s="1"/>
  <c r="W269"/>
  <c r="W268" s="1"/>
  <c r="W267" s="1"/>
  <c r="W266" s="1"/>
  <c r="W262"/>
  <c r="V262"/>
  <c r="U262"/>
  <c r="T262"/>
  <c r="W260"/>
  <c r="V260"/>
  <c r="U260"/>
  <c r="T260"/>
  <c r="W258"/>
  <c r="V258"/>
  <c r="V257" s="1"/>
  <c r="V256" s="1"/>
  <c r="V255" s="1"/>
  <c r="V254" s="1"/>
  <c r="U258"/>
  <c r="U257" s="1"/>
  <c r="U256" s="1"/>
  <c r="U255" s="1"/>
  <c r="U254" s="1"/>
  <c r="T258"/>
  <c r="X247"/>
  <c r="X246" s="1"/>
  <c r="X245" s="1"/>
  <c r="V247"/>
  <c r="V246" s="1"/>
  <c r="V245" s="1"/>
  <c r="T247"/>
  <c r="T246" s="1"/>
  <c r="T245" s="1"/>
  <c r="W243"/>
  <c r="V243"/>
  <c r="U243"/>
  <c r="U242" s="1"/>
  <c r="T243"/>
  <c r="T242" s="1"/>
  <c r="W242"/>
  <c r="V242"/>
  <c r="W238"/>
  <c r="V238"/>
  <c r="U238"/>
  <c r="T238"/>
  <c r="W236"/>
  <c r="V236"/>
  <c r="U236"/>
  <c r="T236"/>
  <c r="W234"/>
  <c r="V234"/>
  <c r="U234"/>
  <c r="T234"/>
  <c r="W229"/>
  <c r="V229"/>
  <c r="U229"/>
  <c r="T229"/>
  <c r="W227"/>
  <c r="V227"/>
  <c r="U227"/>
  <c r="T227"/>
  <c r="W225"/>
  <c r="V225"/>
  <c r="V224" s="1"/>
  <c r="V223" s="1"/>
  <c r="V222" s="1"/>
  <c r="U225"/>
  <c r="U224" s="1"/>
  <c r="U223" s="1"/>
  <c r="U222" s="1"/>
  <c r="T225"/>
  <c r="W220"/>
  <c r="W219" s="1"/>
  <c r="W218" s="1"/>
  <c r="W217" s="1"/>
  <c r="V220"/>
  <c r="V219" s="1"/>
  <c r="V218" s="1"/>
  <c r="V217" s="1"/>
  <c r="U220"/>
  <c r="U219" s="1"/>
  <c r="U218" s="1"/>
  <c r="U217" s="1"/>
  <c r="T220"/>
  <c r="T219" s="1"/>
  <c r="T218" s="1"/>
  <c r="T217" s="1"/>
  <c r="W215"/>
  <c r="V215"/>
  <c r="U215"/>
  <c r="T215"/>
  <c r="W213"/>
  <c r="W212" s="1"/>
  <c r="W211" s="1"/>
  <c r="W210" s="1"/>
  <c r="V213"/>
  <c r="V212" s="1"/>
  <c r="V211" s="1"/>
  <c r="V210" s="1"/>
  <c r="U213"/>
  <c r="U212" s="1"/>
  <c r="U211" s="1"/>
  <c r="U210" s="1"/>
  <c r="T213"/>
  <c r="T212" s="1"/>
  <c r="T211" s="1"/>
  <c r="T210" s="1"/>
  <c r="W208"/>
  <c r="V208"/>
  <c r="U208"/>
  <c r="T208"/>
  <c r="W206"/>
  <c r="V206"/>
  <c r="U206"/>
  <c r="T206"/>
  <c r="W204"/>
  <c r="W203" s="1"/>
  <c r="V204"/>
  <c r="U204"/>
  <c r="T204"/>
  <c r="T203" s="1"/>
  <c r="W201"/>
  <c r="V201"/>
  <c r="U201"/>
  <c r="T201"/>
  <c r="W199"/>
  <c r="V199"/>
  <c r="U199"/>
  <c r="T199"/>
  <c r="W197"/>
  <c r="V197"/>
  <c r="V196" s="1"/>
  <c r="U197"/>
  <c r="U196" s="1"/>
  <c r="T197"/>
  <c r="T196" s="1"/>
  <c r="W194"/>
  <c r="W193" s="1"/>
  <c r="V194"/>
  <c r="V193" s="1"/>
  <c r="U194"/>
  <c r="U193" s="1"/>
  <c r="T194"/>
  <c r="T193" s="1"/>
  <c r="W191"/>
  <c r="V191"/>
  <c r="U191"/>
  <c r="T191"/>
  <c r="W189"/>
  <c r="W188" s="1"/>
  <c r="V189"/>
  <c r="V188" s="1"/>
  <c r="U189"/>
  <c r="U188" s="1"/>
  <c r="T189"/>
  <c r="T188" s="1"/>
  <c r="W186"/>
  <c r="V186"/>
  <c r="U186"/>
  <c r="T186"/>
  <c r="W184"/>
  <c r="V184"/>
  <c r="V183" s="1"/>
  <c r="U184"/>
  <c r="U183" s="1"/>
  <c r="T184"/>
  <c r="T183" s="1"/>
  <c r="W181"/>
  <c r="W180" s="1"/>
  <c r="V181"/>
  <c r="V180" s="1"/>
  <c r="U181"/>
  <c r="U180" s="1"/>
  <c r="T181"/>
  <c r="T180" s="1"/>
  <c r="W176"/>
  <c r="V176"/>
  <c r="U176"/>
  <c r="T176"/>
  <c r="W174"/>
  <c r="V174"/>
  <c r="U174"/>
  <c r="T174"/>
  <c r="W172"/>
  <c r="V172"/>
  <c r="V171" s="1"/>
  <c r="U172"/>
  <c r="U171" s="1"/>
  <c r="T172"/>
  <c r="T171" s="1"/>
  <c r="W169"/>
  <c r="V169"/>
  <c r="U169"/>
  <c r="T169"/>
  <c r="W167"/>
  <c r="V167"/>
  <c r="U167"/>
  <c r="T167"/>
  <c r="W165"/>
  <c r="V165"/>
  <c r="V164" s="1"/>
  <c r="U165"/>
  <c r="T165"/>
  <c r="T164" s="1"/>
  <c r="W161"/>
  <c r="W160" s="1"/>
  <c r="V161"/>
  <c r="V160" s="1"/>
  <c r="U161"/>
  <c r="U160" s="1"/>
  <c r="T161"/>
  <c r="T160" s="1"/>
  <c r="W158"/>
  <c r="V158"/>
  <c r="U158"/>
  <c r="T158"/>
  <c r="W156"/>
  <c r="V156"/>
  <c r="U156"/>
  <c r="T156"/>
  <c r="W154"/>
  <c r="V154"/>
  <c r="U154"/>
  <c r="U153" s="1"/>
  <c r="T154"/>
  <c r="T153" s="1"/>
  <c r="W153"/>
  <c r="W152" s="1"/>
  <c r="V153"/>
  <c r="W149"/>
  <c r="W148" s="1"/>
  <c r="W147" s="1"/>
  <c r="W146" s="1"/>
  <c r="V149"/>
  <c r="V148" s="1"/>
  <c r="V147" s="1"/>
  <c r="V146" s="1"/>
  <c r="U149"/>
  <c r="U148" s="1"/>
  <c r="U147" s="1"/>
  <c r="U146" s="1"/>
  <c r="T149"/>
  <c r="T148" s="1"/>
  <c r="T147" s="1"/>
  <c r="T146" s="1"/>
  <c r="W144"/>
  <c r="V144"/>
  <c r="U144"/>
  <c r="U143" s="1"/>
  <c r="U142" s="1"/>
  <c r="T144"/>
  <c r="T143" s="1"/>
  <c r="T142" s="1"/>
  <c r="W143"/>
  <c r="W142" s="1"/>
  <c r="V143"/>
  <c r="V142" s="1"/>
  <c r="W140"/>
  <c r="V140"/>
  <c r="U140"/>
  <c r="U139" s="1"/>
  <c r="T140"/>
  <c r="T139" s="1"/>
  <c r="W139"/>
  <c r="V139"/>
  <c r="W137"/>
  <c r="W136" s="1"/>
  <c r="V137"/>
  <c r="V136" s="1"/>
  <c r="U137"/>
  <c r="U136" s="1"/>
  <c r="T137"/>
  <c r="T136" s="1"/>
  <c r="W134"/>
  <c r="W133" s="1"/>
  <c r="V134"/>
  <c r="V133" s="1"/>
  <c r="U134"/>
  <c r="U133" s="1"/>
  <c r="T134"/>
  <c r="T133" s="1"/>
  <c r="W130"/>
  <c r="W129" s="1"/>
  <c r="V130"/>
  <c r="V129" s="1"/>
  <c r="U130"/>
  <c r="U129" s="1"/>
  <c r="T130"/>
  <c r="T129" s="1"/>
  <c r="W127"/>
  <c r="V127"/>
  <c r="U127"/>
  <c r="T127"/>
  <c r="W125"/>
  <c r="V125"/>
  <c r="U125"/>
  <c r="U124" s="1"/>
  <c r="T125"/>
  <c r="T124" s="1"/>
  <c r="W121"/>
  <c r="W120" s="1"/>
  <c r="W119" s="1"/>
  <c r="V121"/>
  <c r="V120" s="1"/>
  <c r="V119" s="1"/>
  <c r="U121"/>
  <c r="U120" s="1"/>
  <c r="U119" s="1"/>
  <c r="T121"/>
  <c r="T120" s="1"/>
  <c r="T119" s="1"/>
  <c r="W109"/>
  <c r="W108" s="1"/>
  <c r="W107" s="1"/>
  <c r="W106" s="1"/>
  <c r="W105" s="1"/>
  <c r="V109"/>
  <c r="V108" s="1"/>
  <c r="V107" s="1"/>
  <c r="V106" s="1"/>
  <c r="V105" s="1"/>
  <c r="U109"/>
  <c r="U108" s="1"/>
  <c r="U107" s="1"/>
  <c r="U106" s="1"/>
  <c r="U105" s="1"/>
  <c r="T109"/>
  <c r="T108" s="1"/>
  <c r="T107" s="1"/>
  <c r="T106" s="1"/>
  <c r="T105" s="1"/>
  <c r="V102"/>
  <c r="V101" s="1"/>
  <c r="V100" s="1"/>
  <c r="V99" s="1"/>
  <c r="V98" s="1"/>
  <c r="T102"/>
  <c r="T101" s="1"/>
  <c r="T100" s="1"/>
  <c r="T99" s="1"/>
  <c r="T98" s="1"/>
  <c r="W94"/>
  <c r="V94"/>
  <c r="U94"/>
  <c r="T94"/>
  <c r="W92"/>
  <c r="V92"/>
  <c r="U92"/>
  <c r="T92"/>
  <c r="W90"/>
  <c r="V90"/>
  <c r="U90"/>
  <c r="T90"/>
  <c r="W89"/>
  <c r="W88" s="1"/>
  <c r="W87" s="1"/>
  <c r="W86" s="1"/>
  <c r="W83"/>
  <c r="V83"/>
  <c r="V82" s="1"/>
  <c r="U83"/>
  <c r="U82" s="1"/>
  <c r="T83"/>
  <c r="T82" s="1"/>
  <c r="W82"/>
  <c r="W80"/>
  <c r="V80"/>
  <c r="U80"/>
  <c r="T80"/>
  <c r="W78"/>
  <c r="W77" s="1"/>
  <c r="V78"/>
  <c r="V77" s="1"/>
  <c r="U78"/>
  <c r="T78"/>
  <c r="T77" s="1"/>
  <c r="W75"/>
  <c r="V75"/>
  <c r="U75"/>
  <c r="T75"/>
  <c r="W73"/>
  <c r="V73"/>
  <c r="U73"/>
  <c r="T73"/>
  <c r="T72" s="1"/>
  <c r="W72"/>
  <c r="W70"/>
  <c r="W69" s="1"/>
  <c r="V70"/>
  <c r="V69" s="1"/>
  <c r="U70"/>
  <c r="U69" s="1"/>
  <c r="T70"/>
  <c r="T69" s="1"/>
  <c r="W67"/>
  <c r="W66" s="1"/>
  <c r="V67"/>
  <c r="V66" s="1"/>
  <c r="U67"/>
  <c r="U66" s="1"/>
  <c r="T67"/>
  <c r="T66" s="1"/>
  <c r="W64"/>
  <c r="V64"/>
  <c r="U64"/>
  <c r="T64"/>
  <c r="W62"/>
  <c r="V62"/>
  <c r="V61" s="1"/>
  <c r="U62"/>
  <c r="U61" s="1"/>
  <c r="T62"/>
  <c r="T61" s="1"/>
  <c r="W59"/>
  <c r="V59"/>
  <c r="U59"/>
  <c r="T59"/>
  <c r="W57"/>
  <c r="V57"/>
  <c r="V56" s="1"/>
  <c r="U57"/>
  <c r="U56" s="1"/>
  <c r="T57"/>
  <c r="T56" s="1"/>
  <c r="W53"/>
  <c r="V53"/>
  <c r="U53"/>
  <c r="T53"/>
  <c r="W51"/>
  <c r="V51"/>
  <c r="U51"/>
  <c r="T51"/>
  <c r="W49"/>
  <c r="V49"/>
  <c r="U49"/>
  <c r="T49"/>
  <c r="W47"/>
  <c r="V47"/>
  <c r="U47"/>
  <c r="T47"/>
  <c r="T46" s="1"/>
  <c r="T45" s="1"/>
  <c r="W40"/>
  <c r="V40"/>
  <c r="U40"/>
  <c r="T40"/>
  <c r="W38"/>
  <c r="V38"/>
  <c r="U38"/>
  <c r="T38"/>
  <c r="W36"/>
  <c r="V36"/>
  <c r="U36"/>
  <c r="T36"/>
  <c r="W34"/>
  <c r="V34"/>
  <c r="V33" s="1"/>
  <c r="U34"/>
  <c r="T34"/>
  <c r="T33" s="1"/>
  <c r="W31"/>
  <c r="W30" s="1"/>
  <c r="V31"/>
  <c r="V30" s="1"/>
  <c r="U31"/>
  <c r="U30" s="1"/>
  <c r="T31"/>
  <c r="T30" s="1"/>
  <c r="W28"/>
  <c r="W27" s="1"/>
  <c r="V28"/>
  <c r="V27" s="1"/>
  <c r="U28"/>
  <c r="U27" s="1"/>
  <c r="T28"/>
  <c r="T27" s="1"/>
  <c r="W21"/>
  <c r="W20" s="1"/>
  <c r="W19" s="1"/>
  <c r="W18" s="1"/>
  <c r="W17" s="1"/>
  <c r="V21"/>
  <c r="V20" s="1"/>
  <c r="V19" s="1"/>
  <c r="V18" s="1"/>
  <c r="V17" s="1"/>
  <c r="U21"/>
  <c r="U20" s="1"/>
  <c r="U19" s="1"/>
  <c r="U18" s="1"/>
  <c r="U17" s="1"/>
  <c r="T21"/>
  <c r="T20" s="1"/>
  <c r="T19" s="1"/>
  <c r="T18" s="1"/>
  <c r="T17" s="1"/>
  <c r="S1068"/>
  <c r="S1067" s="1"/>
  <c r="R1068"/>
  <c r="O1067"/>
  <c r="O1066" s="1"/>
  <c r="P1067"/>
  <c r="P1066" s="1"/>
  <c r="Q1067"/>
  <c r="Q1066" s="1"/>
  <c r="N1067"/>
  <c r="N1066" s="1"/>
  <c r="S145"/>
  <c r="S144" s="1"/>
  <c r="R145"/>
  <c r="O144"/>
  <c r="O143" s="1"/>
  <c r="O142" s="1"/>
  <c r="P144"/>
  <c r="P143" s="1"/>
  <c r="P142" s="1"/>
  <c r="Q144"/>
  <c r="Q143" s="1"/>
  <c r="Q142" s="1"/>
  <c r="N144"/>
  <c r="N143" s="1"/>
  <c r="N142" s="1"/>
  <c r="AJ116" l="1"/>
  <c r="AJ115" s="1"/>
  <c r="AJ114" s="1"/>
  <c r="AJ113" s="1"/>
  <c r="AP117"/>
  <c r="AP116" s="1"/>
  <c r="AP115" s="1"/>
  <c r="AP114" s="1"/>
  <c r="AP113" s="1"/>
  <c r="AK697"/>
  <c r="AK696" s="1"/>
  <c r="AQ698"/>
  <c r="AQ697" s="1"/>
  <c r="AQ696" s="1"/>
  <c r="AK116"/>
  <c r="AK115" s="1"/>
  <c r="AK114" s="1"/>
  <c r="AK113" s="1"/>
  <c r="AQ117"/>
  <c r="AQ116" s="1"/>
  <c r="AQ115" s="1"/>
  <c r="AQ114" s="1"/>
  <c r="AQ113" s="1"/>
  <c r="V72"/>
  <c r="V736"/>
  <c r="W832"/>
  <c r="W831" s="1"/>
  <c r="V684"/>
  <c r="AD697"/>
  <c r="AD696" s="1"/>
  <c r="AJ698"/>
  <c r="T832"/>
  <c r="T831" s="1"/>
  <c r="W1113"/>
  <c r="W1112" s="1"/>
  <c r="V656"/>
  <c r="W736"/>
  <c r="U132"/>
  <c r="V306"/>
  <c r="V305" s="1"/>
  <c r="W358"/>
  <c r="W357" s="1"/>
  <c r="T163"/>
  <c r="W602"/>
  <c r="U684"/>
  <c r="U505"/>
  <c r="U306"/>
  <c r="U305" s="1"/>
  <c r="U656"/>
  <c r="U736"/>
  <c r="V832"/>
  <c r="V831" s="1"/>
  <c r="T306"/>
  <c r="V1113"/>
  <c r="V1112" s="1"/>
  <c r="U1137"/>
  <c r="U1132" s="1"/>
  <c r="T123"/>
  <c r="T960"/>
  <c r="T959" s="1"/>
  <c r="T958" s="1"/>
  <c r="T957" s="1"/>
  <c r="T873"/>
  <c r="U695"/>
  <c r="W306"/>
  <c r="W305" s="1"/>
  <c r="Y145"/>
  <c r="T559"/>
  <c r="T328"/>
  <c r="T323" s="1"/>
  <c r="T322" s="1"/>
  <c r="T321" s="1"/>
  <c r="U588"/>
  <c r="U587" s="1"/>
  <c r="V695"/>
  <c r="S143"/>
  <c r="R144"/>
  <c r="Y1068"/>
  <c r="U123"/>
  <c r="S1066"/>
  <c r="T358"/>
  <c r="T357" s="1"/>
  <c r="U425"/>
  <c r="T936"/>
  <c r="T935" s="1"/>
  <c r="T1072"/>
  <c r="U1159"/>
  <c r="U1154" s="1"/>
  <c r="U1153" s="1"/>
  <c r="U1151" s="1"/>
  <c r="T405"/>
  <c r="T379"/>
  <c r="U375"/>
  <c r="U358"/>
  <c r="U357" s="1"/>
  <c r="T845"/>
  <c r="T766"/>
  <c r="T642"/>
  <c r="T1155"/>
  <c r="T738"/>
  <c r="T427"/>
  <c r="T816"/>
  <c r="T294"/>
  <c r="T257"/>
  <c r="T950"/>
  <c r="T725"/>
  <c r="T721"/>
  <c r="W196"/>
  <c r="W224"/>
  <c r="W223" s="1"/>
  <c r="W222" s="1"/>
  <c r="W257"/>
  <c r="W256" s="1"/>
  <c r="W255" s="1"/>
  <c r="W254" s="1"/>
  <c r="V379"/>
  <c r="V378" s="1"/>
  <c r="V373" s="1"/>
  <c r="T499"/>
  <c r="T498" s="1"/>
  <c r="T497" s="1"/>
  <c r="T477" s="1"/>
  <c r="V579"/>
  <c r="V574" s="1"/>
  <c r="U622"/>
  <c r="U843"/>
  <c r="U842" s="1"/>
  <c r="W960"/>
  <c r="W959" s="1"/>
  <c r="W958" s="1"/>
  <c r="W957" s="1"/>
  <c r="U1072"/>
  <c r="T26"/>
  <c r="T25" s="1"/>
  <c r="T24" s="1"/>
  <c r="W294"/>
  <c r="W293" s="1"/>
  <c r="W284" s="1"/>
  <c r="W273" s="1"/>
  <c r="V641"/>
  <c r="V640" s="1"/>
  <c r="T821"/>
  <c r="T820" s="1"/>
  <c r="W56"/>
  <c r="U77"/>
  <c r="T152"/>
  <c r="U164"/>
  <c r="U163" s="1"/>
  <c r="U203"/>
  <c r="U233"/>
  <c r="U232" s="1"/>
  <c r="U231" s="1"/>
  <c r="V444"/>
  <c r="V425" s="1"/>
  <c r="T853"/>
  <c r="V936"/>
  <c r="V935" s="1"/>
  <c r="T1123"/>
  <c r="T1113" s="1"/>
  <c r="T1112" s="1"/>
  <c r="W33"/>
  <c r="W26" s="1"/>
  <c r="W25" s="1"/>
  <c r="W24" s="1"/>
  <c r="W46"/>
  <c r="W45" s="1"/>
  <c r="W171"/>
  <c r="T233"/>
  <c r="T232" s="1"/>
  <c r="U499"/>
  <c r="U498" s="1"/>
  <c r="U497" s="1"/>
  <c r="U477" s="1"/>
  <c r="V602"/>
  <c r="T622"/>
  <c r="T695"/>
  <c r="W891"/>
  <c r="W695"/>
  <c r="R1067"/>
  <c r="X1068"/>
  <c r="V46"/>
  <c r="V45" s="1"/>
  <c r="V89"/>
  <c r="V88" s="1"/>
  <c r="V87" s="1"/>
  <c r="V86" s="1"/>
  <c r="V163"/>
  <c r="W61"/>
  <c r="W55" s="1"/>
  <c r="U72"/>
  <c r="U89"/>
  <c r="U88" s="1"/>
  <c r="U87" s="1"/>
  <c r="U86" s="1"/>
  <c r="V124"/>
  <c r="V123" s="1"/>
  <c r="V132"/>
  <c r="U152"/>
  <c r="T179"/>
  <c r="W183"/>
  <c r="V233"/>
  <c r="V232" s="1"/>
  <c r="V231" s="1"/>
  <c r="U328"/>
  <c r="U323" s="1"/>
  <c r="U322" s="1"/>
  <c r="U321" s="1"/>
  <c r="V358"/>
  <c r="V357" s="1"/>
  <c r="W425"/>
  <c r="X145"/>
  <c r="T151"/>
  <c r="U379"/>
  <c r="U378" s="1"/>
  <c r="U393"/>
  <c r="U392" s="1"/>
  <c r="U33"/>
  <c r="U26" s="1"/>
  <c r="U25" s="1"/>
  <c r="U24" s="1"/>
  <c r="W164"/>
  <c r="U294"/>
  <c r="U293" s="1"/>
  <c r="U284" s="1"/>
  <c r="U273" s="1"/>
  <c r="U252" s="1"/>
  <c r="T393"/>
  <c r="T392" s="1"/>
  <c r="U891"/>
  <c r="V1137"/>
  <c r="V1132" s="1"/>
  <c r="V1111" s="1"/>
  <c r="V26"/>
  <c r="V25" s="1"/>
  <c r="V24" s="1"/>
  <c r="T89"/>
  <c r="T88" s="1"/>
  <c r="T87" s="1"/>
  <c r="T86" s="1"/>
  <c r="W124"/>
  <c r="W123" s="1"/>
  <c r="W505"/>
  <c r="V588"/>
  <c r="V587" s="1"/>
  <c r="T656"/>
  <c r="T641" s="1"/>
  <c r="U821"/>
  <c r="U820" s="1"/>
  <c r="U832"/>
  <c r="U831" s="1"/>
  <c r="W843"/>
  <c r="W842" s="1"/>
  <c r="W969"/>
  <c r="W968" s="1"/>
  <c r="W967" s="1"/>
  <c r="T505"/>
  <c r="U550"/>
  <c r="T602"/>
  <c r="T596" s="1"/>
  <c r="T684"/>
  <c r="V1191"/>
  <c r="V1190" s="1"/>
  <c r="V1188" s="1"/>
  <c r="V554"/>
  <c r="V550" s="1"/>
  <c r="V549" s="1"/>
  <c r="W579"/>
  <c r="W574" s="1"/>
  <c r="W684"/>
  <c r="T799"/>
  <c r="V799"/>
  <c r="V873"/>
  <c r="W936"/>
  <c r="W935" s="1"/>
  <c r="U969"/>
  <c r="U968" s="1"/>
  <c r="U1113"/>
  <c r="U1112" s="1"/>
  <c r="T1137"/>
  <c r="T1132" s="1"/>
  <c r="W1159"/>
  <c r="W1154" s="1"/>
  <c r="W1153" s="1"/>
  <c r="W1151" s="1"/>
  <c r="U1191"/>
  <c r="U1190" s="1"/>
  <c r="U1188" s="1"/>
  <c r="V203"/>
  <c r="V179" s="1"/>
  <c r="T224"/>
  <c r="T223" s="1"/>
  <c r="T222" s="1"/>
  <c r="W233"/>
  <c r="W232" s="1"/>
  <c r="W231" s="1"/>
  <c r="T444"/>
  <c r="U566"/>
  <c r="W656"/>
  <c r="W641" s="1"/>
  <c r="W640" s="1"/>
  <c r="W1137"/>
  <c r="W1132" s="1"/>
  <c r="V1159"/>
  <c r="V1154" s="1"/>
  <c r="V1153" s="1"/>
  <c r="V1151" s="1"/>
  <c r="U46"/>
  <c r="U45" s="1"/>
  <c r="T416"/>
  <c r="T415" s="1"/>
  <c r="U416"/>
  <c r="U415" s="1"/>
  <c r="V416"/>
  <c r="V415" s="1"/>
  <c r="T408"/>
  <c r="U408"/>
  <c r="W554"/>
  <c r="W550" s="1"/>
  <c r="T550"/>
  <c r="T566"/>
  <c r="W566"/>
  <c r="U719"/>
  <c r="U764"/>
  <c r="V764"/>
  <c r="W764"/>
  <c r="U960"/>
  <c r="U959" s="1"/>
  <c r="U958" s="1"/>
  <c r="U957" s="1"/>
  <c r="W1190"/>
  <c r="W1188" s="1"/>
  <c r="V55"/>
  <c r="V152"/>
  <c r="V284"/>
  <c r="V273" s="1"/>
  <c r="V252" s="1"/>
  <c r="W328"/>
  <c r="W323" s="1"/>
  <c r="W322" s="1"/>
  <c r="W321" s="1"/>
  <c r="W373"/>
  <c r="W408"/>
  <c r="W403" s="1"/>
  <c r="V505"/>
  <c r="U118"/>
  <c r="W132"/>
  <c r="U179"/>
  <c r="T305"/>
  <c r="V328"/>
  <c r="V323" s="1"/>
  <c r="V322" s="1"/>
  <c r="V321" s="1"/>
  <c r="V393"/>
  <c r="V392" s="1"/>
  <c r="V408"/>
  <c r="V477"/>
  <c r="U602"/>
  <c r="U596" s="1"/>
  <c r="V622"/>
  <c r="T55"/>
  <c r="T44" s="1"/>
  <c r="T43" s="1"/>
  <c r="T132"/>
  <c r="W393"/>
  <c r="W392" s="1"/>
  <c r="W477"/>
  <c r="W596"/>
  <c r="V596"/>
  <c r="W622"/>
  <c r="V719"/>
  <c r="W588"/>
  <c r="W587" s="1"/>
  <c r="U641"/>
  <c r="U640" s="1"/>
  <c r="W719"/>
  <c r="V843"/>
  <c r="V842" s="1"/>
  <c r="U873"/>
  <c r="W873"/>
  <c r="T891"/>
  <c r="T872" s="1"/>
  <c r="T871" s="1"/>
  <c r="U936"/>
  <c r="U935" s="1"/>
  <c r="V969"/>
  <c r="V968" s="1"/>
  <c r="V967" s="1"/>
  <c r="T969"/>
  <c r="T968" s="1"/>
  <c r="T967" s="1"/>
  <c r="T1191"/>
  <c r="T1190" s="1"/>
  <c r="T1188" s="1"/>
  <c r="V891"/>
  <c r="W252" l="1"/>
  <c r="T1111"/>
  <c r="U679"/>
  <c r="U678" s="1"/>
  <c r="U1111"/>
  <c r="AJ697"/>
  <c r="AJ696" s="1"/>
  <c r="AP698"/>
  <c r="AP697" s="1"/>
  <c r="AP696" s="1"/>
  <c r="W402"/>
  <c r="W179"/>
  <c r="U967"/>
  <c r="V679"/>
  <c r="V678" s="1"/>
  <c r="U872"/>
  <c r="V527"/>
  <c r="W44"/>
  <c r="W43" s="1"/>
  <c r="W872"/>
  <c r="W871" s="1"/>
  <c r="W869" s="1"/>
  <c r="T118"/>
  <c r="X144"/>
  <c r="X143" s="1"/>
  <c r="X142" s="1"/>
  <c r="AD145"/>
  <c r="X1067"/>
  <c r="X1066" s="1"/>
  <c r="AD1068"/>
  <c r="Y1067"/>
  <c r="Y1066" s="1"/>
  <c r="AE1068"/>
  <c r="U55"/>
  <c r="U44" s="1"/>
  <c r="U43" s="1"/>
  <c r="Y144"/>
  <c r="Y143" s="1"/>
  <c r="Y142" s="1"/>
  <c r="AE145"/>
  <c r="W679"/>
  <c r="W678" s="1"/>
  <c r="T679"/>
  <c r="T678" s="1"/>
  <c r="W163"/>
  <c r="W151" s="1"/>
  <c r="U151"/>
  <c r="U112" s="1"/>
  <c r="U549"/>
  <c r="U527" s="1"/>
  <c r="U475" s="1"/>
  <c r="V118"/>
  <c r="S142"/>
  <c r="R1066"/>
  <c r="R143"/>
  <c r="T404"/>
  <c r="T378"/>
  <c r="U374"/>
  <c r="T852"/>
  <c r="T844"/>
  <c r="T765"/>
  <c r="T640"/>
  <c r="T1154"/>
  <c r="T737"/>
  <c r="T736" s="1"/>
  <c r="T426"/>
  <c r="T815"/>
  <c r="T293"/>
  <c r="T256"/>
  <c r="T231"/>
  <c r="T949"/>
  <c r="T724"/>
  <c r="T720"/>
  <c r="U718"/>
  <c r="U638" s="1"/>
  <c r="W351"/>
  <c r="W345" s="1"/>
  <c r="W303" s="1"/>
  <c r="W549"/>
  <c r="W527" s="1"/>
  <c r="W475" s="1"/>
  <c r="V872"/>
  <c r="V871" s="1"/>
  <c r="V869" s="1"/>
  <c r="W118"/>
  <c r="T955"/>
  <c r="V351"/>
  <c r="V345" s="1"/>
  <c r="V151"/>
  <c r="V44"/>
  <c r="V43" s="1"/>
  <c r="V403"/>
  <c r="V402" s="1"/>
  <c r="W1111"/>
  <c r="W955" s="1"/>
  <c r="W718"/>
  <c r="V955"/>
  <c r="U403"/>
  <c r="U402" s="1"/>
  <c r="T549"/>
  <c r="T527" s="1"/>
  <c r="T475" s="1"/>
  <c r="V718"/>
  <c r="V638" s="1"/>
  <c r="V475"/>
  <c r="U871"/>
  <c r="U869" s="1"/>
  <c r="Q923"/>
  <c r="S553"/>
  <c r="R553"/>
  <c r="O552"/>
  <c r="O551" s="1"/>
  <c r="P552"/>
  <c r="P551" s="1"/>
  <c r="Q552"/>
  <c r="Q551" s="1"/>
  <c r="N552"/>
  <c r="N551" s="1"/>
  <c r="S414"/>
  <c r="S413" s="1"/>
  <c r="R414"/>
  <c r="O413"/>
  <c r="O412" s="1"/>
  <c r="P413"/>
  <c r="P412" s="1"/>
  <c r="Q413"/>
  <c r="Q412" s="1"/>
  <c r="N413"/>
  <c r="N412" s="1"/>
  <c r="U955" l="1"/>
  <c r="AE144"/>
  <c r="AE143" s="1"/>
  <c r="AE142" s="1"/>
  <c r="AK145"/>
  <c r="AE1067"/>
  <c r="AE1066" s="1"/>
  <c r="AK1068"/>
  <c r="AD144"/>
  <c r="AD143" s="1"/>
  <c r="AD142" s="1"/>
  <c r="AJ145"/>
  <c r="AD1067"/>
  <c r="AD1066" s="1"/>
  <c r="AJ1068"/>
  <c r="V112"/>
  <c r="V15" s="1"/>
  <c r="U15"/>
  <c r="W112"/>
  <c r="W15" s="1"/>
  <c r="W638"/>
  <c r="Y414"/>
  <c r="R142"/>
  <c r="S412"/>
  <c r="T403"/>
  <c r="T373"/>
  <c r="T351" s="1"/>
  <c r="T345" s="1"/>
  <c r="U373"/>
  <c r="T843"/>
  <c r="T764"/>
  <c r="T1153"/>
  <c r="T425"/>
  <c r="T814"/>
  <c r="Y553"/>
  <c r="T284"/>
  <c r="T255"/>
  <c r="T112"/>
  <c r="T948"/>
  <c r="T719"/>
  <c r="V303"/>
  <c r="R413"/>
  <c r="X414"/>
  <c r="R552"/>
  <c r="X553"/>
  <c r="S552"/>
  <c r="S407"/>
  <c r="R407"/>
  <c r="O406"/>
  <c r="O405" s="1"/>
  <c r="O404" s="1"/>
  <c r="P406"/>
  <c r="P405" s="1"/>
  <c r="P404" s="1"/>
  <c r="Q406"/>
  <c r="Q405" s="1"/>
  <c r="Q404" s="1"/>
  <c r="N406"/>
  <c r="N405" s="1"/>
  <c r="N404" s="1"/>
  <c r="AK144" l="1"/>
  <c r="AK143" s="1"/>
  <c r="AK142" s="1"/>
  <c r="AQ145"/>
  <c r="AQ144" s="1"/>
  <c r="AQ143" s="1"/>
  <c r="AQ142" s="1"/>
  <c r="AJ144"/>
  <c r="AJ143" s="1"/>
  <c r="AJ142" s="1"/>
  <c r="AP145"/>
  <c r="AP144" s="1"/>
  <c r="AP143" s="1"/>
  <c r="AP142" s="1"/>
  <c r="AJ1067"/>
  <c r="AJ1066" s="1"/>
  <c r="AP1068"/>
  <c r="AP1067" s="1"/>
  <c r="AP1066" s="1"/>
  <c r="AK1067"/>
  <c r="AK1066" s="1"/>
  <c r="AQ1068"/>
  <c r="AQ1067" s="1"/>
  <c r="AQ1066" s="1"/>
  <c r="V1204"/>
  <c r="W1204"/>
  <c r="X413"/>
  <c r="X412" s="1"/>
  <c r="AD414"/>
  <c r="Y552"/>
  <c r="Y551" s="1"/>
  <c r="AE553"/>
  <c r="Y413"/>
  <c r="Y412" s="1"/>
  <c r="AE414"/>
  <c r="X552"/>
  <c r="X551" s="1"/>
  <c r="AD553"/>
  <c r="R412"/>
  <c r="Y407"/>
  <c r="S406"/>
  <c r="U351"/>
  <c r="U345" s="1"/>
  <c r="U303" s="1"/>
  <c r="U1204" s="1"/>
  <c r="T842"/>
  <c r="T1151"/>
  <c r="T718"/>
  <c r="T402"/>
  <c r="T303" s="1"/>
  <c r="T813"/>
  <c r="R551"/>
  <c r="S551"/>
  <c r="T273"/>
  <c r="T254"/>
  <c r="T15"/>
  <c r="T869"/>
  <c r="R406"/>
  <c r="R405" s="1"/>
  <c r="R404" s="1"/>
  <c r="X407"/>
  <c r="AD407" s="1"/>
  <c r="O421"/>
  <c r="P421"/>
  <c r="Q421"/>
  <c r="AE552" l="1"/>
  <c r="AE551" s="1"/>
  <c r="AK553"/>
  <c r="AD406"/>
  <c r="AD405" s="1"/>
  <c r="AD404" s="1"/>
  <c r="AJ407"/>
  <c r="AD552"/>
  <c r="AD551" s="1"/>
  <c r="AJ553"/>
  <c r="AE413"/>
  <c r="AE412" s="1"/>
  <c r="AK414"/>
  <c r="AD413"/>
  <c r="AD412" s="1"/>
  <c r="AJ414"/>
  <c r="Y406"/>
  <c r="Y405" s="1"/>
  <c r="Y404" s="1"/>
  <c r="AE407"/>
  <c r="S405"/>
  <c r="X406"/>
  <c r="T638"/>
  <c r="T252"/>
  <c r="S962"/>
  <c r="R962"/>
  <c r="O961"/>
  <c r="P961"/>
  <c r="Q961"/>
  <c r="N961"/>
  <c r="S702"/>
  <c r="R702"/>
  <c r="S701"/>
  <c r="R701"/>
  <c r="O700"/>
  <c r="O699" s="1"/>
  <c r="P700"/>
  <c r="P699" s="1"/>
  <c r="Q700"/>
  <c r="Q699" s="1"/>
  <c r="N700"/>
  <c r="N699" s="1"/>
  <c r="AJ413" l="1"/>
  <c r="AJ412" s="1"/>
  <c r="AP414"/>
  <c r="AP413" s="1"/>
  <c r="AP412" s="1"/>
  <c r="AJ552"/>
  <c r="AJ551" s="1"/>
  <c r="AP553"/>
  <c r="AP552" s="1"/>
  <c r="AP551" s="1"/>
  <c r="AK552"/>
  <c r="AK551" s="1"/>
  <c r="AQ553"/>
  <c r="AQ552" s="1"/>
  <c r="AQ551" s="1"/>
  <c r="AK413"/>
  <c r="AK412" s="1"/>
  <c r="AQ414"/>
  <c r="AQ413" s="1"/>
  <c r="AQ412" s="1"/>
  <c r="AJ406"/>
  <c r="AJ405" s="1"/>
  <c r="AJ404" s="1"/>
  <c r="AP407"/>
  <c r="AP406" s="1"/>
  <c r="AP405" s="1"/>
  <c r="AP404" s="1"/>
  <c r="AE406"/>
  <c r="AE405" s="1"/>
  <c r="AE404" s="1"/>
  <c r="AK407"/>
  <c r="X701"/>
  <c r="AD701" s="1"/>
  <c r="Y702"/>
  <c r="AE702" s="1"/>
  <c r="AK702" s="1"/>
  <c r="AQ702" s="1"/>
  <c r="X702"/>
  <c r="AD702" s="1"/>
  <c r="AJ702" s="1"/>
  <c r="AP702" s="1"/>
  <c r="Y962"/>
  <c r="S404"/>
  <c r="S961"/>
  <c r="X405"/>
  <c r="T1204"/>
  <c r="S700"/>
  <c r="Y701"/>
  <c r="AE701" s="1"/>
  <c r="AK701" s="1"/>
  <c r="R961"/>
  <c r="X962"/>
  <c r="R700"/>
  <c r="AK700" l="1"/>
  <c r="AK699" s="1"/>
  <c r="AQ701"/>
  <c r="AQ700" s="1"/>
  <c r="AQ699" s="1"/>
  <c r="AK406"/>
  <c r="AK405" s="1"/>
  <c r="AK404" s="1"/>
  <c r="AQ407"/>
  <c r="AQ406" s="1"/>
  <c r="AQ405" s="1"/>
  <c r="AQ404" s="1"/>
  <c r="AD700"/>
  <c r="AD699" s="1"/>
  <c r="AJ701"/>
  <c r="AE700"/>
  <c r="AE699" s="1"/>
  <c r="X961"/>
  <c r="AD962"/>
  <c r="Y961"/>
  <c r="AE962"/>
  <c r="X700"/>
  <c r="X699" s="1"/>
  <c r="S699"/>
  <c r="Y700"/>
  <c r="Y699" s="1"/>
  <c r="R699"/>
  <c r="X404"/>
  <c r="S570"/>
  <c r="R570"/>
  <c r="O569"/>
  <c r="P569"/>
  <c r="Q569"/>
  <c r="N569"/>
  <c r="S924"/>
  <c r="R924"/>
  <c r="S925"/>
  <c r="R925"/>
  <c r="O923"/>
  <c r="O922" s="1"/>
  <c r="O921" s="1"/>
  <c r="P923"/>
  <c r="P922" s="1"/>
  <c r="P921" s="1"/>
  <c r="Q922"/>
  <c r="Q921" s="1"/>
  <c r="N923"/>
  <c r="N922" s="1"/>
  <c r="N921" s="1"/>
  <c r="S787"/>
  <c r="R787"/>
  <c r="O786"/>
  <c r="O785" s="1"/>
  <c r="O784" s="1"/>
  <c r="P786"/>
  <c r="P785" s="1"/>
  <c r="P784" s="1"/>
  <c r="Q786"/>
  <c r="Q785" s="1"/>
  <c r="Q784" s="1"/>
  <c r="N786"/>
  <c r="N785" s="1"/>
  <c r="N784" s="1"/>
  <c r="S752"/>
  <c r="R752"/>
  <c r="O751"/>
  <c r="O750" s="1"/>
  <c r="O749" s="1"/>
  <c r="P751"/>
  <c r="P750" s="1"/>
  <c r="P749" s="1"/>
  <c r="Q751"/>
  <c r="Q750" s="1"/>
  <c r="Q749" s="1"/>
  <c r="N751"/>
  <c r="N750" s="1"/>
  <c r="N749" s="1"/>
  <c r="S735"/>
  <c r="R735"/>
  <c r="O734"/>
  <c r="O733" s="1"/>
  <c r="O732" s="1"/>
  <c r="P734"/>
  <c r="P733" s="1"/>
  <c r="P732" s="1"/>
  <c r="Q734"/>
  <c r="Q733" s="1"/>
  <c r="Q732" s="1"/>
  <c r="N734"/>
  <c r="N733" s="1"/>
  <c r="N732" s="1"/>
  <c r="S1202"/>
  <c r="R1202"/>
  <c r="O1201"/>
  <c r="O1200" s="1"/>
  <c r="O1199" s="1"/>
  <c r="P1201"/>
  <c r="P1200" s="1"/>
  <c r="P1199" s="1"/>
  <c r="Q1201"/>
  <c r="Q1200" s="1"/>
  <c r="Q1199" s="1"/>
  <c r="N1201"/>
  <c r="N1200" s="1"/>
  <c r="N1199" s="1"/>
  <c r="S95"/>
  <c r="R95"/>
  <c r="O94"/>
  <c r="P94"/>
  <c r="Q94"/>
  <c r="N94"/>
  <c r="S52"/>
  <c r="R52"/>
  <c r="O51"/>
  <c r="P51"/>
  <c r="Q51"/>
  <c r="N51"/>
  <c r="AJ700" l="1"/>
  <c r="AJ699" s="1"/>
  <c r="AP701"/>
  <c r="AP700" s="1"/>
  <c r="AP699" s="1"/>
  <c r="AD961"/>
  <c r="AJ962"/>
  <c r="AE961"/>
  <c r="AK962"/>
  <c r="Y95"/>
  <c r="AE95" s="1"/>
  <c r="AK95" s="1"/>
  <c r="AQ95" s="1"/>
  <c r="X925"/>
  <c r="AD925" s="1"/>
  <c r="AJ925" s="1"/>
  <c r="AP925" s="1"/>
  <c r="X735"/>
  <c r="Y924"/>
  <c r="AE924" s="1"/>
  <c r="AK924" s="1"/>
  <c r="AQ924" s="1"/>
  <c r="X95"/>
  <c r="AD95" s="1"/>
  <c r="AJ95" s="1"/>
  <c r="AP95" s="1"/>
  <c r="Y787"/>
  <c r="Y1202"/>
  <c r="Y925"/>
  <c r="AE925" s="1"/>
  <c r="AK925" s="1"/>
  <c r="AQ925" s="1"/>
  <c r="R734"/>
  <c r="S734"/>
  <c r="Y735"/>
  <c r="S786"/>
  <c r="S51"/>
  <c r="Y52"/>
  <c r="R923"/>
  <c r="X924"/>
  <c r="AD924" s="1"/>
  <c r="AJ924" s="1"/>
  <c r="AP924" s="1"/>
  <c r="AP923" s="1"/>
  <c r="AP922" s="1"/>
  <c r="AP921" s="1"/>
  <c r="S1201"/>
  <c r="R51"/>
  <c r="X52"/>
  <c r="S751"/>
  <c r="Y752"/>
  <c r="S569"/>
  <c r="Y570"/>
  <c r="R1201"/>
  <c r="X1202"/>
  <c r="R751"/>
  <c r="X752"/>
  <c r="R786"/>
  <c r="X787"/>
  <c r="R569"/>
  <c r="X570"/>
  <c r="S923"/>
  <c r="S780"/>
  <c r="R780"/>
  <c r="R779" s="1"/>
  <c r="O779"/>
  <c r="O778" s="1"/>
  <c r="O777" s="1"/>
  <c r="P779"/>
  <c r="P778" s="1"/>
  <c r="P777" s="1"/>
  <c r="Q779"/>
  <c r="Q778" s="1"/>
  <c r="Q777" s="1"/>
  <c r="N779"/>
  <c r="N778" s="1"/>
  <c r="N777" s="1"/>
  <c r="S708"/>
  <c r="R708"/>
  <c r="O707"/>
  <c r="O706" s="1"/>
  <c r="P707"/>
  <c r="P706" s="1"/>
  <c r="Q707"/>
  <c r="Q706" s="1"/>
  <c r="N707"/>
  <c r="N706" s="1"/>
  <c r="S705"/>
  <c r="R705"/>
  <c r="O704"/>
  <c r="O703" s="1"/>
  <c r="P704"/>
  <c r="P703" s="1"/>
  <c r="Q704"/>
  <c r="Q703" s="1"/>
  <c r="N704"/>
  <c r="N703" s="1"/>
  <c r="O662"/>
  <c r="O661" s="1"/>
  <c r="P662"/>
  <c r="P661" s="1"/>
  <c r="Q662"/>
  <c r="Q661" s="1"/>
  <c r="S663"/>
  <c r="R663"/>
  <c r="S664"/>
  <c r="R664"/>
  <c r="N662"/>
  <c r="N661" s="1"/>
  <c r="S660"/>
  <c r="R660"/>
  <c r="S659"/>
  <c r="R659"/>
  <c r="O658"/>
  <c r="O657" s="1"/>
  <c r="P658"/>
  <c r="P657" s="1"/>
  <c r="Q658"/>
  <c r="Q657" s="1"/>
  <c r="N658"/>
  <c r="N657" s="1"/>
  <c r="AQ923" l="1"/>
  <c r="AQ922" s="1"/>
  <c r="AQ921" s="1"/>
  <c r="AK961"/>
  <c r="AQ962"/>
  <c r="AQ961" s="1"/>
  <c r="AJ961"/>
  <c r="AP962"/>
  <c r="AP961" s="1"/>
  <c r="AJ923"/>
  <c r="AJ922" s="1"/>
  <c r="AJ921" s="1"/>
  <c r="AK923"/>
  <c r="AK922" s="1"/>
  <c r="AK921" s="1"/>
  <c r="X786"/>
  <c r="X785" s="1"/>
  <c r="X784" s="1"/>
  <c r="AD787"/>
  <c r="X1201"/>
  <c r="X1200" s="1"/>
  <c r="X1199" s="1"/>
  <c r="AD1202"/>
  <c r="Y751"/>
  <c r="Y750" s="1"/>
  <c r="Y749" s="1"/>
  <c r="AE752"/>
  <c r="Y51"/>
  <c r="AE52"/>
  <c r="Y786"/>
  <c r="Y785" s="1"/>
  <c r="Y784" s="1"/>
  <c r="AE787"/>
  <c r="X569"/>
  <c r="AD570"/>
  <c r="X751"/>
  <c r="X750" s="1"/>
  <c r="X749" s="1"/>
  <c r="AD752"/>
  <c r="Y569"/>
  <c r="AE570"/>
  <c r="X51"/>
  <c r="AD52"/>
  <c r="Y734"/>
  <c r="Y733" s="1"/>
  <c r="Y732" s="1"/>
  <c r="AE735"/>
  <c r="Y1201"/>
  <c r="Y1200" s="1"/>
  <c r="Y1199" s="1"/>
  <c r="AE1202"/>
  <c r="X734"/>
  <c r="X733" s="1"/>
  <c r="X732" s="1"/>
  <c r="AD735"/>
  <c r="AD923"/>
  <c r="AD922" s="1"/>
  <c r="AD921" s="1"/>
  <c r="AE923"/>
  <c r="AE922" s="1"/>
  <c r="AE921" s="1"/>
  <c r="Y923"/>
  <c r="Y922" s="1"/>
  <c r="Y921" s="1"/>
  <c r="R778"/>
  <c r="Y659"/>
  <c r="AE659" s="1"/>
  <c r="AK659" s="1"/>
  <c r="AQ659" s="1"/>
  <c r="X660"/>
  <c r="AD660" s="1"/>
  <c r="AJ660" s="1"/>
  <c r="AP660" s="1"/>
  <c r="Y664"/>
  <c r="AE664" s="1"/>
  <c r="AK664" s="1"/>
  <c r="AQ664" s="1"/>
  <c r="S1200"/>
  <c r="S733"/>
  <c r="X664"/>
  <c r="AD664" s="1"/>
  <c r="AJ664" s="1"/>
  <c r="AP664" s="1"/>
  <c r="X780"/>
  <c r="R750"/>
  <c r="X659"/>
  <c r="AD659" s="1"/>
  <c r="AJ659" s="1"/>
  <c r="AP659" s="1"/>
  <c r="Y663"/>
  <c r="AE663" s="1"/>
  <c r="AK663" s="1"/>
  <c r="AQ663" s="1"/>
  <c r="AQ662" s="1"/>
  <c r="AQ661" s="1"/>
  <c r="R922"/>
  <c r="S785"/>
  <c r="Y660"/>
  <c r="X663"/>
  <c r="AD663" s="1"/>
  <c r="S922"/>
  <c r="R785"/>
  <c r="R1200"/>
  <c r="S750"/>
  <c r="R733"/>
  <c r="X923"/>
  <c r="X922" s="1"/>
  <c r="X921" s="1"/>
  <c r="P695"/>
  <c r="Q695"/>
  <c r="S707"/>
  <c r="Y708"/>
  <c r="N656"/>
  <c r="O695"/>
  <c r="R707"/>
  <c r="X708"/>
  <c r="S704"/>
  <c r="Y705"/>
  <c r="S779"/>
  <c r="Y780"/>
  <c r="R704"/>
  <c r="X705"/>
  <c r="N695"/>
  <c r="R662"/>
  <c r="S658"/>
  <c r="S662"/>
  <c r="P656"/>
  <c r="O656"/>
  <c r="Q656"/>
  <c r="R658"/>
  <c r="AP658" l="1"/>
  <c r="AP657" s="1"/>
  <c r="AK662"/>
  <c r="AK661" s="1"/>
  <c r="AE1201"/>
  <c r="AE1200" s="1"/>
  <c r="AE1199" s="1"/>
  <c r="AK1202"/>
  <c r="AD51"/>
  <c r="AJ52"/>
  <c r="AD751"/>
  <c r="AD750" s="1"/>
  <c r="AD749" s="1"/>
  <c r="AJ752"/>
  <c r="AE786"/>
  <c r="AE785" s="1"/>
  <c r="AE784" s="1"/>
  <c r="AK787"/>
  <c r="AE751"/>
  <c r="AE750" s="1"/>
  <c r="AE749" s="1"/>
  <c r="AK752"/>
  <c r="AD786"/>
  <c r="AD785" s="1"/>
  <c r="AD784" s="1"/>
  <c r="AJ787"/>
  <c r="AD662"/>
  <c r="AD661" s="1"/>
  <c r="AJ663"/>
  <c r="AD734"/>
  <c r="AD733" s="1"/>
  <c r="AD732" s="1"/>
  <c r="AJ735"/>
  <c r="AE734"/>
  <c r="AE733" s="1"/>
  <c r="AE732" s="1"/>
  <c r="AK735"/>
  <c r="AE569"/>
  <c r="AK570"/>
  <c r="AD569"/>
  <c r="AJ570"/>
  <c r="AE51"/>
  <c r="AK52"/>
  <c r="AD1201"/>
  <c r="AD1200" s="1"/>
  <c r="AD1199" s="1"/>
  <c r="AJ1202"/>
  <c r="AJ658"/>
  <c r="AJ657" s="1"/>
  <c r="AD658"/>
  <c r="AD657" s="1"/>
  <c r="AD656" s="1"/>
  <c r="X779"/>
  <c r="X778" s="1"/>
  <c r="X777" s="1"/>
  <c r="AD780"/>
  <c r="Y779"/>
  <c r="Y778" s="1"/>
  <c r="Y777" s="1"/>
  <c r="AE780"/>
  <c r="Y707"/>
  <c r="Y706" s="1"/>
  <c r="AE708"/>
  <c r="X707"/>
  <c r="X706" s="1"/>
  <c r="AD708"/>
  <c r="X704"/>
  <c r="X703" s="1"/>
  <c r="AD705"/>
  <c r="Y704"/>
  <c r="Y703" s="1"/>
  <c r="AE705"/>
  <c r="AE662"/>
  <c r="AE661" s="1"/>
  <c r="Y658"/>
  <c r="Y657" s="1"/>
  <c r="AE660"/>
  <c r="X662"/>
  <c r="X661" s="1"/>
  <c r="X658"/>
  <c r="X657" s="1"/>
  <c r="S1199"/>
  <c r="R777"/>
  <c r="S778"/>
  <c r="R706"/>
  <c r="R732"/>
  <c r="R1199"/>
  <c r="S921"/>
  <c r="R921"/>
  <c r="R657"/>
  <c r="S661"/>
  <c r="R661"/>
  <c r="S732"/>
  <c r="S657"/>
  <c r="R703"/>
  <c r="S703"/>
  <c r="S706"/>
  <c r="S749"/>
  <c r="R784"/>
  <c r="S784"/>
  <c r="R749"/>
  <c r="Y662"/>
  <c r="Y661" s="1"/>
  <c r="X695"/>
  <c r="Q1197"/>
  <c r="Q1196" s="1"/>
  <c r="Q1195" s="1"/>
  <c r="P1197"/>
  <c r="P1196" s="1"/>
  <c r="P1195" s="1"/>
  <c r="O1197"/>
  <c r="O1196" s="1"/>
  <c r="O1195" s="1"/>
  <c r="N1197"/>
  <c r="N1196" s="1"/>
  <c r="N1195" s="1"/>
  <c r="Q1193"/>
  <c r="Q1192" s="1"/>
  <c r="Q1191" s="1"/>
  <c r="P1193"/>
  <c r="P1192" s="1"/>
  <c r="O1193"/>
  <c r="O1192" s="1"/>
  <c r="O1191" s="1"/>
  <c r="N1193"/>
  <c r="N1192" s="1"/>
  <c r="Q1185"/>
  <c r="Q1184" s="1"/>
  <c r="Q1183" s="1"/>
  <c r="Q1182" s="1"/>
  <c r="Q1181" s="1"/>
  <c r="Q1179" s="1"/>
  <c r="P1185"/>
  <c r="P1184" s="1"/>
  <c r="P1183" s="1"/>
  <c r="P1182" s="1"/>
  <c r="P1181" s="1"/>
  <c r="P1179" s="1"/>
  <c r="O1185"/>
  <c r="O1184" s="1"/>
  <c r="O1183" s="1"/>
  <c r="O1182" s="1"/>
  <c r="O1181" s="1"/>
  <c r="O1179" s="1"/>
  <c r="N1185"/>
  <c r="N1184" s="1"/>
  <c r="N1183" s="1"/>
  <c r="N1182" s="1"/>
  <c r="N1181" s="1"/>
  <c r="N1179" s="1"/>
  <c r="Q1176"/>
  <c r="Q1175" s="1"/>
  <c r="Q1174" s="1"/>
  <c r="Q1173" s="1"/>
  <c r="Q1172" s="1"/>
  <c r="P1176"/>
  <c r="P1175" s="1"/>
  <c r="P1174" s="1"/>
  <c r="P1173" s="1"/>
  <c r="P1172" s="1"/>
  <c r="O1176"/>
  <c r="O1175" s="1"/>
  <c r="O1174" s="1"/>
  <c r="O1173" s="1"/>
  <c r="O1172" s="1"/>
  <c r="N1176"/>
  <c r="N1175" s="1"/>
  <c r="N1174" s="1"/>
  <c r="N1173" s="1"/>
  <c r="N1172" s="1"/>
  <c r="Q1169"/>
  <c r="P1169"/>
  <c r="P1168" s="1"/>
  <c r="P1167" s="1"/>
  <c r="P1166" s="1"/>
  <c r="O1169"/>
  <c r="O1168" s="1"/>
  <c r="O1167" s="1"/>
  <c r="O1166" s="1"/>
  <c r="N1169"/>
  <c r="N1168" s="1"/>
  <c r="N1167" s="1"/>
  <c r="N1166" s="1"/>
  <c r="Q1168"/>
  <c r="Q1167" s="1"/>
  <c r="Q1166" s="1"/>
  <c r="Q1164"/>
  <c r="Q1163" s="1"/>
  <c r="P1164"/>
  <c r="P1163" s="1"/>
  <c r="O1164"/>
  <c r="O1163" s="1"/>
  <c r="N1164"/>
  <c r="N1163" s="1"/>
  <c r="Q1161"/>
  <c r="P1161"/>
  <c r="P1160" s="1"/>
  <c r="O1161"/>
  <c r="O1160" s="1"/>
  <c r="N1161"/>
  <c r="N1160" s="1"/>
  <c r="N1159" s="1"/>
  <c r="Q1160"/>
  <c r="Q1157"/>
  <c r="P1157"/>
  <c r="P1156" s="1"/>
  <c r="P1155" s="1"/>
  <c r="O1157"/>
  <c r="O1156" s="1"/>
  <c r="O1155" s="1"/>
  <c r="N1157"/>
  <c r="N1156" s="1"/>
  <c r="N1155" s="1"/>
  <c r="Q1156"/>
  <c r="Q1155" s="1"/>
  <c r="Q1148"/>
  <c r="Q1147" s="1"/>
  <c r="P1148"/>
  <c r="P1147" s="1"/>
  <c r="O1148"/>
  <c r="O1147" s="1"/>
  <c r="N1148"/>
  <c r="N1147" s="1"/>
  <c r="P1145"/>
  <c r="P1144" s="1"/>
  <c r="N1145"/>
  <c r="N1144" s="1"/>
  <c r="Q1142"/>
  <c r="Q1141" s="1"/>
  <c r="P1142"/>
  <c r="P1141" s="1"/>
  <c r="O1142"/>
  <c r="O1141" s="1"/>
  <c r="N1142"/>
  <c r="N1141" s="1"/>
  <c r="Q1139"/>
  <c r="Q1138" s="1"/>
  <c r="P1139"/>
  <c r="P1138" s="1"/>
  <c r="O1139"/>
  <c r="O1138" s="1"/>
  <c r="N1139"/>
  <c r="N1138" s="1"/>
  <c r="Q1130"/>
  <c r="P1130"/>
  <c r="P1129" s="1"/>
  <c r="P1128" s="1"/>
  <c r="O1130"/>
  <c r="O1129" s="1"/>
  <c r="O1128" s="1"/>
  <c r="N1130"/>
  <c r="N1129" s="1"/>
  <c r="N1128" s="1"/>
  <c r="Q1129"/>
  <c r="Q1128" s="1"/>
  <c r="Q1126"/>
  <c r="P1126"/>
  <c r="O1126"/>
  <c r="N1126"/>
  <c r="Q1124"/>
  <c r="P1124"/>
  <c r="P1123" s="1"/>
  <c r="O1124"/>
  <c r="O1123" s="1"/>
  <c r="N1124"/>
  <c r="N1123" s="1"/>
  <c r="P1121"/>
  <c r="P1120" s="1"/>
  <c r="N1121"/>
  <c r="N1120" s="1"/>
  <c r="Q1118"/>
  <c r="Q1117" s="1"/>
  <c r="P1118"/>
  <c r="P1117" s="1"/>
  <c r="O1118"/>
  <c r="O1117" s="1"/>
  <c r="N1118"/>
  <c r="N1117" s="1"/>
  <c r="Q1115"/>
  <c r="P1115"/>
  <c r="P1114" s="1"/>
  <c r="O1115"/>
  <c r="O1114" s="1"/>
  <c r="N1115"/>
  <c r="N1114" s="1"/>
  <c r="Q1114"/>
  <c r="Q1104"/>
  <c r="P1104"/>
  <c r="P1103" s="1"/>
  <c r="P1102" s="1"/>
  <c r="P1101" s="1"/>
  <c r="P1100" s="1"/>
  <c r="O1104"/>
  <c r="O1103" s="1"/>
  <c r="O1102" s="1"/>
  <c r="O1101" s="1"/>
  <c r="O1100" s="1"/>
  <c r="N1104"/>
  <c r="N1103" s="1"/>
  <c r="N1102" s="1"/>
  <c r="N1101" s="1"/>
  <c r="N1100" s="1"/>
  <c r="Q1103"/>
  <c r="Q1102" s="1"/>
  <c r="Q1101" s="1"/>
  <c r="Q1100" s="1"/>
  <c r="Q1078"/>
  <c r="Q1077" s="1"/>
  <c r="Q1076" s="1"/>
  <c r="P1078"/>
  <c r="P1077" s="1"/>
  <c r="P1076" s="1"/>
  <c r="O1078"/>
  <c r="O1077" s="1"/>
  <c r="O1076" s="1"/>
  <c r="N1078"/>
  <c r="N1077" s="1"/>
  <c r="N1076" s="1"/>
  <c r="Q1074"/>
  <c r="P1074"/>
  <c r="P1073" s="1"/>
  <c r="O1074"/>
  <c r="O1073" s="1"/>
  <c r="N1074"/>
  <c r="N1073" s="1"/>
  <c r="Q1073"/>
  <c r="P1064"/>
  <c r="P1063" s="1"/>
  <c r="N1064"/>
  <c r="N1063" s="1"/>
  <c r="P1061"/>
  <c r="P1060" s="1"/>
  <c r="N1061"/>
  <c r="N1060" s="1"/>
  <c r="P1058"/>
  <c r="P1057" s="1"/>
  <c r="N1058"/>
  <c r="N1057" s="1"/>
  <c r="P1055"/>
  <c r="P1054" s="1"/>
  <c r="N1055"/>
  <c r="N1054" s="1"/>
  <c r="P1052"/>
  <c r="P1051" s="1"/>
  <c r="N1052"/>
  <c r="N1051" s="1"/>
  <c r="P1049"/>
  <c r="P1048" s="1"/>
  <c r="N1049"/>
  <c r="N1048" s="1"/>
  <c r="Q1046"/>
  <c r="P1046"/>
  <c r="P1045" s="1"/>
  <c r="O1046"/>
  <c r="O1045" s="1"/>
  <c r="N1046"/>
  <c r="N1045" s="1"/>
  <c r="Q1045"/>
  <c r="Q1043"/>
  <c r="Q1042" s="1"/>
  <c r="P1043"/>
  <c r="P1042" s="1"/>
  <c r="O1043"/>
  <c r="O1042" s="1"/>
  <c r="N1043"/>
  <c r="N1042" s="1"/>
  <c r="Q1040"/>
  <c r="P1040"/>
  <c r="P1039" s="1"/>
  <c r="O1040"/>
  <c r="O1039" s="1"/>
  <c r="N1040"/>
  <c r="N1039" s="1"/>
  <c r="Q1039"/>
  <c r="P1037"/>
  <c r="P1036" s="1"/>
  <c r="N1037"/>
  <c r="N1036" s="1"/>
  <c r="Q1034"/>
  <c r="Q1033" s="1"/>
  <c r="P1034"/>
  <c r="P1033" s="1"/>
  <c r="O1034"/>
  <c r="O1033" s="1"/>
  <c r="N1034"/>
  <c r="N1033" s="1"/>
  <c r="Q1031"/>
  <c r="P1031"/>
  <c r="P1030" s="1"/>
  <c r="O1031"/>
  <c r="O1030" s="1"/>
  <c r="N1031"/>
  <c r="N1030" s="1"/>
  <c r="Q1030"/>
  <c r="Q1028"/>
  <c r="Q1027" s="1"/>
  <c r="P1028"/>
  <c r="P1027" s="1"/>
  <c r="O1028"/>
  <c r="O1027" s="1"/>
  <c r="N1028"/>
  <c r="N1027" s="1"/>
  <c r="Q1025"/>
  <c r="P1025"/>
  <c r="P1024" s="1"/>
  <c r="O1025"/>
  <c r="O1024" s="1"/>
  <c r="N1025"/>
  <c r="N1024" s="1"/>
  <c r="Q1024"/>
  <c r="Q1022"/>
  <c r="Q1021" s="1"/>
  <c r="P1022"/>
  <c r="P1021" s="1"/>
  <c r="O1022"/>
  <c r="O1021" s="1"/>
  <c r="N1022"/>
  <c r="N1021" s="1"/>
  <c r="Q1019"/>
  <c r="P1019"/>
  <c r="P1018" s="1"/>
  <c r="O1019"/>
  <c r="O1018" s="1"/>
  <c r="N1019"/>
  <c r="N1018" s="1"/>
  <c r="Q1018"/>
  <c r="Q1016"/>
  <c r="Q1015" s="1"/>
  <c r="P1016"/>
  <c r="P1015" s="1"/>
  <c r="O1016"/>
  <c r="O1015" s="1"/>
  <c r="N1016"/>
  <c r="N1015" s="1"/>
  <c r="Q1013"/>
  <c r="Q1012" s="1"/>
  <c r="P1013"/>
  <c r="P1012" s="1"/>
  <c r="O1013"/>
  <c r="O1012" s="1"/>
  <c r="N1013"/>
  <c r="N1012" s="1"/>
  <c r="Q1010"/>
  <c r="Q1009" s="1"/>
  <c r="P1010"/>
  <c r="P1009" s="1"/>
  <c r="O1010"/>
  <c r="O1009" s="1"/>
  <c r="N1010"/>
  <c r="N1009" s="1"/>
  <c r="Q1007"/>
  <c r="P1007"/>
  <c r="P1006" s="1"/>
  <c r="O1007"/>
  <c r="O1006" s="1"/>
  <c r="N1007"/>
  <c r="N1006" s="1"/>
  <c r="Q1006"/>
  <c r="Q1004"/>
  <c r="Q1003" s="1"/>
  <c r="P1004"/>
  <c r="P1003" s="1"/>
  <c r="O1004"/>
  <c r="O1003" s="1"/>
  <c r="N1004"/>
  <c r="N1003" s="1"/>
  <c r="Q1001"/>
  <c r="P1001"/>
  <c r="P1000" s="1"/>
  <c r="O1001"/>
  <c r="O1000" s="1"/>
  <c r="N1001"/>
  <c r="N1000" s="1"/>
  <c r="Q1000"/>
  <c r="Q998"/>
  <c r="Q997" s="1"/>
  <c r="P998"/>
  <c r="P997" s="1"/>
  <c r="O998"/>
  <c r="O997" s="1"/>
  <c r="N998"/>
  <c r="N997" s="1"/>
  <c r="Q995"/>
  <c r="P995"/>
  <c r="P994" s="1"/>
  <c r="O995"/>
  <c r="O994" s="1"/>
  <c r="N995"/>
  <c r="N994" s="1"/>
  <c r="Q994"/>
  <c r="Q992"/>
  <c r="Q991" s="1"/>
  <c r="P992"/>
  <c r="P991" s="1"/>
  <c r="O992"/>
  <c r="O991" s="1"/>
  <c r="N992"/>
  <c r="N991" s="1"/>
  <c r="Q989"/>
  <c r="Q988" s="1"/>
  <c r="P989"/>
  <c r="P988" s="1"/>
  <c r="O989"/>
  <c r="O988" s="1"/>
  <c r="N989"/>
  <c r="N988" s="1"/>
  <c r="Q986"/>
  <c r="Q985" s="1"/>
  <c r="P986"/>
  <c r="P985" s="1"/>
  <c r="O986"/>
  <c r="O985" s="1"/>
  <c r="N986"/>
  <c r="N985" s="1"/>
  <c r="Q983"/>
  <c r="P983"/>
  <c r="P982" s="1"/>
  <c r="O983"/>
  <c r="O982" s="1"/>
  <c r="N983"/>
  <c r="N982" s="1"/>
  <c r="Q982"/>
  <c r="Q980"/>
  <c r="Q979" s="1"/>
  <c r="P980"/>
  <c r="P979" s="1"/>
  <c r="O980"/>
  <c r="O979" s="1"/>
  <c r="N980"/>
  <c r="N979" s="1"/>
  <c r="Q977"/>
  <c r="Q976" s="1"/>
  <c r="P977"/>
  <c r="P976" s="1"/>
  <c r="O977"/>
  <c r="O976" s="1"/>
  <c r="N977"/>
  <c r="N976" s="1"/>
  <c r="Q974"/>
  <c r="Q973" s="1"/>
  <c r="P974"/>
  <c r="P973" s="1"/>
  <c r="O974"/>
  <c r="O973" s="1"/>
  <c r="N974"/>
  <c r="N973" s="1"/>
  <c r="Q971"/>
  <c r="P971"/>
  <c r="P970" s="1"/>
  <c r="O971"/>
  <c r="O970" s="1"/>
  <c r="N971"/>
  <c r="N970" s="1"/>
  <c r="Q970"/>
  <c r="Q963"/>
  <c r="Q960" s="1"/>
  <c r="Q959" s="1"/>
  <c r="Q958" s="1"/>
  <c r="Q957" s="1"/>
  <c r="P963"/>
  <c r="P960" s="1"/>
  <c r="P959" s="1"/>
  <c r="P958" s="1"/>
  <c r="P957" s="1"/>
  <c r="O963"/>
  <c r="O960" s="1"/>
  <c r="O959" s="1"/>
  <c r="O958" s="1"/>
  <c r="O957" s="1"/>
  <c r="N963"/>
  <c r="Q952"/>
  <c r="Q951" s="1"/>
  <c r="Q950" s="1"/>
  <c r="Q949" s="1"/>
  <c r="Q948" s="1"/>
  <c r="P952"/>
  <c r="P951" s="1"/>
  <c r="P950" s="1"/>
  <c r="P949" s="1"/>
  <c r="P948" s="1"/>
  <c r="O952"/>
  <c r="O951" s="1"/>
  <c r="O950" s="1"/>
  <c r="O949" s="1"/>
  <c r="O948" s="1"/>
  <c r="N952"/>
  <c r="N951" s="1"/>
  <c r="N950" s="1"/>
  <c r="N949" s="1"/>
  <c r="N948" s="1"/>
  <c r="Q944"/>
  <c r="P944"/>
  <c r="P943" s="1"/>
  <c r="O944"/>
  <c r="O943" s="1"/>
  <c r="N944"/>
  <c r="N943" s="1"/>
  <c r="Q943"/>
  <c r="Q941"/>
  <c r="Q940" s="1"/>
  <c r="P941"/>
  <c r="P940" s="1"/>
  <c r="O941"/>
  <c r="O940" s="1"/>
  <c r="N941"/>
  <c r="N940" s="1"/>
  <c r="Q938"/>
  <c r="P938"/>
  <c r="P937" s="1"/>
  <c r="O938"/>
  <c r="O937" s="1"/>
  <c r="N938"/>
  <c r="N937" s="1"/>
  <c r="Q937"/>
  <c r="Q932"/>
  <c r="Q931" s="1"/>
  <c r="Q930" s="1"/>
  <c r="Q929" s="1"/>
  <c r="P932"/>
  <c r="P931" s="1"/>
  <c r="P930" s="1"/>
  <c r="P929" s="1"/>
  <c r="O932"/>
  <c r="O931" s="1"/>
  <c r="O930" s="1"/>
  <c r="O929" s="1"/>
  <c r="N932"/>
  <c r="N931" s="1"/>
  <c r="N930" s="1"/>
  <c r="N929" s="1"/>
  <c r="Q918"/>
  <c r="P918"/>
  <c r="P917" s="1"/>
  <c r="P916" s="1"/>
  <c r="O918"/>
  <c r="O917" s="1"/>
  <c r="O916" s="1"/>
  <c r="N918"/>
  <c r="N917" s="1"/>
  <c r="N916" s="1"/>
  <c r="Q917"/>
  <c r="Q916" s="1"/>
  <c r="Q914"/>
  <c r="P914"/>
  <c r="P913" s="1"/>
  <c r="P912" s="1"/>
  <c r="O914"/>
  <c r="O913" s="1"/>
  <c r="O912" s="1"/>
  <c r="N914"/>
  <c r="N913" s="1"/>
  <c r="N912" s="1"/>
  <c r="Q913"/>
  <c r="Q912" s="1"/>
  <c r="Q909"/>
  <c r="Q908" s="1"/>
  <c r="P909"/>
  <c r="P908" s="1"/>
  <c r="O909"/>
  <c r="O908" s="1"/>
  <c r="N909"/>
  <c r="N908" s="1"/>
  <c r="Q906"/>
  <c r="P906"/>
  <c r="P905" s="1"/>
  <c r="O906"/>
  <c r="O905" s="1"/>
  <c r="N906"/>
  <c r="N905" s="1"/>
  <c r="Q905"/>
  <c r="Q903"/>
  <c r="Q902" s="1"/>
  <c r="P903"/>
  <c r="P902" s="1"/>
  <c r="O903"/>
  <c r="O902" s="1"/>
  <c r="N903"/>
  <c r="N902" s="1"/>
  <c r="Q899"/>
  <c r="Q898" s="1"/>
  <c r="P899"/>
  <c r="P898" s="1"/>
  <c r="O899"/>
  <c r="O898" s="1"/>
  <c r="N899"/>
  <c r="N898" s="1"/>
  <c r="Q896"/>
  <c r="P896"/>
  <c r="P895" s="1"/>
  <c r="O896"/>
  <c r="O895" s="1"/>
  <c r="N896"/>
  <c r="N895" s="1"/>
  <c r="Q895"/>
  <c r="Q893"/>
  <c r="Q892" s="1"/>
  <c r="P893"/>
  <c r="P892" s="1"/>
  <c r="O893"/>
  <c r="O892" s="1"/>
  <c r="N893"/>
  <c r="N892" s="1"/>
  <c r="Q888"/>
  <c r="P888"/>
  <c r="P887" s="1"/>
  <c r="O888"/>
  <c r="O887" s="1"/>
  <c r="N888"/>
  <c r="N887" s="1"/>
  <c r="Q887"/>
  <c r="Q885"/>
  <c r="Q884" s="1"/>
  <c r="P885"/>
  <c r="P884" s="1"/>
  <c r="O885"/>
  <c r="O884" s="1"/>
  <c r="N885"/>
  <c r="N884" s="1"/>
  <c r="Q882"/>
  <c r="Q881" s="1"/>
  <c r="P882"/>
  <c r="P881" s="1"/>
  <c r="O882"/>
  <c r="O881" s="1"/>
  <c r="N882"/>
  <c r="N881" s="1"/>
  <c r="Q878"/>
  <c r="P878"/>
  <c r="P877" s="1"/>
  <c r="O878"/>
  <c r="O877" s="1"/>
  <c r="N878"/>
  <c r="N877" s="1"/>
  <c r="Q877"/>
  <c r="Q875"/>
  <c r="Q874" s="1"/>
  <c r="P875"/>
  <c r="P874" s="1"/>
  <c r="O875"/>
  <c r="O874" s="1"/>
  <c r="N875"/>
  <c r="N874" s="1"/>
  <c r="Q860"/>
  <c r="P860"/>
  <c r="O860"/>
  <c r="N860"/>
  <c r="Q858"/>
  <c r="P858"/>
  <c r="O858"/>
  <c r="N858"/>
  <c r="Q856"/>
  <c r="P856"/>
  <c r="O856"/>
  <c r="N856"/>
  <c r="N854"/>
  <c r="Q854"/>
  <c r="P854"/>
  <c r="O854"/>
  <c r="Q850"/>
  <c r="Q849" s="1"/>
  <c r="Q848" s="1"/>
  <c r="P850"/>
  <c r="P849" s="1"/>
  <c r="P848" s="1"/>
  <c r="O850"/>
  <c r="O849" s="1"/>
  <c r="O848" s="1"/>
  <c r="N850"/>
  <c r="N849" s="1"/>
  <c r="N848" s="1"/>
  <c r="Q846"/>
  <c r="P846"/>
  <c r="P845" s="1"/>
  <c r="P844" s="1"/>
  <c r="O846"/>
  <c r="O845" s="1"/>
  <c r="O844" s="1"/>
  <c r="N846"/>
  <c r="N845" s="1"/>
  <c r="N844" s="1"/>
  <c r="Q845"/>
  <c r="Q844" s="1"/>
  <c r="Q839"/>
  <c r="Q838" s="1"/>
  <c r="Q837" s="1"/>
  <c r="P839"/>
  <c r="P838" s="1"/>
  <c r="P837" s="1"/>
  <c r="O839"/>
  <c r="O838" s="1"/>
  <c r="O837" s="1"/>
  <c r="N839"/>
  <c r="N838" s="1"/>
  <c r="N837" s="1"/>
  <c r="Q835"/>
  <c r="Q834" s="1"/>
  <c r="Q833" s="1"/>
  <c r="P835"/>
  <c r="P834" s="1"/>
  <c r="P833" s="1"/>
  <c r="O835"/>
  <c r="O834" s="1"/>
  <c r="O833" s="1"/>
  <c r="N835"/>
  <c r="N834" s="1"/>
  <c r="N833" s="1"/>
  <c r="Q828"/>
  <c r="Q827" s="1"/>
  <c r="Q826" s="1"/>
  <c r="P828"/>
  <c r="P827" s="1"/>
  <c r="P826" s="1"/>
  <c r="O828"/>
  <c r="O827" s="1"/>
  <c r="O826" s="1"/>
  <c r="N828"/>
  <c r="N827" s="1"/>
  <c r="N826" s="1"/>
  <c r="Q824"/>
  <c r="Q823" s="1"/>
  <c r="Q822" s="1"/>
  <c r="P824"/>
  <c r="P823" s="1"/>
  <c r="P822" s="1"/>
  <c r="O824"/>
  <c r="O823" s="1"/>
  <c r="O822" s="1"/>
  <c r="N824"/>
  <c r="N823" s="1"/>
  <c r="N822" s="1"/>
  <c r="Q817"/>
  <c r="P817"/>
  <c r="P816" s="1"/>
  <c r="P815" s="1"/>
  <c r="P814" s="1"/>
  <c r="P813" s="1"/>
  <c r="O817"/>
  <c r="O816" s="1"/>
  <c r="O815" s="1"/>
  <c r="O814" s="1"/>
  <c r="O813" s="1"/>
  <c r="N817"/>
  <c r="N816" s="1"/>
  <c r="N815" s="1"/>
  <c r="N814" s="1"/>
  <c r="N813" s="1"/>
  <c r="Q816"/>
  <c r="Q815" s="1"/>
  <c r="Q814" s="1"/>
  <c r="Q813" s="1"/>
  <c r="Q805"/>
  <c r="P805"/>
  <c r="P804" s="1"/>
  <c r="O805"/>
  <c r="O804" s="1"/>
  <c r="O799" s="1"/>
  <c r="N805"/>
  <c r="N804" s="1"/>
  <c r="Q804"/>
  <c r="Q799" s="1"/>
  <c r="Q802"/>
  <c r="Q800" s="1"/>
  <c r="P802"/>
  <c r="P801" s="1"/>
  <c r="P800" s="1"/>
  <c r="O802"/>
  <c r="O800" s="1"/>
  <c r="N802"/>
  <c r="N801" s="1"/>
  <c r="N800" s="1"/>
  <c r="Q797"/>
  <c r="Q796" s="1"/>
  <c r="Q795" s="1"/>
  <c r="Q794" s="1"/>
  <c r="P797"/>
  <c r="P796" s="1"/>
  <c r="P795" s="1"/>
  <c r="P794" s="1"/>
  <c r="O797"/>
  <c r="O796" s="1"/>
  <c r="O795" s="1"/>
  <c r="O794" s="1"/>
  <c r="N797"/>
  <c r="N796" s="1"/>
  <c r="N795" s="1"/>
  <c r="N794" s="1"/>
  <c r="Q775"/>
  <c r="P775"/>
  <c r="O775"/>
  <c r="O774" s="1"/>
  <c r="O773" s="1"/>
  <c r="N775"/>
  <c r="N774" s="1"/>
  <c r="N773" s="1"/>
  <c r="Q774"/>
  <c r="Q773" s="1"/>
  <c r="P774"/>
  <c r="P773" s="1"/>
  <c r="Q771"/>
  <c r="P771"/>
  <c r="O771"/>
  <c r="O770" s="1"/>
  <c r="O769" s="1"/>
  <c r="N771"/>
  <c r="N770" s="1"/>
  <c r="N769" s="1"/>
  <c r="Q770"/>
  <c r="Q769" s="1"/>
  <c r="P770"/>
  <c r="P769" s="1"/>
  <c r="Q767"/>
  <c r="P767"/>
  <c r="O767"/>
  <c r="O766" s="1"/>
  <c r="O765" s="1"/>
  <c r="N767"/>
  <c r="N766" s="1"/>
  <c r="N765" s="1"/>
  <c r="Q766"/>
  <c r="Q765" s="1"/>
  <c r="P766"/>
  <c r="P765" s="1"/>
  <c r="Q762"/>
  <c r="Q761" s="1"/>
  <c r="Q760" s="1"/>
  <c r="Q759" s="1"/>
  <c r="P762"/>
  <c r="P761" s="1"/>
  <c r="P760" s="1"/>
  <c r="P759" s="1"/>
  <c r="O762"/>
  <c r="O761" s="1"/>
  <c r="O760" s="1"/>
  <c r="O759" s="1"/>
  <c r="N762"/>
  <c r="N761" s="1"/>
  <c r="N760" s="1"/>
  <c r="N759" s="1"/>
  <c r="Q747"/>
  <c r="Q746" s="1"/>
  <c r="Q745" s="1"/>
  <c r="P747"/>
  <c r="P746" s="1"/>
  <c r="P745" s="1"/>
  <c r="O747"/>
  <c r="O746" s="1"/>
  <c r="O745" s="1"/>
  <c r="N747"/>
  <c r="N746" s="1"/>
  <c r="N745" s="1"/>
  <c r="Q743"/>
  <c r="Q742" s="1"/>
  <c r="Q741" s="1"/>
  <c r="P743"/>
  <c r="P742" s="1"/>
  <c r="P741" s="1"/>
  <c r="O743"/>
  <c r="O742" s="1"/>
  <c r="O741" s="1"/>
  <c r="N743"/>
  <c r="N742" s="1"/>
  <c r="N741" s="1"/>
  <c r="Q739"/>
  <c r="P739"/>
  <c r="O739"/>
  <c r="O738" s="1"/>
  <c r="O737" s="1"/>
  <c r="N739"/>
  <c r="N738" s="1"/>
  <c r="N737" s="1"/>
  <c r="Q738"/>
  <c r="Q737" s="1"/>
  <c r="P738"/>
  <c r="P737" s="1"/>
  <c r="Q730"/>
  <c r="Q729" s="1"/>
  <c r="Q728" s="1"/>
  <c r="P730"/>
  <c r="P729" s="1"/>
  <c r="P728" s="1"/>
  <c r="O730"/>
  <c r="O729" s="1"/>
  <c r="O728" s="1"/>
  <c r="N730"/>
  <c r="N729" s="1"/>
  <c r="N728" s="1"/>
  <c r="Q726"/>
  <c r="Q725" s="1"/>
  <c r="Q724" s="1"/>
  <c r="P726"/>
  <c r="P725" s="1"/>
  <c r="P724" s="1"/>
  <c r="O726"/>
  <c r="O725" s="1"/>
  <c r="O724" s="1"/>
  <c r="N726"/>
  <c r="N725" s="1"/>
  <c r="N724" s="1"/>
  <c r="Q722"/>
  <c r="Q721" s="1"/>
  <c r="Q720" s="1"/>
  <c r="P722"/>
  <c r="P721" s="1"/>
  <c r="P720" s="1"/>
  <c r="O722"/>
  <c r="O721" s="1"/>
  <c r="O720" s="1"/>
  <c r="N722"/>
  <c r="N721" s="1"/>
  <c r="N720" s="1"/>
  <c r="Q712"/>
  <c r="Q711" s="1"/>
  <c r="Q710" s="1"/>
  <c r="Q709" s="1"/>
  <c r="P712"/>
  <c r="P711" s="1"/>
  <c r="P710" s="1"/>
  <c r="P709" s="1"/>
  <c r="O712"/>
  <c r="O711" s="1"/>
  <c r="O710" s="1"/>
  <c r="O709" s="1"/>
  <c r="N712"/>
  <c r="N711" s="1"/>
  <c r="N710" s="1"/>
  <c r="N709" s="1"/>
  <c r="Q693"/>
  <c r="P693"/>
  <c r="P692" s="1"/>
  <c r="P691" s="1"/>
  <c r="O693"/>
  <c r="O692" s="1"/>
  <c r="O691" s="1"/>
  <c r="N693"/>
  <c r="N692" s="1"/>
  <c r="N691" s="1"/>
  <c r="Q692"/>
  <c r="Q691" s="1"/>
  <c r="Q689"/>
  <c r="P689"/>
  <c r="P688" s="1"/>
  <c r="O689"/>
  <c r="O688" s="1"/>
  <c r="N689"/>
  <c r="N688" s="1"/>
  <c r="Q688"/>
  <c r="Q686"/>
  <c r="Q685" s="1"/>
  <c r="P686"/>
  <c r="P685" s="1"/>
  <c r="P684" s="1"/>
  <c r="O686"/>
  <c r="O685" s="1"/>
  <c r="N686"/>
  <c r="N685" s="1"/>
  <c r="Q682"/>
  <c r="Q681" s="1"/>
  <c r="Q680" s="1"/>
  <c r="P682"/>
  <c r="P681" s="1"/>
  <c r="P680" s="1"/>
  <c r="O682"/>
  <c r="O681" s="1"/>
  <c r="O680" s="1"/>
  <c r="N682"/>
  <c r="N681" s="1"/>
  <c r="N680" s="1"/>
  <c r="Q675"/>
  <c r="Q674" s="1"/>
  <c r="Q673" s="1"/>
  <c r="Q672" s="1"/>
  <c r="P675"/>
  <c r="P674" s="1"/>
  <c r="P673" s="1"/>
  <c r="P672" s="1"/>
  <c r="O675"/>
  <c r="O674" s="1"/>
  <c r="O673" s="1"/>
  <c r="O672" s="1"/>
  <c r="N675"/>
  <c r="N674" s="1"/>
  <c r="N673" s="1"/>
  <c r="N672" s="1"/>
  <c r="Q670"/>
  <c r="Q669" s="1"/>
  <c r="P670"/>
  <c r="P669" s="1"/>
  <c r="O670"/>
  <c r="O669" s="1"/>
  <c r="N670"/>
  <c r="N669" s="1"/>
  <c r="Q654"/>
  <c r="Q653" s="1"/>
  <c r="Q652" s="1"/>
  <c r="P654"/>
  <c r="P653" s="1"/>
  <c r="P652" s="1"/>
  <c r="O654"/>
  <c r="O653" s="1"/>
  <c r="O652" s="1"/>
  <c r="N654"/>
  <c r="N653" s="1"/>
  <c r="N652" s="1"/>
  <c r="Q649"/>
  <c r="P649"/>
  <c r="P648" s="1"/>
  <c r="P647" s="1"/>
  <c r="O649"/>
  <c r="O648" s="1"/>
  <c r="O647" s="1"/>
  <c r="N649"/>
  <c r="N648" s="1"/>
  <c r="N647" s="1"/>
  <c r="Q648"/>
  <c r="Q647" s="1"/>
  <c r="Q644"/>
  <c r="P644"/>
  <c r="O644"/>
  <c r="O643" s="1"/>
  <c r="O642" s="1"/>
  <c r="N644"/>
  <c r="N643" s="1"/>
  <c r="N642" s="1"/>
  <c r="Q643"/>
  <c r="Q642" s="1"/>
  <c r="P643"/>
  <c r="P642" s="1"/>
  <c r="Q635"/>
  <c r="Q634" s="1"/>
  <c r="Q633" s="1"/>
  <c r="Q632" s="1"/>
  <c r="Q631" s="1"/>
  <c r="P635"/>
  <c r="P634" s="1"/>
  <c r="P633" s="1"/>
  <c r="P632" s="1"/>
  <c r="P631" s="1"/>
  <c r="O635"/>
  <c r="O634" s="1"/>
  <c r="O633" s="1"/>
  <c r="O632" s="1"/>
  <c r="O631" s="1"/>
  <c r="N635"/>
  <c r="N634" s="1"/>
  <c r="N633" s="1"/>
  <c r="N632" s="1"/>
  <c r="N631" s="1"/>
  <c r="Q628"/>
  <c r="Q627" s="1"/>
  <c r="Q626" s="1"/>
  <c r="Q625" s="1"/>
  <c r="Q624" s="1"/>
  <c r="P628"/>
  <c r="P627" s="1"/>
  <c r="P626" s="1"/>
  <c r="P625" s="1"/>
  <c r="P624" s="1"/>
  <c r="O628"/>
  <c r="O627" s="1"/>
  <c r="O626" s="1"/>
  <c r="O625" s="1"/>
  <c r="O624" s="1"/>
  <c r="N628"/>
  <c r="N627" s="1"/>
  <c r="N626" s="1"/>
  <c r="N625" s="1"/>
  <c r="N624" s="1"/>
  <c r="Q619"/>
  <c r="P619"/>
  <c r="O619"/>
  <c r="O618" s="1"/>
  <c r="O617" s="1"/>
  <c r="O616" s="1"/>
  <c r="N619"/>
  <c r="N618" s="1"/>
  <c r="N617" s="1"/>
  <c r="N616" s="1"/>
  <c r="Q618"/>
  <c r="Q617" s="1"/>
  <c r="Q616" s="1"/>
  <c r="P618"/>
  <c r="P617" s="1"/>
  <c r="P616" s="1"/>
  <c r="Q614"/>
  <c r="Q613" s="1"/>
  <c r="Q612" s="1"/>
  <c r="Q611" s="1"/>
  <c r="P614"/>
  <c r="P613" s="1"/>
  <c r="P612" s="1"/>
  <c r="P611" s="1"/>
  <c r="O614"/>
  <c r="O613" s="1"/>
  <c r="O612" s="1"/>
  <c r="O611" s="1"/>
  <c r="N614"/>
  <c r="N613" s="1"/>
  <c r="N612" s="1"/>
  <c r="N611" s="1"/>
  <c r="Q609"/>
  <c r="P609"/>
  <c r="O609"/>
  <c r="O608" s="1"/>
  <c r="O607" s="1"/>
  <c r="N609"/>
  <c r="N608" s="1"/>
  <c r="N607" s="1"/>
  <c r="Q608"/>
  <c r="Q607" s="1"/>
  <c r="P608"/>
  <c r="P607" s="1"/>
  <c r="Q605"/>
  <c r="P605"/>
  <c r="O605"/>
  <c r="O604" s="1"/>
  <c r="O603" s="1"/>
  <c r="N605"/>
  <c r="N604" s="1"/>
  <c r="N603" s="1"/>
  <c r="Q604"/>
  <c r="Q603" s="1"/>
  <c r="P604"/>
  <c r="P603" s="1"/>
  <c r="Q600"/>
  <c r="Q599" s="1"/>
  <c r="Q598" s="1"/>
  <c r="Q597" s="1"/>
  <c r="P600"/>
  <c r="P599" s="1"/>
  <c r="P598" s="1"/>
  <c r="P597" s="1"/>
  <c r="O600"/>
  <c r="O599" s="1"/>
  <c r="O598" s="1"/>
  <c r="O597" s="1"/>
  <c r="N600"/>
  <c r="N599" s="1"/>
  <c r="N598" s="1"/>
  <c r="N597" s="1"/>
  <c r="Q593"/>
  <c r="Q592" s="1"/>
  <c r="P593"/>
  <c r="P592" s="1"/>
  <c r="O593"/>
  <c r="O592" s="1"/>
  <c r="N593"/>
  <c r="N592" s="1"/>
  <c r="Q590"/>
  <c r="P590"/>
  <c r="O590"/>
  <c r="O589" s="1"/>
  <c r="N590"/>
  <c r="N589" s="1"/>
  <c r="Q589"/>
  <c r="P589"/>
  <c r="P588" s="1"/>
  <c r="P587" s="1"/>
  <c r="Q582"/>
  <c r="P582"/>
  <c r="O582"/>
  <c r="N582"/>
  <c r="Q580"/>
  <c r="Q579" s="1"/>
  <c r="Q574" s="1"/>
  <c r="P580"/>
  <c r="O580"/>
  <c r="O579" s="1"/>
  <c r="O574" s="1"/>
  <c r="N580"/>
  <c r="N579" s="1"/>
  <c r="N574" s="1"/>
  <c r="P572"/>
  <c r="P571" s="1"/>
  <c r="N572"/>
  <c r="N571" s="1"/>
  <c r="Q567"/>
  <c r="Q566" s="1"/>
  <c r="P567"/>
  <c r="P566" s="1"/>
  <c r="O567"/>
  <c r="O566" s="1"/>
  <c r="N567"/>
  <c r="N566" s="1"/>
  <c r="Q564"/>
  <c r="P564"/>
  <c r="O564"/>
  <c r="N564"/>
  <c r="Q562"/>
  <c r="P562"/>
  <c r="O562"/>
  <c r="N562"/>
  <c r="Q560"/>
  <c r="P560"/>
  <c r="O560"/>
  <c r="O559" s="1"/>
  <c r="N560"/>
  <c r="N559" s="1"/>
  <c r="Q559"/>
  <c r="Q557"/>
  <c r="P557"/>
  <c r="O557"/>
  <c r="N557"/>
  <c r="Q555"/>
  <c r="Q554" s="1"/>
  <c r="Q550" s="1"/>
  <c r="P555"/>
  <c r="O555"/>
  <c r="O554" s="1"/>
  <c r="O550" s="1"/>
  <c r="N555"/>
  <c r="N554" s="1"/>
  <c r="N550" s="1"/>
  <c r="Q547"/>
  <c r="Q546" s="1"/>
  <c r="Q545" s="1"/>
  <c r="Q544" s="1"/>
  <c r="P547"/>
  <c r="P546" s="1"/>
  <c r="P545" s="1"/>
  <c r="P544" s="1"/>
  <c r="O547"/>
  <c r="O546" s="1"/>
  <c r="O545" s="1"/>
  <c r="O544" s="1"/>
  <c r="N547"/>
  <c r="N546" s="1"/>
  <c r="N545" s="1"/>
  <c r="N544" s="1"/>
  <c r="Q542"/>
  <c r="Q541" s="1"/>
  <c r="Q540" s="1"/>
  <c r="Q539" s="1"/>
  <c r="P542"/>
  <c r="P541" s="1"/>
  <c r="P540" s="1"/>
  <c r="P539" s="1"/>
  <c r="O542"/>
  <c r="O541" s="1"/>
  <c r="O540" s="1"/>
  <c r="O539" s="1"/>
  <c r="N542"/>
  <c r="N541" s="1"/>
  <c r="N540" s="1"/>
  <c r="N539" s="1"/>
  <c r="Q537"/>
  <c r="P537"/>
  <c r="P536" s="1"/>
  <c r="P535" s="1"/>
  <c r="P534" s="1"/>
  <c r="P533" s="1"/>
  <c r="O537"/>
  <c r="O536" s="1"/>
  <c r="O535" s="1"/>
  <c r="O534" s="1"/>
  <c r="O533" s="1"/>
  <c r="N537"/>
  <c r="N536" s="1"/>
  <c r="N535" s="1"/>
  <c r="N534" s="1"/>
  <c r="N533" s="1"/>
  <c r="Q536"/>
  <c r="Q535" s="1"/>
  <c r="Q534" s="1"/>
  <c r="Q533" s="1"/>
  <c r="Q531"/>
  <c r="P531"/>
  <c r="P530" s="1"/>
  <c r="P529" s="1"/>
  <c r="P528" s="1"/>
  <c r="O531"/>
  <c r="O530" s="1"/>
  <c r="O529" s="1"/>
  <c r="O528" s="1"/>
  <c r="N531"/>
  <c r="N530" s="1"/>
  <c r="N529" s="1"/>
  <c r="N528" s="1"/>
  <c r="Q530"/>
  <c r="Q529" s="1"/>
  <c r="Q528" s="1"/>
  <c r="Q524"/>
  <c r="P524"/>
  <c r="P523" s="1"/>
  <c r="P522" s="1"/>
  <c r="P521" s="1"/>
  <c r="O524"/>
  <c r="O523" s="1"/>
  <c r="O522" s="1"/>
  <c r="O521" s="1"/>
  <c r="N524"/>
  <c r="N523" s="1"/>
  <c r="N522" s="1"/>
  <c r="N521" s="1"/>
  <c r="Q523"/>
  <c r="Q522" s="1"/>
  <c r="Q521" s="1"/>
  <c r="Q519"/>
  <c r="Q518" s="1"/>
  <c r="Q517" s="1"/>
  <c r="Q516" s="1"/>
  <c r="P519"/>
  <c r="P518" s="1"/>
  <c r="P517" s="1"/>
  <c r="P516" s="1"/>
  <c r="O519"/>
  <c r="O518" s="1"/>
  <c r="O517" s="1"/>
  <c r="O516" s="1"/>
  <c r="N519"/>
  <c r="N518" s="1"/>
  <c r="N517" s="1"/>
  <c r="N516" s="1"/>
  <c r="Q514"/>
  <c r="P514"/>
  <c r="O514"/>
  <c r="O513" s="1"/>
  <c r="O512" s="1"/>
  <c r="O511" s="1"/>
  <c r="N514"/>
  <c r="N513" s="1"/>
  <c r="N512" s="1"/>
  <c r="N511" s="1"/>
  <c r="Q513"/>
  <c r="Q512" s="1"/>
  <c r="Q511" s="1"/>
  <c r="P513"/>
  <c r="P512" s="1"/>
  <c r="P511" s="1"/>
  <c r="Q509"/>
  <c r="Q508" s="1"/>
  <c r="Q507" s="1"/>
  <c r="Q506" s="1"/>
  <c r="P509"/>
  <c r="P508" s="1"/>
  <c r="P507" s="1"/>
  <c r="P506" s="1"/>
  <c r="O509"/>
  <c r="O508" s="1"/>
  <c r="O507" s="1"/>
  <c r="O506" s="1"/>
  <c r="N509"/>
  <c r="N508" s="1"/>
  <c r="N507" s="1"/>
  <c r="N506" s="1"/>
  <c r="S502"/>
  <c r="R502"/>
  <c r="Q502"/>
  <c r="P502"/>
  <c r="O502"/>
  <c r="N502"/>
  <c r="Q500"/>
  <c r="P500"/>
  <c r="O500"/>
  <c r="O499" s="1"/>
  <c r="O498" s="1"/>
  <c r="O497" s="1"/>
  <c r="N500"/>
  <c r="N499" s="1"/>
  <c r="N498" s="1"/>
  <c r="N497" s="1"/>
  <c r="Q499"/>
  <c r="Q498" s="1"/>
  <c r="Q497" s="1"/>
  <c r="P499"/>
  <c r="P498" s="1"/>
  <c r="P497" s="1"/>
  <c r="R496"/>
  <c r="P496"/>
  <c r="P495" s="1"/>
  <c r="P494" s="1"/>
  <c r="P493" s="1"/>
  <c r="N496"/>
  <c r="N495" s="1"/>
  <c r="N494" s="1"/>
  <c r="N493" s="1"/>
  <c r="S495"/>
  <c r="R495"/>
  <c r="Q495"/>
  <c r="Q494" s="1"/>
  <c r="Q493" s="1"/>
  <c r="O495"/>
  <c r="O494" s="1"/>
  <c r="O493" s="1"/>
  <c r="Q491"/>
  <c r="Q490" s="1"/>
  <c r="Q489" s="1"/>
  <c r="Q488" s="1"/>
  <c r="P491"/>
  <c r="P490" s="1"/>
  <c r="P489" s="1"/>
  <c r="P488" s="1"/>
  <c r="O491"/>
  <c r="O490" s="1"/>
  <c r="O489" s="1"/>
  <c r="O488" s="1"/>
  <c r="N491"/>
  <c r="N490" s="1"/>
  <c r="N489" s="1"/>
  <c r="N488" s="1"/>
  <c r="Q486"/>
  <c r="P486"/>
  <c r="P485" s="1"/>
  <c r="P484" s="1"/>
  <c r="P483" s="1"/>
  <c r="O486"/>
  <c r="O485" s="1"/>
  <c r="O484" s="1"/>
  <c r="O483" s="1"/>
  <c r="N486"/>
  <c r="N485" s="1"/>
  <c r="N484" s="1"/>
  <c r="N483" s="1"/>
  <c r="Q485"/>
  <c r="Q484" s="1"/>
  <c r="Q483" s="1"/>
  <c r="Q481"/>
  <c r="Q480" s="1"/>
  <c r="P481"/>
  <c r="P480" s="1"/>
  <c r="P479" s="1"/>
  <c r="P478" s="1"/>
  <c r="O481"/>
  <c r="O480" s="1"/>
  <c r="O479" s="1"/>
  <c r="O478" s="1"/>
  <c r="N481"/>
  <c r="N480" s="1"/>
  <c r="N479" s="1"/>
  <c r="N478" s="1"/>
  <c r="Q479"/>
  <c r="Q478" s="1"/>
  <c r="Q472"/>
  <c r="P472"/>
  <c r="P471" s="1"/>
  <c r="P470" s="1"/>
  <c r="P469" s="1"/>
  <c r="O472"/>
  <c r="O471" s="1"/>
  <c r="O470" s="1"/>
  <c r="O469" s="1"/>
  <c r="N472"/>
  <c r="N471" s="1"/>
  <c r="N470" s="1"/>
  <c r="N469" s="1"/>
  <c r="Q471"/>
  <c r="Q470" s="1"/>
  <c r="Q469" s="1"/>
  <c r="Q467"/>
  <c r="Q466" s="1"/>
  <c r="Q465" s="1"/>
  <c r="Q464" s="1"/>
  <c r="P467"/>
  <c r="P466" s="1"/>
  <c r="P465" s="1"/>
  <c r="P464" s="1"/>
  <c r="O467"/>
  <c r="O466" s="1"/>
  <c r="O465" s="1"/>
  <c r="O464" s="1"/>
  <c r="N467"/>
  <c r="N466" s="1"/>
  <c r="N465" s="1"/>
  <c r="N464" s="1"/>
  <c r="Q462"/>
  <c r="Q461" s="1"/>
  <c r="Q460" s="1"/>
  <c r="Q459" s="1"/>
  <c r="Q458" s="1"/>
  <c r="P462"/>
  <c r="P461" s="1"/>
  <c r="P460" s="1"/>
  <c r="P459" s="1"/>
  <c r="P458" s="1"/>
  <c r="O462"/>
  <c r="O461" s="1"/>
  <c r="O460" s="1"/>
  <c r="O459" s="1"/>
  <c r="O458" s="1"/>
  <c r="N462"/>
  <c r="N461" s="1"/>
  <c r="N460" s="1"/>
  <c r="N459" s="1"/>
  <c r="N458" s="1"/>
  <c r="Q449"/>
  <c r="P449"/>
  <c r="O449"/>
  <c r="N449"/>
  <c r="Q447"/>
  <c r="Q444" s="1"/>
  <c r="P447"/>
  <c r="O447"/>
  <c r="N447"/>
  <c r="P445"/>
  <c r="N445"/>
  <c r="Q432"/>
  <c r="P432"/>
  <c r="P431" s="1"/>
  <c r="P430" s="1"/>
  <c r="O432"/>
  <c r="O431" s="1"/>
  <c r="O430" s="1"/>
  <c r="N432"/>
  <c r="N431" s="1"/>
  <c r="N430" s="1"/>
  <c r="Q431"/>
  <c r="Q430" s="1"/>
  <c r="Q428"/>
  <c r="P428"/>
  <c r="O428"/>
  <c r="O427" s="1"/>
  <c r="O426" s="1"/>
  <c r="N428"/>
  <c r="N427" s="1"/>
  <c r="N426" s="1"/>
  <c r="Q427"/>
  <c r="Q426" s="1"/>
  <c r="P427"/>
  <c r="P426" s="1"/>
  <c r="Q423"/>
  <c r="P423"/>
  <c r="O423"/>
  <c r="N423"/>
  <c r="N421"/>
  <c r="Q419"/>
  <c r="P419"/>
  <c r="O419"/>
  <c r="N419"/>
  <c r="Q417"/>
  <c r="P417"/>
  <c r="O417"/>
  <c r="N417"/>
  <c r="Q410"/>
  <c r="Q409" s="1"/>
  <c r="Q408" s="1"/>
  <c r="P410"/>
  <c r="P409" s="1"/>
  <c r="P408" s="1"/>
  <c r="O410"/>
  <c r="O409" s="1"/>
  <c r="O408" s="1"/>
  <c r="N410"/>
  <c r="N409" s="1"/>
  <c r="N408" s="1"/>
  <c r="Q399"/>
  <c r="Q398" s="1"/>
  <c r="P399"/>
  <c r="P398" s="1"/>
  <c r="O399"/>
  <c r="O398" s="1"/>
  <c r="N399"/>
  <c r="N398" s="1"/>
  <c r="Q396"/>
  <c r="P396"/>
  <c r="P395" s="1"/>
  <c r="P394" s="1"/>
  <c r="O396"/>
  <c r="O395" s="1"/>
  <c r="O394" s="1"/>
  <c r="N396"/>
  <c r="N395" s="1"/>
  <c r="N394" s="1"/>
  <c r="Q395"/>
  <c r="Q394" s="1"/>
  <c r="Q389"/>
  <c r="P389"/>
  <c r="P388" s="1"/>
  <c r="P387" s="1"/>
  <c r="P386" s="1"/>
  <c r="O389"/>
  <c r="O388" s="1"/>
  <c r="O387" s="1"/>
  <c r="O386" s="1"/>
  <c r="N389"/>
  <c r="N388" s="1"/>
  <c r="N387" s="1"/>
  <c r="N386" s="1"/>
  <c r="Q388"/>
  <c r="Q387" s="1"/>
  <c r="Q386" s="1"/>
  <c r="Q384"/>
  <c r="P384"/>
  <c r="O384"/>
  <c r="N384"/>
  <c r="Q382"/>
  <c r="P382"/>
  <c r="O382"/>
  <c r="N382"/>
  <c r="Q380"/>
  <c r="Q379" s="1"/>
  <c r="Q378" s="1"/>
  <c r="P380"/>
  <c r="P379" s="1"/>
  <c r="P378" s="1"/>
  <c r="O380"/>
  <c r="N380"/>
  <c r="Q376"/>
  <c r="Q375" s="1"/>
  <c r="Q374" s="1"/>
  <c r="P376"/>
  <c r="P375" s="1"/>
  <c r="P374" s="1"/>
  <c r="O376"/>
  <c r="O375" s="1"/>
  <c r="O374" s="1"/>
  <c r="N376"/>
  <c r="N375" s="1"/>
  <c r="N374" s="1"/>
  <c r="Q366"/>
  <c r="P366"/>
  <c r="P365" s="1"/>
  <c r="O366"/>
  <c r="O365" s="1"/>
  <c r="N366"/>
  <c r="N365" s="1"/>
  <c r="Q365"/>
  <c r="Q363"/>
  <c r="P363"/>
  <c r="P362" s="1"/>
  <c r="O363"/>
  <c r="O362" s="1"/>
  <c r="N363"/>
  <c r="N362" s="1"/>
  <c r="Q362"/>
  <c r="Q360"/>
  <c r="Q359" s="1"/>
  <c r="P360"/>
  <c r="P359" s="1"/>
  <c r="O360"/>
  <c r="O359" s="1"/>
  <c r="N360"/>
  <c r="N359" s="1"/>
  <c r="Q355"/>
  <c r="Q354" s="1"/>
  <c r="Q353" s="1"/>
  <c r="Q352" s="1"/>
  <c r="P355"/>
  <c r="P354" s="1"/>
  <c r="P353" s="1"/>
  <c r="P352" s="1"/>
  <c r="O355"/>
  <c r="O354" s="1"/>
  <c r="O353" s="1"/>
  <c r="O352" s="1"/>
  <c r="N355"/>
  <c r="N354" s="1"/>
  <c r="N353" s="1"/>
  <c r="N352" s="1"/>
  <c r="Q349"/>
  <c r="Q348" s="1"/>
  <c r="Q347" s="1"/>
  <c r="Q346" s="1"/>
  <c r="P349"/>
  <c r="P348" s="1"/>
  <c r="P347" s="1"/>
  <c r="P346" s="1"/>
  <c r="O349"/>
  <c r="O348" s="1"/>
  <c r="O347" s="1"/>
  <c r="O346" s="1"/>
  <c r="N349"/>
  <c r="N348" s="1"/>
  <c r="N347" s="1"/>
  <c r="N346" s="1"/>
  <c r="Q342"/>
  <c r="Q341" s="1"/>
  <c r="P342"/>
  <c r="P341" s="1"/>
  <c r="O342"/>
  <c r="O341" s="1"/>
  <c r="N342"/>
  <c r="N341" s="1"/>
  <c r="Q339"/>
  <c r="Q338" s="1"/>
  <c r="P339"/>
  <c r="P338" s="1"/>
  <c r="O339"/>
  <c r="O338" s="1"/>
  <c r="N339"/>
  <c r="N338" s="1"/>
  <c r="Q336"/>
  <c r="Q335" s="1"/>
  <c r="P336"/>
  <c r="P335" s="1"/>
  <c r="O336"/>
  <c r="O335" s="1"/>
  <c r="N336"/>
  <c r="N335" s="1"/>
  <c r="Q333"/>
  <c r="Q332" s="1"/>
  <c r="P333"/>
  <c r="P332" s="1"/>
  <c r="O333"/>
  <c r="O332" s="1"/>
  <c r="N333"/>
  <c r="N332" s="1"/>
  <c r="Q330"/>
  <c r="Q329" s="1"/>
  <c r="P330"/>
  <c r="P329" s="1"/>
  <c r="O330"/>
  <c r="O329" s="1"/>
  <c r="N330"/>
  <c r="N329" s="1"/>
  <c r="P326"/>
  <c r="P325" s="1"/>
  <c r="P324" s="1"/>
  <c r="N326"/>
  <c r="N325" s="1"/>
  <c r="N324" s="1"/>
  <c r="S325"/>
  <c r="Q325"/>
  <c r="Q324" s="1"/>
  <c r="O325"/>
  <c r="O324" s="1"/>
  <c r="Q318"/>
  <c r="Q317" s="1"/>
  <c r="P318"/>
  <c r="P317" s="1"/>
  <c r="O318"/>
  <c r="O317" s="1"/>
  <c r="N318"/>
  <c r="N317" s="1"/>
  <c r="P315"/>
  <c r="P314" s="1"/>
  <c r="N315"/>
  <c r="N314" s="1"/>
  <c r="Q312"/>
  <c r="P312"/>
  <c r="O312"/>
  <c r="O311" s="1"/>
  <c r="N312"/>
  <c r="N311" s="1"/>
  <c r="Q311"/>
  <c r="P311"/>
  <c r="Q309"/>
  <c r="Q308" s="1"/>
  <c r="Q307" s="1"/>
  <c r="P309"/>
  <c r="P308" s="1"/>
  <c r="P307" s="1"/>
  <c r="O309"/>
  <c r="O308" s="1"/>
  <c r="O307" s="1"/>
  <c r="N309"/>
  <c r="N308" s="1"/>
  <c r="N307" s="1"/>
  <c r="Q299"/>
  <c r="P299"/>
  <c r="O299"/>
  <c r="N299"/>
  <c r="Q297"/>
  <c r="P297"/>
  <c r="O297"/>
  <c r="N297"/>
  <c r="Q295"/>
  <c r="P295"/>
  <c r="O295"/>
  <c r="N295"/>
  <c r="N294" s="1"/>
  <c r="N293" s="1"/>
  <c r="Q291"/>
  <c r="P291"/>
  <c r="P290" s="1"/>
  <c r="P289" s="1"/>
  <c r="O291"/>
  <c r="O290" s="1"/>
  <c r="O289" s="1"/>
  <c r="N291"/>
  <c r="N290" s="1"/>
  <c r="N289" s="1"/>
  <c r="Q290"/>
  <c r="Q289" s="1"/>
  <c r="Q287"/>
  <c r="Q286" s="1"/>
  <c r="Q285" s="1"/>
  <c r="P287"/>
  <c r="P286" s="1"/>
  <c r="P285" s="1"/>
  <c r="O287"/>
  <c r="O286" s="1"/>
  <c r="O285" s="1"/>
  <c r="N287"/>
  <c r="N286" s="1"/>
  <c r="N285" s="1"/>
  <c r="Q282"/>
  <c r="Q281" s="1"/>
  <c r="Q280" s="1"/>
  <c r="Q279" s="1"/>
  <c r="P282"/>
  <c r="P281" s="1"/>
  <c r="P280" s="1"/>
  <c r="P279" s="1"/>
  <c r="O282"/>
  <c r="O281" s="1"/>
  <c r="O280" s="1"/>
  <c r="O279" s="1"/>
  <c r="N282"/>
  <c r="N281" s="1"/>
  <c r="N280" s="1"/>
  <c r="N279" s="1"/>
  <c r="Q277"/>
  <c r="Q276" s="1"/>
  <c r="Q275" s="1"/>
  <c r="Q274" s="1"/>
  <c r="P277"/>
  <c r="P276" s="1"/>
  <c r="P275" s="1"/>
  <c r="P274" s="1"/>
  <c r="O277"/>
  <c r="O276" s="1"/>
  <c r="O275" s="1"/>
  <c r="O274" s="1"/>
  <c r="N277"/>
  <c r="N276" s="1"/>
  <c r="N275" s="1"/>
  <c r="N274" s="1"/>
  <c r="Q270"/>
  <c r="Q269" s="1"/>
  <c r="Q268" s="1"/>
  <c r="Q267" s="1"/>
  <c r="Q266" s="1"/>
  <c r="P270"/>
  <c r="P269" s="1"/>
  <c r="P268" s="1"/>
  <c r="P267" s="1"/>
  <c r="P266" s="1"/>
  <c r="O270"/>
  <c r="O269" s="1"/>
  <c r="O268" s="1"/>
  <c r="O267" s="1"/>
  <c r="O266" s="1"/>
  <c r="N270"/>
  <c r="N269" s="1"/>
  <c r="N268" s="1"/>
  <c r="N267" s="1"/>
  <c r="N266" s="1"/>
  <c r="Q262"/>
  <c r="P262"/>
  <c r="O262"/>
  <c r="N262"/>
  <c r="Q260"/>
  <c r="P260"/>
  <c r="O260"/>
  <c r="N260"/>
  <c r="Q258"/>
  <c r="Q257" s="1"/>
  <c r="Q256" s="1"/>
  <c r="Q255" s="1"/>
  <c r="Q254" s="1"/>
  <c r="P258"/>
  <c r="O258"/>
  <c r="O257" s="1"/>
  <c r="O256" s="1"/>
  <c r="O255" s="1"/>
  <c r="O254" s="1"/>
  <c r="N258"/>
  <c r="R247"/>
  <c r="P247"/>
  <c r="P246" s="1"/>
  <c r="P245" s="1"/>
  <c r="N247"/>
  <c r="N246" s="1"/>
  <c r="N245" s="1"/>
  <c r="Q243"/>
  <c r="P243"/>
  <c r="P242" s="1"/>
  <c r="O243"/>
  <c r="O242" s="1"/>
  <c r="N243"/>
  <c r="N242" s="1"/>
  <c r="Q242"/>
  <c r="Q238"/>
  <c r="P238"/>
  <c r="O238"/>
  <c r="N238"/>
  <c r="Q236"/>
  <c r="P236"/>
  <c r="O236"/>
  <c r="N236"/>
  <c r="Q234"/>
  <c r="P234"/>
  <c r="O234"/>
  <c r="N234"/>
  <c r="Q229"/>
  <c r="P229"/>
  <c r="O229"/>
  <c r="N229"/>
  <c r="Q227"/>
  <c r="P227"/>
  <c r="O227"/>
  <c r="N227"/>
  <c r="Q225"/>
  <c r="P225"/>
  <c r="P224" s="1"/>
  <c r="P223" s="1"/>
  <c r="P222" s="1"/>
  <c r="O225"/>
  <c r="N225"/>
  <c r="N224" s="1"/>
  <c r="N223" s="1"/>
  <c r="N222" s="1"/>
  <c r="Q224"/>
  <c r="Q223" s="1"/>
  <c r="Q222" s="1"/>
  <c r="Q220"/>
  <c r="Q219" s="1"/>
  <c r="Q218" s="1"/>
  <c r="Q217" s="1"/>
  <c r="P220"/>
  <c r="P219" s="1"/>
  <c r="P218" s="1"/>
  <c r="P217" s="1"/>
  <c r="O220"/>
  <c r="O219" s="1"/>
  <c r="O218" s="1"/>
  <c r="O217" s="1"/>
  <c r="N220"/>
  <c r="N219" s="1"/>
  <c r="N218" s="1"/>
  <c r="N217" s="1"/>
  <c r="Q215"/>
  <c r="P215"/>
  <c r="O215"/>
  <c r="N215"/>
  <c r="Q213"/>
  <c r="P213"/>
  <c r="P212" s="1"/>
  <c r="P211" s="1"/>
  <c r="P210" s="1"/>
  <c r="O213"/>
  <c r="N213"/>
  <c r="N212" s="1"/>
  <c r="N211" s="1"/>
  <c r="N210" s="1"/>
  <c r="Q208"/>
  <c r="P208"/>
  <c r="O208"/>
  <c r="N208"/>
  <c r="Q206"/>
  <c r="P206"/>
  <c r="O206"/>
  <c r="N206"/>
  <c r="P204"/>
  <c r="O204"/>
  <c r="N204"/>
  <c r="Q201"/>
  <c r="P201"/>
  <c r="O201"/>
  <c r="N201"/>
  <c r="Q199"/>
  <c r="P199"/>
  <c r="O199"/>
  <c r="N199"/>
  <c r="P197"/>
  <c r="O197"/>
  <c r="N197"/>
  <c r="Q194"/>
  <c r="Q193" s="1"/>
  <c r="P194"/>
  <c r="P193" s="1"/>
  <c r="O194"/>
  <c r="O193" s="1"/>
  <c r="N194"/>
  <c r="N193" s="1"/>
  <c r="Q191"/>
  <c r="P191"/>
  <c r="O191"/>
  <c r="N191"/>
  <c r="Q189"/>
  <c r="P189"/>
  <c r="O189"/>
  <c r="O188" s="1"/>
  <c r="N189"/>
  <c r="N188" s="1"/>
  <c r="Q186"/>
  <c r="P186"/>
  <c r="O186"/>
  <c r="N186"/>
  <c r="Q184"/>
  <c r="P184"/>
  <c r="P183" s="1"/>
  <c r="O184"/>
  <c r="O183" s="1"/>
  <c r="N184"/>
  <c r="Q181"/>
  <c r="Q180" s="1"/>
  <c r="P181"/>
  <c r="P180" s="1"/>
  <c r="O181"/>
  <c r="O180" s="1"/>
  <c r="N181"/>
  <c r="N180" s="1"/>
  <c r="Q176"/>
  <c r="P176"/>
  <c r="O176"/>
  <c r="N176"/>
  <c r="Q174"/>
  <c r="P174"/>
  <c r="O174"/>
  <c r="N174"/>
  <c r="Q172"/>
  <c r="P172"/>
  <c r="O172"/>
  <c r="O171" s="1"/>
  <c r="N172"/>
  <c r="Q171"/>
  <c r="Q169"/>
  <c r="P169"/>
  <c r="O169"/>
  <c r="N169"/>
  <c r="Q167"/>
  <c r="P167"/>
  <c r="O167"/>
  <c r="N167"/>
  <c r="Q165"/>
  <c r="P165"/>
  <c r="O165"/>
  <c r="N165"/>
  <c r="N164" s="1"/>
  <c r="Q161"/>
  <c r="Q160" s="1"/>
  <c r="P161"/>
  <c r="P160" s="1"/>
  <c r="O161"/>
  <c r="O160" s="1"/>
  <c r="N161"/>
  <c r="N160" s="1"/>
  <c r="Q158"/>
  <c r="P158"/>
  <c r="O158"/>
  <c r="N158"/>
  <c r="Q156"/>
  <c r="P156"/>
  <c r="O156"/>
  <c r="N156"/>
  <c r="Q154"/>
  <c r="P154"/>
  <c r="O154"/>
  <c r="N154"/>
  <c r="N153" s="1"/>
  <c r="Q149"/>
  <c r="Q148" s="1"/>
  <c r="Q147" s="1"/>
  <c r="Q146" s="1"/>
  <c r="P149"/>
  <c r="P148" s="1"/>
  <c r="P147" s="1"/>
  <c r="P146" s="1"/>
  <c r="O149"/>
  <c r="O148" s="1"/>
  <c r="O147" s="1"/>
  <c r="O146" s="1"/>
  <c r="N149"/>
  <c r="N148" s="1"/>
  <c r="N147" s="1"/>
  <c r="N146" s="1"/>
  <c r="Q140"/>
  <c r="P140"/>
  <c r="P139" s="1"/>
  <c r="O140"/>
  <c r="O139" s="1"/>
  <c r="N140"/>
  <c r="N139" s="1"/>
  <c r="Q139"/>
  <c r="Q137"/>
  <c r="Q136" s="1"/>
  <c r="P137"/>
  <c r="P136" s="1"/>
  <c r="O137"/>
  <c r="O136" s="1"/>
  <c r="N137"/>
  <c r="N136" s="1"/>
  <c r="Q134"/>
  <c r="P134"/>
  <c r="P133" s="1"/>
  <c r="O134"/>
  <c r="O133" s="1"/>
  <c r="N134"/>
  <c r="N133" s="1"/>
  <c r="Q133"/>
  <c r="Q130"/>
  <c r="Q129" s="1"/>
  <c r="P130"/>
  <c r="P129" s="1"/>
  <c r="O130"/>
  <c r="O129" s="1"/>
  <c r="N130"/>
  <c r="N129" s="1"/>
  <c r="Q127"/>
  <c r="P127"/>
  <c r="O127"/>
  <c r="N127"/>
  <c r="Q125"/>
  <c r="Q124" s="1"/>
  <c r="P125"/>
  <c r="O125"/>
  <c r="O124" s="1"/>
  <c r="O123" s="1"/>
  <c r="N125"/>
  <c r="N124" s="1"/>
  <c r="Q121"/>
  <c r="Q120" s="1"/>
  <c r="Q119" s="1"/>
  <c r="P121"/>
  <c r="P120" s="1"/>
  <c r="P119" s="1"/>
  <c r="O121"/>
  <c r="O120" s="1"/>
  <c r="O119" s="1"/>
  <c r="N121"/>
  <c r="N120" s="1"/>
  <c r="N119" s="1"/>
  <c r="Q109"/>
  <c r="Q108" s="1"/>
  <c r="Q107" s="1"/>
  <c r="Q106" s="1"/>
  <c r="Q105" s="1"/>
  <c r="P109"/>
  <c r="P108" s="1"/>
  <c r="P107" s="1"/>
  <c r="P106" s="1"/>
  <c r="P105" s="1"/>
  <c r="O109"/>
  <c r="O108" s="1"/>
  <c r="O107" s="1"/>
  <c r="O106" s="1"/>
  <c r="O105" s="1"/>
  <c r="N109"/>
  <c r="N108" s="1"/>
  <c r="N107" s="1"/>
  <c r="N106" s="1"/>
  <c r="N105" s="1"/>
  <c r="P102"/>
  <c r="P101" s="1"/>
  <c r="P100" s="1"/>
  <c r="P99" s="1"/>
  <c r="P98" s="1"/>
  <c r="N102"/>
  <c r="N101" s="1"/>
  <c r="N100" s="1"/>
  <c r="N99" s="1"/>
  <c r="N98" s="1"/>
  <c r="Q92"/>
  <c r="P92"/>
  <c r="O92"/>
  <c r="N92"/>
  <c r="Q90"/>
  <c r="P90"/>
  <c r="O90"/>
  <c r="O89" s="1"/>
  <c r="O88" s="1"/>
  <c r="O87" s="1"/>
  <c r="O86" s="1"/>
  <c r="N90"/>
  <c r="N89" s="1"/>
  <c r="N88" s="1"/>
  <c r="N87" s="1"/>
  <c r="N86" s="1"/>
  <c r="Q89"/>
  <c r="Q88" s="1"/>
  <c r="Q87" s="1"/>
  <c r="Q86" s="1"/>
  <c r="P89"/>
  <c r="P88" s="1"/>
  <c r="P87" s="1"/>
  <c r="P86" s="1"/>
  <c r="Q83"/>
  <c r="P83"/>
  <c r="O83"/>
  <c r="O82" s="1"/>
  <c r="N83"/>
  <c r="N82" s="1"/>
  <c r="Q82"/>
  <c r="P82"/>
  <c r="Q80"/>
  <c r="P80"/>
  <c r="O80"/>
  <c r="N80"/>
  <c r="Q78"/>
  <c r="Q77" s="1"/>
  <c r="P78"/>
  <c r="P77" s="1"/>
  <c r="O78"/>
  <c r="N78"/>
  <c r="N77" s="1"/>
  <c r="Q75"/>
  <c r="P75"/>
  <c r="O75"/>
  <c r="N75"/>
  <c r="Q73"/>
  <c r="P73"/>
  <c r="P72" s="1"/>
  <c r="O73"/>
  <c r="O72" s="1"/>
  <c r="N73"/>
  <c r="N72" s="1"/>
  <c r="Q72"/>
  <c r="Q70"/>
  <c r="Q69" s="1"/>
  <c r="P70"/>
  <c r="P69" s="1"/>
  <c r="O70"/>
  <c r="O69" s="1"/>
  <c r="N70"/>
  <c r="N69" s="1"/>
  <c r="Q67"/>
  <c r="P67"/>
  <c r="P66" s="1"/>
  <c r="O67"/>
  <c r="O66" s="1"/>
  <c r="N67"/>
  <c r="N66" s="1"/>
  <c r="Q66"/>
  <c r="Q64"/>
  <c r="P64"/>
  <c r="O64"/>
  <c r="N64"/>
  <c r="Q62"/>
  <c r="P62"/>
  <c r="P61" s="1"/>
  <c r="O62"/>
  <c r="O61" s="1"/>
  <c r="N62"/>
  <c r="N61" s="1"/>
  <c r="Q59"/>
  <c r="P59"/>
  <c r="O59"/>
  <c r="N59"/>
  <c r="Q57"/>
  <c r="P57"/>
  <c r="O57"/>
  <c r="N57"/>
  <c r="N56" s="1"/>
  <c r="Q53"/>
  <c r="P53"/>
  <c r="O53"/>
  <c r="N53"/>
  <c r="Q49"/>
  <c r="P49"/>
  <c r="O49"/>
  <c r="N49"/>
  <c r="Q47"/>
  <c r="Q46" s="1"/>
  <c r="Q45" s="1"/>
  <c r="P47"/>
  <c r="P46" s="1"/>
  <c r="P45" s="1"/>
  <c r="O47"/>
  <c r="N47"/>
  <c r="Q40"/>
  <c r="P40"/>
  <c r="O40"/>
  <c r="N40"/>
  <c r="Q38"/>
  <c r="P38"/>
  <c r="O38"/>
  <c r="N38"/>
  <c r="Q36"/>
  <c r="P36"/>
  <c r="O36"/>
  <c r="N36"/>
  <c r="Q34"/>
  <c r="Q33" s="1"/>
  <c r="P34"/>
  <c r="P33" s="1"/>
  <c r="O34"/>
  <c r="O33" s="1"/>
  <c r="N34"/>
  <c r="Q31"/>
  <c r="Q30" s="1"/>
  <c r="P31"/>
  <c r="P30" s="1"/>
  <c r="O31"/>
  <c r="O30" s="1"/>
  <c r="N31"/>
  <c r="N30" s="1"/>
  <c r="Q28"/>
  <c r="Q27" s="1"/>
  <c r="P28"/>
  <c r="P27" s="1"/>
  <c r="O28"/>
  <c r="O27" s="1"/>
  <c r="N28"/>
  <c r="N27" s="1"/>
  <c r="Q21"/>
  <c r="Q20" s="1"/>
  <c r="Q19" s="1"/>
  <c r="Q18" s="1"/>
  <c r="Q17" s="1"/>
  <c r="P21"/>
  <c r="P20" s="1"/>
  <c r="P19" s="1"/>
  <c r="P18" s="1"/>
  <c r="P17" s="1"/>
  <c r="O21"/>
  <c r="O20" s="1"/>
  <c r="O19" s="1"/>
  <c r="O18" s="1"/>
  <c r="O17" s="1"/>
  <c r="N21"/>
  <c r="N20" s="1"/>
  <c r="N19" s="1"/>
  <c r="N18" s="1"/>
  <c r="N17" s="1"/>
  <c r="M390"/>
  <c r="S390" s="1"/>
  <c r="L390"/>
  <c r="I389"/>
  <c r="I388" s="1"/>
  <c r="I387" s="1"/>
  <c r="I386" s="1"/>
  <c r="J389"/>
  <c r="J388" s="1"/>
  <c r="J387" s="1"/>
  <c r="J386" s="1"/>
  <c r="K389"/>
  <c r="K388" s="1"/>
  <c r="K387" s="1"/>
  <c r="K386" s="1"/>
  <c r="H389"/>
  <c r="H388" s="1"/>
  <c r="H387" s="1"/>
  <c r="H386" s="1"/>
  <c r="N1072" l="1"/>
  <c r="AJ1201"/>
  <c r="AJ1200" s="1"/>
  <c r="AJ1199" s="1"/>
  <c r="AP1202"/>
  <c r="AP1201" s="1"/>
  <c r="AP1200" s="1"/>
  <c r="AP1199" s="1"/>
  <c r="AJ569"/>
  <c r="AP570"/>
  <c r="AP569" s="1"/>
  <c r="AK734"/>
  <c r="AK733" s="1"/>
  <c r="AK732" s="1"/>
  <c r="AQ735"/>
  <c r="AQ734" s="1"/>
  <c r="AQ733" s="1"/>
  <c r="AQ732" s="1"/>
  <c r="AJ662"/>
  <c r="AJ661" s="1"/>
  <c r="AP663"/>
  <c r="AP662" s="1"/>
  <c r="AP661" s="1"/>
  <c r="AK751"/>
  <c r="AK750" s="1"/>
  <c r="AK749" s="1"/>
  <c r="AQ752"/>
  <c r="AQ751" s="1"/>
  <c r="AQ750" s="1"/>
  <c r="AQ749" s="1"/>
  <c r="AJ751"/>
  <c r="AJ750" s="1"/>
  <c r="AJ749" s="1"/>
  <c r="AP752"/>
  <c r="AP751" s="1"/>
  <c r="AP750" s="1"/>
  <c r="AP749" s="1"/>
  <c r="AK1201"/>
  <c r="AK1200" s="1"/>
  <c r="AK1199" s="1"/>
  <c r="AQ1202"/>
  <c r="AQ1201" s="1"/>
  <c r="AQ1200" s="1"/>
  <c r="AQ1199" s="1"/>
  <c r="S656"/>
  <c r="AP656"/>
  <c r="AK51"/>
  <c r="AQ52"/>
  <c r="AQ51" s="1"/>
  <c r="AK569"/>
  <c r="AQ570"/>
  <c r="AQ569" s="1"/>
  <c r="AJ734"/>
  <c r="AJ733" s="1"/>
  <c r="AJ732" s="1"/>
  <c r="AP735"/>
  <c r="AP734" s="1"/>
  <c r="AP733" s="1"/>
  <c r="AP732" s="1"/>
  <c r="AJ786"/>
  <c r="AJ785" s="1"/>
  <c r="AJ784" s="1"/>
  <c r="AP787"/>
  <c r="AP786" s="1"/>
  <c r="AP785" s="1"/>
  <c r="AP784" s="1"/>
  <c r="AK786"/>
  <c r="AK785" s="1"/>
  <c r="AK784" s="1"/>
  <c r="AQ787"/>
  <c r="AQ786" s="1"/>
  <c r="AQ785" s="1"/>
  <c r="AQ784" s="1"/>
  <c r="AJ51"/>
  <c r="AP52"/>
  <c r="AP51" s="1"/>
  <c r="AJ656"/>
  <c r="AE658"/>
  <c r="AE657" s="1"/>
  <c r="AE656" s="1"/>
  <c r="AK660"/>
  <c r="AE704"/>
  <c r="AE703" s="1"/>
  <c r="AK705"/>
  <c r="AD707"/>
  <c r="AD706" s="1"/>
  <c r="AJ708"/>
  <c r="AE779"/>
  <c r="AE778" s="1"/>
  <c r="AK780"/>
  <c r="AD704"/>
  <c r="AD703" s="1"/>
  <c r="AD695" s="1"/>
  <c r="AJ705"/>
  <c r="AE707"/>
  <c r="AE706" s="1"/>
  <c r="AK708"/>
  <c r="AD779"/>
  <c r="AD778" s="1"/>
  <c r="AD777" s="1"/>
  <c r="AJ780"/>
  <c r="N33"/>
  <c r="O393"/>
  <c r="O392" s="1"/>
  <c r="AE777"/>
  <c r="Y695"/>
  <c r="AE695"/>
  <c r="Y656"/>
  <c r="R656"/>
  <c r="X656"/>
  <c r="P358"/>
  <c r="P357" s="1"/>
  <c r="Q425"/>
  <c r="Q936"/>
  <c r="Q935" s="1"/>
  <c r="Q684"/>
  <c r="Q679" s="1"/>
  <c r="Q678" s="1"/>
  <c r="N477"/>
  <c r="P196"/>
  <c r="P444"/>
  <c r="P425" s="1"/>
  <c r="P559"/>
  <c r="N622"/>
  <c r="O641"/>
  <c r="R695"/>
  <c r="S695"/>
  <c r="S324"/>
  <c r="S494"/>
  <c r="O358"/>
  <c r="O357" s="1"/>
  <c r="S777"/>
  <c r="R494"/>
  <c r="P233"/>
  <c r="R246"/>
  <c r="P306"/>
  <c r="P305" s="1"/>
  <c r="Q1159"/>
  <c r="Q1154" s="1"/>
  <c r="Q1153" s="1"/>
  <c r="Q1151" s="1"/>
  <c r="O328"/>
  <c r="O323" s="1"/>
  <c r="O322" s="1"/>
  <c r="O321" s="1"/>
  <c r="Q358"/>
  <c r="Q357" s="1"/>
  <c r="P641"/>
  <c r="P640" s="1"/>
  <c r="Q477"/>
  <c r="O77"/>
  <c r="N358"/>
  <c r="N357" s="1"/>
  <c r="N444"/>
  <c r="N425" s="1"/>
  <c r="O477"/>
  <c r="P505"/>
  <c r="Q832"/>
  <c r="Q831" s="1"/>
  <c r="P124"/>
  <c r="P123" s="1"/>
  <c r="N132"/>
  <c r="P132"/>
  <c r="Q294"/>
  <c r="Q293" s="1"/>
  <c r="Q284" s="1"/>
  <c r="Q273" s="1"/>
  <c r="Q252" s="1"/>
  <c r="Q393"/>
  <c r="Q392" s="1"/>
  <c r="N393"/>
  <c r="N392" s="1"/>
  <c r="P719"/>
  <c r="N764"/>
  <c r="Q853"/>
  <c r="Q852" s="1"/>
  <c r="P969"/>
  <c r="P968" s="1"/>
  <c r="Q1123"/>
  <c r="Q1113" s="1"/>
  <c r="Q1112" s="1"/>
  <c r="Q26"/>
  <c r="Q25" s="1"/>
  <c r="Q24" s="1"/>
  <c r="O640"/>
  <c r="O969"/>
  <c r="O968" s="1"/>
  <c r="N969"/>
  <c r="N968" s="1"/>
  <c r="N967" s="1"/>
  <c r="Q212"/>
  <c r="Q211" s="1"/>
  <c r="Q210" s="1"/>
  <c r="O306"/>
  <c r="O305" s="1"/>
  <c r="N328"/>
  <c r="N323" s="1"/>
  <c r="N322" s="1"/>
  <c r="N321" s="1"/>
  <c r="O444"/>
  <c r="O505"/>
  <c r="O588"/>
  <c r="O587" s="1"/>
  <c r="Q622"/>
  <c r="N641"/>
  <c r="O684"/>
  <c r="O679" s="1"/>
  <c r="O678" s="1"/>
  <c r="N821"/>
  <c r="N820" s="1"/>
  <c r="O873"/>
  <c r="P1137"/>
  <c r="P1132" s="1"/>
  <c r="Q1137"/>
  <c r="Q1132" s="1"/>
  <c r="N1154"/>
  <c r="N1153" s="1"/>
  <c r="N1151" s="1"/>
  <c r="S389"/>
  <c r="Y390"/>
  <c r="N960"/>
  <c r="N959" s="1"/>
  <c r="N958" s="1"/>
  <c r="N957" s="1"/>
  <c r="Q969"/>
  <c r="Q968" s="1"/>
  <c r="P26"/>
  <c r="P25" s="1"/>
  <c r="P24" s="1"/>
  <c r="P56"/>
  <c r="Q123"/>
  <c r="Q153"/>
  <c r="Q152" s="1"/>
  <c r="P164"/>
  <c r="N196"/>
  <c r="O203"/>
  <c r="O233"/>
  <c r="O232" s="1"/>
  <c r="O231" s="1"/>
  <c r="P373"/>
  <c r="O379"/>
  <c r="O378" s="1"/>
  <c r="N602"/>
  <c r="N596" s="1"/>
  <c r="P622"/>
  <c r="Q641"/>
  <c r="Q640" s="1"/>
  <c r="Q736"/>
  <c r="O764"/>
  <c r="P799"/>
  <c r="O853"/>
  <c r="O852" s="1"/>
  <c r="O843" s="1"/>
  <c r="O842" s="1"/>
  <c r="N853"/>
  <c r="N852" s="1"/>
  <c r="N843" s="1"/>
  <c r="N842" s="1"/>
  <c r="P1072"/>
  <c r="P416"/>
  <c r="P415" s="1"/>
  <c r="P403" s="1"/>
  <c r="O549"/>
  <c r="O527" s="1"/>
  <c r="N549"/>
  <c r="Q549"/>
  <c r="N719"/>
  <c r="Q719"/>
  <c r="O719"/>
  <c r="P736"/>
  <c r="O736"/>
  <c r="P1191"/>
  <c r="P1190" s="1"/>
  <c r="P1188" s="1"/>
  <c r="Q416"/>
  <c r="Q415" s="1"/>
  <c r="Q403" s="1"/>
  <c r="O1113"/>
  <c r="O1112" s="1"/>
  <c r="O46"/>
  <c r="O45" s="1"/>
  <c r="N55"/>
  <c r="M389"/>
  <c r="M388" s="1"/>
  <c r="M387" s="1"/>
  <c r="M386" s="1"/>
  <c r="O56"/>
  <c r="O55" s="1"/>
  <c r="Q61"/>
  <c r="O153"/>
  <c r="O152" s="1"/>
  <c r="O164"/>
  <c r="O163" s="1"/>
  <c r="P188"/>
  <c r="P203"/>
  <c r="N233"/>
  <c r="N232" s="1"/>
  <c r="N231" s="1"/>
  <c r="N257"/>
  <c r="N256" s="1"/>
  <c r="N255" s="1"/>
  <c r="N254" s="1"/>
  <c r="O294"/>
  <c r="O293" s="1"/>
  <c r="O284" s="1"/>
  <c r="O273" s="1"/>
  <c r="O252" s="1"/>
  <c r="N873"/>
  <c r="N46"/>
  <c r="N45" s="1"/>
  <c r="N44" s="1"/>
  <c r="N43" s="1"/>
  <c r="P679"/>
  <c r="P678" s="1"/>
  <c r="N123"/>
  <c r="Q164"/>
  <c r="Q163" s="1"/>
  <c r="Q183"/>
  <c r="N203"/>
  <c r="L389"/>
  <c r="L388" s="1"/>
  <c r="L387" s="1"/>
  <c r="L386" s="1"/>
  <c r="R390"/>
  <c r="P171"/>
  <c r="Q233"/>
  <c r="Q232" s="1"/>
  <c r="Q231" s="1"/>
  <c r="P232"/>
  <c r="P231" s="1"/>
  <c r="O622"/>
  <c r="O1137"/>
  <c r="O1132" s="1"/>
  <c r="N1191"/>
  <c r="N1190" s="1"/>
  <c r="N1188" s="1"/>
  <c r="P153"/>
  <c r="P152" s="1"/>
  <c r="N171"/>
  <c r="N163" s="1"/>
  <c r="N183"/>
  <c r="O196"/>
  <c r="O212"/>
  <c r="O211" s="1"/>
  <c r="O210" s="1"/>
  <c r="P294"/>
  <c r="P293" s="1"/>
  <c r="P284" s="1"/>
  <c r="P273" s="1"/>
  <c r="Q306"/>
  <c r="Q305" s="1"/>
  <c r="N379"/>
  <c r="N378" s="1"/>
  <c r="N373" s="1"/>
  <c r="N416"/>
  <c r="N415" s="1"/>
  <c r="N403" s="1"/>
  <c r="P477"/>
  <c r="Q505"/>
  <c r="Q588"/>
  <c r="Q587" s="1"/>
  <c r="O602"/>
  <c r="O596" s="1"/>
  <c r="N684"/>
  <c r="P764"/>
  <c r="P821"/>
  <c r="P820" s="1"/>
  <c r="N832"/>
  <c r="N831" s="1"/>
  <c r="P853"/>
  <c r="P852" s="1"/>
  <c r="Q873"/>
  <c r="N505"/>
  <c r="Q843"/>
  <c r="Q842" s="1"/>
  <c r="P873"/>
  <c r="O373"/>
  <c r="O425"/>
  <c r="P891"/>
  <c r="P936"/>
  <c r="P935" s="1"/>
  <c r="Q1072"/>
  <c r="N1137"/>
  <c r="N1132" s="1"/>
  <c r="P1159"/>
  <c r="P1154" s="1"/>
  <c r="P1153" s="1"/>
  <c r="P1151" s="1"/>
  <c r="P257"/>
  <c r="P256" s="1"/>
  <c r="P255" s="1"/>
  <c r="P254" s="1"/>
  <c r="N306"/>
  <c r="N305" s="1"/>
  <c r="O416"/>
  <c r="O415" s="1"/>
  <c r="O403" s="1"/>
  <c r="O402" s="1"/>
  <c r="P554"/>
  <c r="P550" s="1"/>
  <c r="P549" s="1"/>
  <c r="P579"/>
  <c r="P574" s="1"/>
  <c r="N588"/>
  <c r="N587" s="1"/>
  <c r="N640"/>
  <c r="N679"/>
  <c r="N678" s="1"/>
  <c r="N736"/>
  <c r="Q764"/>
  <c r="N799"/>
  <c r="Q821"/>
  <c r="Q820" s="1"/>
  <c r="O891"/>
  <c r="N891"/>
  <c r="O936"/>
  <c r="O935" s="1"/>
  <c r="O1159"/>
  <c r="O1154" s="1"/>
  <c r="O1153" s="1"/>
  <c r="O1151" s="1"/>
  <c r="O1190"/>
  <c r="O1188" s="1"/>
  <c r="O224"/>
  <c r="O223" s="1"/>
  <c r="O222" s="1"/>
  <c r="Q56"/>
  <c r="Q132"/>
  <c r="Q188"/>
  <c r="N284"/>
  <c r="N273" s="1"/>
  <c r="O26"/>
  <c r="O25" s="1"/>
  <c r="O24" s="1"/>
  <c r="O132"/>
  <c r="N26"/>
  <c r="N25" s="1"/>
  <c r="N24" s="1"/>
  <c r="P55"/>
  <c r="P44" s="1"/>
  <c r="P43" s="1"/>
  <c r="Q328"/>
  <c r="Q323" s="1"/>
  <c r="Q322" s="1"/>
  <c r="Q321" s="1"/>
  <c r="Q373"/>
  <c r="N152"/>
  <c r="Q197"/>
  <c r="Q196" s="1"/>
  <c r="Q204"/>
  <c r="Q203" s="1"/>
  <c r="P602"/>
  <c r="P596" s="1"/>
  <c r="O821"/>
  <c r="O820" s="1"/>
  <c r="P843"/>
  <c r="P842" s="1"/>
  <c r="P393"/>
  <c r="P392" s="1"/>
  <c r="O832"/>
  <c r="O831" s="1"/>
  <c r="P832"/>
  <c r="P831" s="1"/>
  <c r="P328"/>
  <c r="P323" s="1"/>
  <c r="P322" s="1"/>
  <c r="P321" s="1"/>
  <c r="Q602"/>
  <c r="Q596" s="1"/>
  <c r="Q891"/>
  <c r="O1072"/>
  <c r="N1113"/>
  <c r="N1112" s="1"/>
  <c r="P1113"/>
  <c r="P1112" s="1"/>
  <c r="P1111" s="1"/>
  <c r="Q1190"/>
  <c r="Q1188" s="1"/>
  <c r="N936"/>
  <c r="N935" s="1"/>
  <c r="K207"/>
  <c r="K205"/>
  <c r="K200"/>
  <c r="K198"/>
  <c r="I567"/>
  <c r="I566" s="1"/>
  <c r="J567"/>
  <c r="J566" s="1"/>
  <c r="K567"/>
  <c r="K566" s="1"/>
  <c r="H567"/>
  <c r="H566" s="1"/>
  <c r="H723"/>
  <c r="N252" l="1"/>
  <c r="AK707"/>
  <c r="AK706" s="1"/>
  <c r="AQ708"/>
  <c r="AQ707" s="1"/>
  <c r="AQ706" s="1"/>
  <c r="AK779"/>
  <c r="AK778" s="1"/>
  <c r="AK777" s="1"/>
  <c r="AQ780"/>
  <c r="AQ779" s="1"/>
  <c r="AQ778" s="1"/>
  <c r="AQ777" s="1"/>
  <c r="AK704"/>
  <c r="AK703" s="1"/>
  <c r="AQ705"/>
  <c r="AQ704" s="1"/>
  <c r="AQ703" s="1"/>
  <c r="AQ695" s="1"/>
  <c r="O872"/>
  <c r="AJ779"/>
  <c r="AJ778" s="1"/>
  <c r="AJ777" s="1"/>
  <c r="AP780"/>
  <c r="AP779" s="1"/>
  <c r="AP778" s="1"/>
  <c r="AP777" s="1"/>
  <c r="AJ704"/>
  <c r="AJ703" s="1"/>
  <c r="AP705"/>
  <c r="AP704" s="1"/>
  <c r="AP703" s="1"/>
  <c r="AJ707"/>
  <c r="AJ706" s="1"/>
  <c r="AP708"/>
  <c r="AP707" s="1"/>
  <c r="AP706" s="1"/>
  <c r="AK658"/>
  <c r="AK657" s="1"/>
  <c r="AK656" s="1"/>
  <c r="AQ660"/>
  <c r="AQ658" s="1"/>
  <c r="AQ657" s="1"/>
  <c r="AQ656" s="1"/>
  <c r="P351"/>
  <c r="P345" s="1"/>
  <c r="AK695"/>
  <c r="P163"/>
  <c r="Q402"/>
  <c r="N1111"/>
  <c r="N118"/>
  <c r="Y389"/>
  <c r="Y388" s="1"/>
  <c r="Y387" s="1"/>
  <c r="Y386" s="1"/>
  <c r="AE390"/>
  <c r="O871"/>
  <c r="O1111"/>
  <c r="P967"/>
  <c r="P955" s="1"/>
  <c r="Q1111"/>
  <c r="S493"/>
  <c r="N351"/>
  <c r="N345" s="1"/>
  <c r="R245"/>
  <c r="R493"/>
  <c r="S388"/>
  <c r="O179"/>
  <c r="Q55"/>
  <c r="Q44" s="1"/>
  <c r="Q43" s="1"/>
  <c r="N872"/>
  <c r="O351"/>
  <c r="O345" s="1"/>
  <c r="O303" s="1"/>
  <c r="P118"/>
  <c r="P872"/>
  <c r="P871" s="1"/>
  <c r="P869" s="1"/>
  <c r="Q872"/>
  <c r="Q871" s="1"/>
  <c r="Q869" s="1"/>
  <c r="P179"/>
  <c r="Q118"/>
  <c r="Q967"/>
  <c r="Q955" s="1"/>
  <c r="P718"/>
  <c r="P638" s="1"/>
  <c r="N955"/>
  <c r="P252"/>
  <c r="Q351"/>
  <c r="Q345" s="1"/>
  <c r="O475"/>
  <c r="N179"/>
  <c r="P527"/>
  <c r="P475" s="1"/>
  <c r="O151"/>
  <c r="O44"/>
  <c r="O43" s="1"/>
  <c r="P402"/>
  <c r="O118"/>
  <c r="R389"/>
  <c r="X390"/>
  <c r="O869"/>
  <c r="N718"/>
  <c r="N638" s="1"/>
  <c r="N527"/>
  <c r="N475" s="1"/>
  <c r="Q718"/>
  <c r="Q638" s="1"/>
  <c r="O718"/>
  <c r="O638" s="1"/>
  <c r="O967"/>
  <c r="O955" s="1"/>
  <c r="N871"/>
  <c r="N869" s="1"/>
  <c r="Q527"/>
  <c r="Q475" s="1"/>
  <c r="P303"/>
  <c r="N402"/>
  <c r="N303" s="1"/>
  <c r="Q179"/>
  <c r="Q151" s="1"/>
  <c r="Q112" s="1"/>
  <c r="N151"/>
  <c r="N112" s="1"/>
  <c r="N15" s="1"/>
  <c r="M583"/>
  <c r="L583"/>
  <c r="M581"/>
  <c r="S581" s="1"/>
  <c r="L581"/>
  <c r="I582"/>
  <c r="J582"/>
  <c r="K582"/>
  <c r="I580"/>
  <c r="J580"/>
  <c r="K580"/>
  <c r="H580"/>
  <c r="H582"/>
  <c r="AJ695" l="1"/>
  <c r="M580"/>
  <c r="AP695"/>
  <c r="AE389"/>
  <c r="AE388" s="1"/>
  <c r="AE387" s="1"/>
  <c r="AE386" s="1"/>
  <c r="AK390"/>
  <c r="P151"/>
  <c r="P112" s="1"/>
  <c r="P15" s="1"/>
  <c r="P1204" s="1"/>
  <c r="Q303"/>
  <c r="X389"/>
  <c r="X388" s="1"/>
  <c r="X387" s="1"/>
  <c r="X386" s="1"/>
  <c r="AD390"/>
  <c r="O112"/>
  <c r="O15" s="1"/>
  <c r="O1204" s="1"/>
  <c r="R388"/>
  <c r="Q15"/>
  <c r="S387"/>
  <c r="K579"/>
  <c r="K574" s="1"/>
  <c r="S580"/>
  <c r="Y581"/>
  <c r="J579"/>
  <c r="J574" s="1"/>
  <c r="L582"/>
  <c r="R583"/>
  <c r="L580"/>
  <c r="R581"/>
  <c r="M582"/>
  <c r="M579" s="1"/>
  <c r="M574" s="1"/>
  <c r="S583"/>
  <c r="N1204"/>
  <c r="H579"/>
  <c r="H574" s="1"/>
  <c r="I579"/>
  <c r="I574" s="1"/>
  <c r="AK389" l="1"/>
  <c r="AK388" s="1"/>
  <c r="AK387" s="1"/>
  <c r="AK386" s="1"/>
  <c r="AQ390"/>
  <c r="AQ389" s="1"/>
  <c r="AQ388" s="1"/>
  <c r="AQ387" s="1"/>
  <c r="AQ386" s="1"/>
  <c r="AD389"/>
  <c r="AD388" s="1"/>
  <c r="AD387" s="1"/>
  <c r="AD386" s="1"/>
  <c r="AJ390"/>
  <c r="Q1204"/>
  <c r="Y580"/>
  <c r="AE581"/>
  <c r="R387"/>
  <c r="S386"/>
  <c r="R580"/>
  <c r="X581"/>
  <c r="R582"/>
  <c r="X583"/>
  <c r="S582"/>
  <c r="Y583"/>
  <c r="L579"/>
  <c r="L574" s="1"/>
  <c r="M1105"/>
  <c r="L1105"/>
  <c r="I1104"/>
  <c r="I1103" s="1"/>
  <c r="I1102" s="1"/>
  <c r="I1101" s="1"/>
  <c r="I1100" s="1"/>
  <c r="J1104"/>
  <c r="J1103" s="1"/>
  <c r="J1102" s="1"/>
  <c r="J1101" s="1"/>
  <c r="J1100" s="1"/>
  <c r="K1104"/>
  <c r="K1103" s="1"/>
  <c r="K1102" s="1"/>
  <c r="K1101" s="1"/>
  <c r="K1100" s="1"/>
  <c r="H1104"/>
  <c r="H1103" s="1"/>
  <c r="H1102" s="1"/>
  <c r="H1101" s="1"/>
  <c r="H1100" s="1"/>
  <c r="AJ389" l="1"/>
  <c r="AJ388" s="1"/>
  <c r="AJ387" s="1"/>
  <c r="AJ386" s="1"/>
  <c r="AP390"/>
  <c r="AP389" s="1"/>
  <c r="AP388" s="1"/>
  <c r="AP387" s="1"/>
  <c r="AP386" s="1"/>
  <c r="AE580"/>
  <c r="AK581"/>
  <c r="Y582"/>
  <c r="Y579" s="1"/>
  <c r="Y574" s="1"/>
  <c r="AE583"/>
  <c r="X580"/>
  <c r="AD581"/>
  <c r="X582"/>
  <c r="X579" s="1"/>
  <c r="X574" s="1"/>
  <c r="AD583"/>
  <c r="R386"/>
  <c r="S579"/>
  <c r="R579"/>
  <c r="M1104"/>
  <c r="M1103" s="1"/>
  <c r="M1102" s="1"/>
  <c r="M1101" s="1"/>
  <c r="M1100" s="1"/>
  <c r="S1105"/>
  <c r="L1104"/>
  <c r="L1103" s="1"/>
  <c r="L1102" s="1"/>
  <c r="L1101" s="1"/>
  <c r="L1100" s="1"/>
  <c r="R1105"/>
  <c r="M141"/>
  <c r="L141"/>
  <c r="I140"/>
  <c r="I139" s="1"/>
  <c r="J140"/>
  <c r="J139" s="1"/>
  <c r="K140"/>
  <c r="K139" s="1"/>
  <c r="H140"/>
  <c r="H139" s="1"/>
  <c r="M138"/>
  <c r="S138" s="1"/>
  <c r="L138"/>
  <c r="I137"/>
  <c r="I136" s="1"/>
  <c r="J137"/>
  <c r="J136" s="1"/>
  <c r="K137"/>
  <c r="K136" s="1"/>
  <c r="H137"/>
  <c r="H136" s="1"/>
  <c r="M135"/>
  <c r="L135"/>
  <c r="I134"/>
  <c r="I133" s="1"/>
  <c r="J134"/>
  <c r="J133" s="1"/>
  <c r="K134"/>
  <c r="K133" s="1"/>
  <c r="H134"/>
  <c r="H133" s="1"/>
  <c r="AK580" l="1"/>
  <c r="AQ581"/>
  <c r="AQ580" s="1"/>
  <c r="AD580"/>
  <c r="AJ581"/>
  <c r="AD582"/>
  <c r="AJ583"/>
  <c r="AE582"/>
  <c r="AE579" s="1"/>
  <c r="AE574" s="1"/>
  <c r="AK583"/>
  <c r="S574"/>
  <c r="R574"/>
  <c r="S1104"/>
  <c r="Y1105"/>
  <c r="S137"/>
  <c r="Y138"/>
  <c r="R1104"/>
  <c r="X1105"/>
  <c r="M140"/>
  <c r="M139" s="1"/>
  <c r="S141"/>
  <c r="M134"/>
  <c r="M133" s="1"/>
  <c r="S135"/>
  <c r="L140"/>
  <c r="L139" s="1"/>
  <c r="R141"/>
  <c r="L134"/>
  <c r="L133" s="1"/>
  <c r="R135"/>
  <c r="L137"/>
  <c r="L136" s="1"/>
  <c r="R138"/>
  <c r="M137"/>
  <c r="M136" s="1"/>
  <c r="H132"/>
  <c r="K132"/>
  <c r="I132"/>
  <c r="J132"/>
  <c r="AP583" l="1"/>
  <c r="AP582" s="1"/>
  <c r="AJ582"/>
  <c r="AD579"/>
  <c r="AD574" s="1"/>
  <c r="AQ583"/>
  <c r="AQ582" s="1"/>
  <c r="AK582"/>
  <c r="AK579" s="1"/>
  <c r="AK574" s="1"/>
  <c r="AJ580"/>
  <c r="AP581"/>
  <c r="AP580" s="1"/>
  <c r="AQ579"/>
  <c r="AQ574" s="1"/>
  <c r="Y137"/>
  <c r="Y136" s="1"/>
  <c r="AE138"/>
  <c r="X1104"/>
  <c r="X1103" s="1"/>
  <c r="X1102" s="1"/>
  <c r="X1101" s="1"/>
  <c r="X1100" s="1"/>
  <c r="AD1105"/>
  <c r="Y1104"/>
  <c r="Y1103" s="1"/>
  <c r="Y1102" s="1"/>
  <c r="Y1101" s="1"/>
  <c r="Y1100" s="1"/>
  <c r="AE1105"/>
  <c r="S136"/>
  <c r="R1103"/>
  <c r="S1103"/>
  <c r="L132"/>
  <c r="M132"/>
  <c r="S134"/>
  <c r="Y135"/>
  <c r="R134"/>
  <c r="X135"/>
  <c r="R137"/>
  <c r="X138"/>
  <c r="R140"/>
  <c r="X141"/>
  <c r="S140"/>
  <c r="Y141"/>
  <c r="M209"/>
  <c r="S209" s="1"/>
  <c r="L209"/>
  <c r="M207"/>
  <c r="L207"/>
  <c r="M205"/>
  <c r="S205" s="1"/>
  <c r="L205"/>
  <c r="I204"/>
  <c r="J204"/>
  <c r="K204"/>
  <c r="H204"/>
  <c r="I206"/>
  <c r="J206"/>
  <c r="K206"/>
  <c r="H206"/>
  <c r="I208"/>
  <c r="J208"/>
  <c r="K208"/>
  <c r="H208"/>
  <c r="M202"/>
  <c r="S202" s="1"/>
  <c r="L202"/>
  <c r="R202" s="1"/>
  <c r="M200"/>
  <c r="L200"/>
  <c r="M198"/>
  <c r="L198"/>
  <c r="I201"/>
  <c r="J201"/>
  <c r="K201"/>
  <c r="I199"/>
  <c r="J199"/>
  <c r="K199"/>
  <c r="I197"/>
  <c r="J197"/>
  <c r="K197"/>
  <c r="H197"/>
  <c r="H199"/>
  <c r="H201"/>
  <c r="AJ579" l="1"/>
  <c r="AJ574" s="1"/>
  <c r="AP579"/>
  <c r="AP574" s="1"/>
  <c r="AE1104"/>
  <c r="AE1103" s="1"/>
  <c r="AE1102" s="1"/>
  <c r="AE1101" s="1"/>
  <c r="AE1100" s="1"/>
  <c r="AK1105"/>
  <c r="AE137"/>
  <c r="AE136" s="1"/>
  <c r="AK138"/>
  <c r="AD1104"/>
  <c r="AD1103" s="1"/>
  <c r="AD1102" s="1"/>
  <c r="AD1101" s="1"/>
  <c r="AD1100" s="1"/>
  <c r="AJ1105"/>
  <c r="Y140"/>
  <c r="Y139" s="1"/>
  <c r="AE141"/>
  <c r="X137"/>
  <c r="X136" s="1"/>
  <c r="AD138"/>
  <c r="Y134"/>
  <c r="Y133" s="1"/>
  <c r="AE135"/>
  <c r="X140"/>
  <c r="X139" s="1"/>
  <c r="AD141"/>
  <c r="X134"/>
  <c r="X133" s="1"/>
  <c r="AD135"/>
  <c r="I196"/>
  <c r="L201"/>
  <c r="R1102"/>
  <c r="R139"/>
  <c r="S1102"/>
  <c r="M208"/>
  <c r="R133"/>
  <c r="S139"/>
  <c r="R136"/>
  <c r="S133"/>
  <c r="S201"/>
  <c r="Y202"/>
  <c r="S204"/>
  <c r="Y205"/>
  <c r="S208"/>
  <c r="Y209"/>
  <c r="Y132"/>
  <c r="R201"/>
  <c r="X202"/>
  <c r="M201"/>
  <c r="M206"/>
  <c r="S207"/>
  <c r="L199"/>
  <c r="R200"/>
  <c r="L206"/>
  <c r="R207"/>
  <c r="M197"/>
  <c r="S198"/>
  <c r="M199"/>
  <c r="S200"/>
  <c r="L197"/>
  <c r="R198"/>
  <c r="L204"/>
  <c r="R205"/>
  <c r="L208"/>
  <c r="R209"/>
  <c r="M204"/>
  <c r="H196"/>
  <c r="H203"/>
  <c r="I203"/>
  <c r="J203"/>
  <c r="K203"/>
  <c r="J196"/>
  <c r="K196"/>
  <c r="AK137" l="1"/>
  <c r="AK136" s="1"/>
  <c r="AQ138"/>
  <c r="AQ137" s="1"/>
  <c r="AQ136" s="1"/>
  <c r="M196"/>
  <c r="AJ1104"/>
  <c r="AJ1103" s="1"/>
  <c r="AJ1102" s="1"/>
  <c r="AJ1101" s="1"/>
  <c r="AJ1100" s="1"/>
  <c r="AP1105"/>
  <c r="AP1104" s="1"/>
  <c r="AP1103" s="1"/>
  <c r="AP1102" s="1"/>
  <c r="AP1101" s="1"/>
  <c r="AP1100" s="1"/>
  <c r="AK1104"/>
  <c r="AK1103" s="1"/>
  <c r="AK1102" s="1"/>
  <c r="AK1101" s="1"/>
  <c r="AK1100" s="1"/>
  <c r="AQ1105"/>
  <c r="AQ1104" s="1"/>
  <c r="AQ1103" s="1"/>
  <c r="AQ1102" s="1"/>
  <c r="AQ1101" s="1"/>
  <c r="AQ1100" s="1"/>
  <c r="AD140"/>
  <c r="AD139" s="1"/>
  <c r="AJ141"/>
  <c r="AD137"/>
  <c r="AD136" s="1"/>
  <c r="AJ138"/>
  <c r="L196"/>
  <c r="X132"/>
  <c r="AD134"/>
  <c r="AD133" s="1"/>
  <c r="AD132" s="1"/>
  <c r="AJ135"/>
  <c r="AE134"/>
  <c r="AE133" s="1"/>
  <c r="AK135"/>
  <c r="AE140"/>
  <c r="AE139" s="1"/>
  <c r="AK141"/>
  <c r="Y204"/>
  <c r="AE205"/>
  <c r="X201"/>
  <c r="AD202"/>
  <c r="Y201"/>
  <c r="AE202"/>
  <c r="Y208"/>
  <c r="AE209"/>
  <c r="L203"/>
  <c r="R132"/>
  <c r="S1101"/>
  <c r="M203"/>
  <c r="R1101"/>
  <c r="S132"/>
  <c r="S199"/>
  <c r="Y200"/>
  <c r="R206"/>
  <c r="X207"/>
  <c r="S206"/>
  <c r="Y207"/>
  <c r="R197"/>
  <c r="X198"/>
  <c r="R199"/>
  <c r="X200"/>
  <c r="R204"/>
  <c r="X205"/>
  <c r="R208"/>
  <c r="X209"/>
  <c r="S197"/>
  <c r="Y198"/>
  <c r="M192"/>
  <c r="L192"/>
  <c r="M190"/>
  <c r="L190"/>
  <c r="I191"/>
  <c r="J191"/>
  <c r="K191"/>
  <c r="I189"/>
  <c r="J189"/>
  <c r="K189"/>
  <c r="H189"/>
  <c r="H191"/>
  <c r="M187"/>
  <c r="L187"/>
  <c r="M185"/>
  <c r="L185"/>
  <c r="I186"/>
  <c r="J186"/>
  <c r="K186"/>
  <c r="I184"/>
  <c r="J184"/>
  <c r="K184"/>
  <c r="H184"/>
  <c r="H186"/>
  <c r="AK134" l="1"/>
  <c r="AK133" s="1"/>
  <c r="AQ135"/>
  <c r="AQ134" s="1"/>
  <c r="AQ133" s="1"/>
  <c r="AJ140"/>
  <c r="AJ139" s="1"/>
  <c r="AP141"/>
  <c r="AP140" s="1"/>
  <c r="AP139" s="1"/>
  <c r="AK140"/>
  <c r="AK139" s="1"/>
  <c r="AQ141"/>
  <c r="AQ140" s="1"/>
  <c r="AQ139" s="1"/>
  <c r="AJ134"/>
  <c r="AJ133" s="1"/>
  <c r="AP135"/>
  <c r="AP134" s="1"/>
  <c r="AP133" s="1"/>
  <c r="AJ137"/>
  <c r="AJ136" s="1"/>
  <c r="AJ132" s="1"/>
  <c r="AP138"/>
  <c r="AP137" s="1"/>
  <c r="AP136" s="1"/>
  <c r="AE132"/>
  <c r="AE204"/>
  <c r="AK205"/>
  <c r="AE201"/>
  <c r="AK202"/>
  <c r="AE208"/>
  <c r="AK209"/>
  <c r="AD201"/>
  <c r="AJ202"/>
  <c r="X204"/>
  <c r="AD205"/>
  <c r="X197"/>
  <c r="AD198"/>
  <c r="X206"/>
  <c r="AD207"/>
  <c r="Y197"/>
  <c r="AE198"/>
  <c r="X208"/>
  <c r="X203" s="1"/>
  <c r="AD209"/>
  <c r="X199"/>
  <c r="AD200"/>
  <c r="Y206"/>
  <c r="Y203" s="1"/>
  <c r="AE207"/>
  <c r="Y199"/>
  <c r="AE200"/>
  <c r="S203"/>
  <c r="R1100"/>
  <c r="S1100"/>
  <c r="R203"/>
  <c r="I183"/>
  <c r="H188"/>
  <c r="X196"/>
  <c r="S196"/>
  <c r="R196"/>
  <c r="L191"/>
  <c r="R192"/>
  <c r="M184"/>
  <c r="S185"/>
  <c r="L189"/>
  <c r="R190"/>
  <c r="L186"/>
  <c r="R187"/>
  <c r="M189"/>
  <c r="S190"/>
  <c r="L184"/>
  <c r="L183" s="1"/>
  <c r="R185"/>
  <c r="M186"/>
  <c r="S187"/>
  <c r="M191"/>
  <c r="S192"/>
  <c r="H183"/>
  <c r="I188"/>
  <c r="J188"/>
  <c r="K188"/>
  <c r="L188"/>
  <c r="J183"/>
  <c r="K183"/>
  <c r="AQ132" l="1"/>
  <c r="AK208"/>
  <c r="AQ209"/>
  <c r="AQ208" s="1"/>
  <c r="AK204"/>
  <c r="AQ205"/>
  <c r="AQ204" s="1"/>
  <c r="AK132"/>
  <c r="AJ201"/>
  <c r="AP202"/>
  <c r="AP201" s="1"/>
  <c r="AK201"/>
  <c r="AQ202"/>
  <c r="AQ201" s="1"/>
  <c r="AP132"/>
  <c r="AD199"/>
  <c r="AJ200"/>
  <c r="AE199"/>
  <c r="AK200"/>
  <c r="AE197"/>
  <c r="AK198"/>
  <c r="AE206"/>
  <c r="AE203" s="1"/>
  <c r="AK207"/>
  <c r="AD208"/>
  <c r="AJ209"/>
  <c r="AD206"/>
  <c r="AD203" s="1"/>
  <c r="AJ207"/>
  <c r="AD204"/>
  <c r="AJ205"/>
  <c r="AD197"/>
  <c r="AD196" s="1"/>
  <c r="AJ198"/>
  <c r="M188"/>
  <c r="M183"/>
  <c r="AE196"/>
  <c r="Y196"/>
  <c r="S186"/>
  <c r="Y187"/>
  <c r="S189"/>
  <c r="Y190"/>
  <c r="R189"/>
  <c r="X190"/>
  <c r="R191"/>
  <c r="X192"/>
  <c r="S191"/>
  <c r="Y192"/>
  <c r="R186"/>
  <c r="X187"/>
  <c r="S184"/>
  <c r="S183" s="1"/>
  <c r="Y185"/>
  <c r="R184"/>
  <c r="X185"/>
  <c r="M182"/>
  <c r="L182"/>
  <c r="I181"/>
  <c r="I180" s="1"/>
  <c r="J181"/>
  <c r="J180" s="1"/>
  <c r="K181"/>
  <c r="K180" s="1"/>
  <c r="H181"/>
  <c r="H180" s="1"/>
  <c r="M84"/>
  <c r="S84" s="1"/>
  <c r="L84"/>
  <c r="I83"/>
  <c r="I82" s="1"/>
  <c r="J83"/>
  <c r="J82" s="1"/>
  <c r="K83"/>
  <c r="K82" s="1"/>
  <c r="H83"/>
  <c r="H82" s="1"/>
  <c r="I80"/>
  <c r="J80"/>
  <c r="K80"/>
  <c r="I78"/>
  <c r="J78"/>
  <c r="K78"/>
  <c r="M81"/>
  <c r="L81"/>
  <c r="M79"/>
  <c r="L79"/>
  <c r="H78"/>
  <c r="H80"/>
  <c r="M76"/>
  <c r="L76"/>
  <c r="M74"/>
  <c r="L74"/>
  <c r="I73"/>
  <c r="J73"/>
  <c r="K73"/>
  <c r="H73"/>
  <c r="I75"/>
  <c r="J75"/>
  <c r="K75"/>
  <c r="H75"/>
  <c r="M71"/>
  <c r="L71"/>
  <c r="I70"/>
  <c r="I69" s="1"/>
  <c r="J70"/>
  <c r="J69" s="1"/>
  <c r="K70"/>
  <c r="K69" s="1"/>
  <c r="H70"/>
  <c r="H69" s="1"/>
  <c r="M68"/>
  <c r="L68"/>
  <c r="I67"/>
  <c r="I66" s="1"/>
  <c r="J67"/>
  <c r="J66" s="1"/>
  <c r="K67"/>
  <c r="K66" s="1"/>
  <c r="H67"/>
  <c r="H66" s="1"/>
  <c r="M63"/>
  <c r="S63" s="1"/>
  <c r="L63"/>
  <c r="R63" s="1"/>
  <c r="M65"/>
  <c r="L65"/>
  <c r="I62"/>
  <c r="J62"/>
  <c r="K62"/>
  <c r="H62"/>
  <c r="I64"/>
  <c r="J64"/>
  <c r="K64"/>
  <c r="H64"/>
  <c r="H61" s="1"/>
  <c r="M60"/>
  <c r="S60" s="1"/>
  <c r="L60"/>
  <c r="M58"/>
  <c r="L58"/>
  <c r="I59"/>
  <c r="J59"/>
  <c r="K59"/>
  <c r="H59"/>
  <c r="I57"/>
  <c r="J57"/>
  <c r="K57"/>
  <c r="H57"/>
  <c r="H56" s="1"/>
  <c r="AJ204" l="1"/>
  <c r="AP205"/>
  <c r="AP204" s="1"/>
  <c r="AP203" s="1"/>
  <c r="AJ208"/>
  <c r="AP209"/>
  <c r="AP208" s="1"/>
  <c r="AK197"/>
  <c r="AQ198"/>
  <c r="AQ197" s="1"/>
  <c r="AQ196" s="1"/>
  <c r="AJ199"/>
  <c r="AP200"/>
  <c r="AP199" s="1"/>
  <c r="AJ197"/>
  <c r="AP198"/>
  <c r="AP197" s="1"/>
  <c r="AP196" s="1"/>
  <c r="AJ206"/>
  <c r="AP207"/>
  <c r="AP206" s="1"/>
  <c r="AK206"/>
  <c r="AK203" s="1"/>
  <c r="AQ207"/>
  <c r="AQ206" s="1"/>
  <c r="AQ203" s="1"/>
  <c r="AK199"/>
  <c r="AQ200"/>
  <c r="AQ199" s="1"/>
  <c r="AJ196"/>
  <c r="M62"/>
  <c r="AJ203"/>
  <c r="AK196"/>
  <c r="Y184"/>
  <c r="AE185"/>
  <c r="Y191"/>
  <c r="AE192"/>
  <c r="X189"/>
  <c r="AD190"/>
  <c r="Y186"/>
  <c r="AE187"/>
  <c r="X184"/>
  <c r="AD185"/>
  <c r="X186"/>
  <c r="AD187"/>
  <c r="X191"/>
  <c r="X188" s="1"/>
  <c r="AD192"/>
  <c r="Y189"/>
  <c r="AE190"/>
  <c r="L62"/>
  <c r="H77"/>
  <c r="S188"/>
  <c r="R188"/>
  <c r="R183"/>
  <c r="J61"/>
  <c r="I77"/>
  <c r="S59"/>
  <c r="Y60"/>
  <c r="S83"/>
  <c r="Y84"/>
  <c r="S62"/>
  <c r="Y63"/>
  <c r="M83"/>
  <c r="M82" s="1"/>
  <c r="R62"/>
  <c r="X63"/>
  <c r="Y188"/>
  <c r="M64"/>
  <c r="M61" s="1"/>
  <c r="S65"/>
  <c r="M57"/>
  <c r="S58"/>
  <c r="L70"/>
  <c r="L69" s="1"/>
  <c r="R71"/>
  <c r="L75"/>
  <c r="R76"/>
  <c r="M80"/>
  <c r="S81"/>
  <c r="L181"/>
  <c r="L180" s="1"/>
  <c r="R182"/>
  <c r="L57"/>
  <c r="R58"/>
  <c r="M73"/>
  <c r="S74"/>
  <c r="L80"/>
  <c r="R81"/>
  <c r="K56"/>
  <c r="M59"/>
  <c r="M56" s="1"/>
  <c r="M67"/>
  <c r="M66" s="1"/>
  <c r="S68"/>
  <c r="L73"/>
  <c r="R74"/>
  <c r="M78"/>
  <c r="S79"/>
  <c r="L83"/>
  <c r="L82" s="1"/>
  <c r="R84"/>
  <c r="L59"/>
  <c r="R60"/>
  <c r="L64"/>
  <c r="R65"/>
  <c r="L67"/>
  <c r="L66" s="1"/>
  <c r="R68"/>
  <c r="M70"/>
  <c r="M69" s="1"/>
  <c r="S71"/>
  <c r="M75"/>
  <c r="S76"/>
  <c r="L78"/>
  <c r="R79"/>
  <c r="M181"/>
  <c r="M180" s="1"/>
  <c r="S182"/>
  <c r="I56"/>
  <c r="J56"/>
  <c r="I72"/>
  <c r="J72"/>
  <c r="I61"/>
  <c r="H72"/>
  <c r="M77"/>
  <c r="J77"/>
  <c r="K77"/>
  <c r="K72"/>
  <c r="L72"/>
  <c r="K61"/>
  <c r="AD189" l="1"/>
  <c r="AJ190"/>
  <c r="AD184"/>
  <c r="AJ185"/>
  <c r="AE189"/>
  <c r="AK190"/>
  <c r="AD186"/>
  <c r="AJ187"/>
  <c r="AE186"/>
  <c r="AK187"/>
  <c r="AE191"/>
  <c r="AK192"/>
  <c r="AD191"/>
  <c r="AJ192"/>
  <c r="AE184"/>
  <c r="AK185"/>
  <c r="H55"/>
  <c r="L61"/>
  <c r="X183"/>
  <c r="Y183"/>
  <c r="M72"/>
  <c r="M55" s="1"/>
  <c r="Y83"/>
  <c r="Y82" s="1"/>
  <c r="AE84"/>
  <c r="X62"/>
  <c r="AD63"/>
  <c r="Y62"/>
  <c r="AE63"/>
  <c r="Y59"/>
  <c r="AE60"/>
  <c r="L56"/>
  <c r="S82"/>
  <c r="L77"/>
  <c r="S181"/>
  <c r="Y182"/>
  <c r="S75"/>
  <c r="Y76"/>
  <c r="R67"/>
  <c r="X68"/>
  <c r="R59"/>
  <c r="X60"/>
  <c r="S78"/>
  <c r="Y79"/>
  <c r="S67"/>
  <c r="Y68"/>
  <c r="R80"/>
  <c r="X81"/>
  <c r="R57"/>
  <c r="X58"/>
  <c r="S80"/>
  <c r="Y81"/>
  <c r="R70"/>
  <c r="X71"/>
  <c r="S64"/>
  <c r="Y65"/>
  <c r="R78"/>
  <c r="X79"/>
  <c r="R64"/>
  <c r="X65"/>
  <c r="R83"/>
  <c r="X84"/>
  <c r="R73"/>
  <c r="X74"/>
  <c r="S73"/>
  <c r="Y74"/>
  <c r="R181"/>
  <c r="X182"/>
  <c r="R75"/>
  <c r="X76"/>
  <c r="S57"/>
  <c r="Y58"/>
  <c r="S70"/>
  <c r="Y71"/>
  <c r="J55"/>
  <c r="I55"/>
  <c r="S72"/>
  <c r="K55"/>
  <c r="M195"/>
  <c r="L195"/>
  <c r="I194"/>
  <c r="I193" s="1"/>
  <c r="J194"/>
  <c r="J193" s="1"/>
  <c r="K194"/>
  <c r="K193" s="1"/>
  <c r="H194"/>
  <c r="H193" s="1"/>
  <c r="H179" s="1"/>
  <c r="H855"/>
  <c r="AE183" l="1"/>
  <c r="AE188"/>
  <c r="AJ191"/>
  <c r="AP192"/>
  <c r="AP191" s="1"/>
  <c r="AK189"/>
  <c r="AQ190"/>
  <c r="AQ189" s="1"/>
  <c r="AJ189"/>
  <c r="AP190"/>
  <c r="AP189" s="1"/>
  <c r="AP188" s="1"/>
  <c r="AK186"/>
  <c r="AQ187"/>
  <c r="AQ186" s="1"/>
  <c r="AK184"/>
  <c r="AQ185"/>
  <c r="AQ184" s="1"/>
  <c r="AK191"/>
  <c r="AK188" s="1"/>
  <c r="AQ192"/>
  <c r="AQ191" s="1"/>
  <c r="AJ186"/>
  <c r="AP187"/>
  <c r="AP186" s="1"/>
  <c r="AJ184"/>
  <c r="AP185"/>
  <c r="AP184" s="1"/>
  <c r="AD188"/>
  <c r="AJ188"/>
  <c r="AD62"/>
  <c r="AJ63"/>
  <c r="AE62"/>
  <c r="AK63"/>
  <c r="AE83"/>
  <c r="AE82" s="1"/>
  <c r="AK84"/>
  <c r="AD183"/>
  <c r="AE59"/>
  <c r="AK60"/>
  <c r="AK183"/>
  <c r="AJ183"/>
  <c r="Y70"/>
  <c r="Y69" s="1"/>
  <c r="AE71"/>
  <c r="X78"/>
  <c r="AD79"/>
  <c r="Y67"/>
  <c r="Y66" s="1"/>
  <c r="AE68"/>
  <c r="Y73"/>
  <c r="AE74"/>
  <c r="X70"/>
  <c r="X69" s="1"/>
  <c r="AD71"/>
  <c r="X59"/>
  <c r="AD60"/>
  <c r="X75"/>
  <c r="AD76"/>
  <c r="X83"/>
  <c r="X82" s="1"/>
  <c r="AD84"/>
  <c r="X57"/>
  <c r="AD58"/>
  <c r="Y75"/>
  <c r="AE76"/>
  <c r="Y57"/>
  <c r="Y56" s="1"/>
  <c r="AE58"/>
  <c r="X181"/>
  <c r="X180" s="1"/>
  <c r="AD182"/>
  <c r="X73"/>
  <c r="X72" s="1"/>
  <c r="AD74"/>
  <c r="X64"/>
  <c r="X61" s="1"/>
  <c r="AD65"/>
  <c r="Y64"/>
  <c r="Y61" s="1"/>
  <c r="AE65"/>
  <c r="Y80"/>
  <c r="AE81"/>
  <c r="X80"/>
  <c r="AD81"/>
  <c r="Y78"/>
  <c r="AE79"/>
  <c r="X67"/>
  <c r="X66" s="1"/>
  <c r="AD68"/>
  <c r="Y181"/>
  <c r="Y180" s="1"/>
  <c r="AE182"/>
  <c r="L55"/>
  <c r="S77"/>
  <c r="S56"/>
  <c r="R180"/>
  <c r="R61"/>
  <c r="S61"/>
  <c r="R66"/>
  <c r="S180"/>
  <c r="S69"/>
  <c r="R82"/>
  <c r="R77"/>
  <c r="R69"/>
  <c r="R56"/>
  <c r="S66"/>
  <c r="Y77"/>
  <c r="R72"/>
  <c r="L194"/>
  <c r="L193" s="1"/>
  <c r="L179" s="1"/>
  <c r="R195"/>
  <c r="M194"/>
  <c r="M193" s="1"/>
  <c r="M179" s="1"/>
  <c r="S195"/>
  <c r="J179"/>
  <c r="K179"/>
  <c r="I179"/>
  <c r="H645"/>
  <c r="H644" s="1"/>
  <c r="H643" s="1"/>
  <c r="H642" s="1"/>
  <c r="M1198"/>
  <c r="S1198" s="1"/>
  <c r="L1198"/>
  <c r="R1198" s="1"/>
  <c r="M1194"/>
  <c r="S1194" s="1"/>
  <c r="M1186"/>
  <c r="S1186" s="1"/>
  <c r="L1186"/>
  <c r="M1177"/>
  <c r="S1177" s="1"/>
  <c r="L1177"/>
  <c r="R1177" s="1"/>
  <c r="M1170"/>
  <c r="S1170" s="1"/>
  <c r="L1170"/>
  <c r="R1170" s="1"/>
  <c r="M1165"/>
  <c r="S1165" s="1"/>
  <c r="L1165"/>
  <c r="R1165" s="1"/>
  <c r="M1162"/>
  <c r="S1162" s="1"/>
  <c r="L1162"/>
  <c r="R1162" s="1"/>
  <c r="M1158"/>
  <c r="S1158" s="1"/>
  <c r="L1158"/>
  <c r="M1149"/>
  <c r="S1149" s="1"/>
  <c r="L1149"/>
  <c r="R1149" s="1"/>
  <c r="M1146"/>
  <c r="S1146" s="1"/>
  <c r="M1143"/>
  <c r="S1143" s="1"/>
  <c r="L1143"/>
  <c r="R1143" s="1"/>
  <c r="M1140"/>
  <c r="S1140" s="1"/>
  <c r="L1140"/>
  <c r="R1140" s="1"/>
  <c r="M1131"/>
  <c r="S1131" s="1"/>
  <c r="L1131"/>
  <c r="R1131" s="1"/>
  <c r="M1127"/>
  <c r="L1127"/>
  <c r="M1125"/>
  <c r="S1125" s="1"/>
  <c r="M1122"/>
  <c r="S1122" s="1"/>
  <c r="L1122"/>
  <c r="M1119"/>
  <c r="S1119" s="1"/>
  <c r="L1119"/>
  <c r="R1119" s="1"/>
  <c r="M1116"/>
  <c r="S1116" s="1"/>
  <c r="L1116"/>
  <c r="R1116" s="1"/>
  <c r="M1079"/>
  <c r="S1079" s="1"/>
  <c r="M1075"/>
  <c r="S1075" s="1"/>
  <c r="L1075"/>
  <c r="M1065"/>
  <c r="S1065" s="1"/>
  <c r="L1065"/>
  <c r="R1065" s="1"/>
  <c r="M1062"/>
  <c r="S1062" s="1"/>
  <c r="L1062"/>
  <c r="R1062" s="1"/>
  <c r="M1059"/>
  <c r="S1059" s="1"/>
  <c r="L1059"/>
  <c r="R1059" s="1"/>
  <c r="M1056"/>
  <c r="S1056" s="1"/>
  <c r="L1056"/>
  <c r="M1053"/>
  <c r="S1053" s="1"/>
  <c r="L1053"/>
  <c r="R1053" s="1"/>
  <c r="M1050"/>
  <c r="S1050" s="1"/>
  <c r="L1050"/>
  <c r="R1050" s="1"/>
  <c r="M1047"/>
  <c r="S1047" s="1"/>
  <c r="L1047"/>
  <c r="R1047" s="1"/>
  <c r="M1044"/>
  <c r="S1044" s="1"/>
  <c r="L1044"/>
  <c r="R1044" s="1"/>
  <c r="M1041"/>
  <c r="S1041" s="1"/>
  <c r="L1041"/>
  <c r="R1041" s="1"/>
  <c r="M1038"/>
  <c r="S1038" s="1"/>
  <c r="L1038"/>
  <c r="R1038" s="1"/>
  <c r="M1035"/>
  <c r="S1035" s="1"/>
  <c r="L1035"/>
  <c r="R1035" s="1"/>
  <c r="M1032"/>
  <c r="S1032" s="1"/>
  <c r="L1032"/>
  <c r="R1032" s="1"/>
  <c r="M1029"/>
  <c r="S1029" s="1"/>
  <c r="L1029"/>
  <c r="R1029" s="1"/>
  <c r="M1026"/>
  <c r="S1026" s="1"/>
  <c r="L1026"/>
  <c r="R1026" s="1"/>
  <c r="M1023"/>
  <c r="S1023" s="1"/>
  <c r="L1023"/>
  <c r="R1023" s="1"/>
  <c r="M1020"/>
  <c r="S1020" s="1"/>
  <c r="L1020"/>
  <c r="R1020" s="1"/>
  <c r="M1017"/>
  <c r="S1017" s="1"/>
  <c r="L1017"/>
  <c r="R1017" s="1"/>
  <c r="M1014"/>
  <c r="S1014" s="1"/>
  <c r="L1014"/>
  <c r="R1014" s="1"/>
  <c r="M1011"/>
  <c r="S1011" s="1"/>
  <c r="L1011"/>
  <c r="R1011" s="1"/>
  <c r="M1008"/>
  <c r="S1008" s="1"/>
  <c r="L1008"/>
  <c r="R1008" s="1"/>
  <c r="M1005"/>
  <c r="S1005" s="1"/>
  <c r="L1005"/>
  <c r="M1002"/>
  <c r="S1002" s="1"/>
  <c r="L1002"/>
  <c r="R1002" s="1"/>
  <c r="M999"/>
  <c r="S999" s="1"/>
  <c r="L999"/>
  <c r="R999" s="1"/>
  <c r="M996"/>
  <c r="S996" s="1"/>
  <c r="L996"/>
  <c r="R996" s="1"/>
  <c r="M993"/>
  <c r="S993" s="1"/>
  <c r="L993"/>
  <c r="R993" s="1"/>
  <c r="M990"/>
  <c r="S990" s="1"/>
  <c r="L990"/>
  <c r="R990" s="1"/>
  <c r="M987"/>
  <c r="S987" s="1"/>
  <c r="L987"/>
  <c r="R987" s="1"/>
  <c r="M984"/>
  <c r="S984" s="1"/>
  <c r="L984"/>
  <c r="R984" s="1"/>
  <c r="M981"/>
  <c r="S981" s="1"/>
  <c r="L981"/>
  <c r="R981" s="1"/>
  <c r="M978"/>
  <c r="S978" s="1"/>
  <c r="L978"/>
  <c r="R978" s="1"/>
  <c r="M975"/>
  <c r="S975" s="1"/>
  <c r="L975"/>
  <c r="M972"/>
  <c r="S972" s="1"/>
  <c r="L972"/>
  <c r="R972" s="1"/>
  <c r="M964"/>
  <c r="S964" s="1"/>
  <c r="L964"/>
  <c r="R964" s="1"/>
  <c r="M953"/>
  <c r="S953" s="1"/>
  <c r="L953"/>
  <c r="R953" s="1"/>
  <c r="M946"/>
  <c r="S946" s="1"/>
  <c r="L946"/>
  <c r="R946" s="1"/>
  <c r="M945"/>
  <c r="S945" s="1"/>
  <c r="L945"/>
  <c r="R945" s="1"/>
  <c r="M942"/>
  <c r="S942" s="1"/>
  <c r="L942"/>
  <c r="R942" s="1"/>
  <c r="M939"/>
  <c r="S939" s="1"/>
  <c r="L939"/>
  <c r="M934"/>
  <c r="S934" s="1"/>
  <c r="L934"/>
  <c r="R934" s="1"/>
  <c r="M933"/>
  <c r="S933" s="1"/>
  <c r="L933"/>
  <c r="R933" s="1"/>
  <c r="M920"/>
  <c r="S920" s="1"/>
  <c r="L920"/>
  <c r="R920" s="1"/>
  <c r="M919"/>
  <c r="S919" s="1"/>
  <c r="L919"/>
  <c r="R919" s="1"/>
  <c r="M915"/>
  <c r="S915" s="1"/>
  <c r="L915"/>
  <c r="R915" s="1"/>
  <c r="M911"/>
  <c r="S911" s="1"/>
  <c r="L911"/>
  <c r="R911" s="1"/>
  <c r="M910"/>
  <c r="S910" s="1"/>
  <c r="L910"/>
  <c r="R910" s="1"/>
  <c r="M907"/>
  <c r="S907" s="1"/>
  <c r="L907"/>
  <c r="R907" s="1"/>
  <c r="M904"/>
  <c r="S904" s="1"/>
  <c r="L904"/>
  <c r="R904" s="1"/>
  <c r="M901"/>
  <c r="S901" s="1"/>
  <c r="L901"/>
  <c r="R901" s="1"/>
  <c r="M900"/>
  <c r="S900" s="1"/>
  <c r="L900"/>
  <c r="R900" s="1"/>
  <c r="M897"/>
  <c r="S897" s="1"/>
  <c r="L897"/>
  <c r="R897" s="1"/>
  <c r="M894"/>
  <c r="S894" s="1"/>
  <c r="L894"/>
  <c r="R894" s="1"/>
  <c r="M890"/>
  <c r="S890" s="1"/>
  <c r="M889"/>
  <c r="S889" s="1"/>
  <c r="M886"/>
  <c r="S886" s="1"/>
  <c r="M883"/>
  <c r="S883" s="1"/>
  <c r="M880"/>
  <c r="S880" s="1"/>
  <c r="M879"/>
  <c r="S879" s="1"/>
  <c r="M876"/>
  <c r="S876" s="1"/>
  <c r="L876"/>
  <c r="R876" s="1"/>
  <c r="M861"/>
  <c r="S861" s="1"/>
  <c r="L861"/>
  <c r="R861" s="1"/>
  <c r="M859"/>
  <c r="S859" s="1"/>
  <c r="L859"/>
  <c r="R859" s="1"/>
  <c r="M857"/>
  <c r="S857" s="1"/>
  <c r="L857"/>
  <c r="R857" s="1"/>
  <c r="M855"/>
  <c r="S855" s="1"/>
  <c r="L855"/>
  <c r="R855" s="1"/>
  <c r="M851"/>
  <c r="S851" s="1"/>
  <c r="L851"/>
  <c r="R851" s="1"/>
  <c r="M847"/>
  <c r="S847" s="1"/>
  <c r="L847"/>
  <c r="R847" s="1"/>
  <c r="M840"/>
  <c r="S840" s="1"/>
  <c r="L840"/>
  <c r="R840" s="1"/>
  <c r="M836"/>
  <c r="S836" s="1"/>
  <c r="L836"/>
  <c r="R836" s="1"/>
  <c r="M829"/>
  <c r="S829" s="1"/>
  <c r="L829"/>
  <c r="M825"/>
  <c r="S825" s="1"/>
  <c r="L825"/>
  <c r="R825" s="1"/>
  <c r="M818"/>
  <c r="S818" s="1"/>
  <c r="L818"/>
  <c r="R818" s="1"/>
  <c r="M806"/>
  <c r="S806" s="1"/>
  <c r="L806"/>
  <c r="R806" s="1"/>
  <c r="M803"/>
  <c r="S803" s="1"/>
  <c r="L803"/>
  <c r="R803" s="1"/>
  <c r="M798"/>
  <c r="S798" s="1"/>
  <c r="M776"/>
  <c r="S776" s="1"/>
  <c r="L776"/>
  <c r="R776" s="1"/>
  <c r="M772"/>
  <c r="S772" s="1"/>
  <c r="L772"/>
  <c r="R772" s="1"/>
  <c r="M768"/>
  <c r="S768" s="1"/>
  <c r="M763"/>
  <c r="S763" s="1"/>
  <c r="M748"/>
  <c r="S748" s="1"/>
  <c r="M744"/>
  <c r="S744" s="1"/>
  <c r="L744"/>
  <c r="R744" s="1"/>
  <c r="M740"/>
  <c r="S740" s="1"/>
  <c r="M731"/>
  <c r="S731" s="1"/>
  <c r="L731"/>
  <c r="R731" s="1"/>
  <c r="M727"/>
  <c r="S727" s="1"/>
  <c r="L727"/>
  <c r="R727" s="1"/>
  <c r="M723"/>
  <c r="S723" s="1"/>
  <c r="M713"/>
  <c r="S713" s="1"/>
  <c r="L713"/>
  <c r="R713" s="1"/>
  <c r="M694"/>
  <c r="S694" s="1"/>
  <c r="L694"/>
  <c r="R694" s="1"/>
  <c r="M690"/>
  <c r="S690" s="1"/>
  <c r="M687"/>
  <c r="S687" s="1"/>
  <c r="L687"/>
  <c r="R687" s="1"/>
  <c r="M683"/>
  <c r="S683" s="1"/>
  <c r="L683"/>
  <c r="M676"/>
  <c r="S676" s="1"/>
  <c r="L676"/>
  <c r="R676" s="1"/>
  <c r="M671"/>
  <c r="S671" s="1"/>
  <c r="L671"/>
  <c r="R671" s="1"/>
  <c r="M655"/>
  <c r="S655" s="1"/>
  <c r="M651"/>
  <c r="S651" s="1"/>
  <c r="L651"/>
  <c r="R651" s="1"/>
  <c r="M650"/>
  <c r="S650" s="1"/>
  <c r="L650"/>
  <c r="R650" s="1"/>
  <c r="M646"/>
  <c r="S646" s="1"/>
  <c r="M645"/>
  <c r="S645" s="1"/>
  <c r="M636"/>
  <c r="S636" s="1"/>
  <c r="L636"/>
  <c r="R636" s="1"/>
  <c r="M629"/>
  <c r="S629" s="1"/>
  <c r="L629"/>
  <c r="R629" s="1"/>
  <c r="M620"/>
  <c r="S620" s="1"/>
  <c r="L620"/>
  <c r="R620" s="1"/>
  <c r="M615"/>
  <c r="S615" s="1"/>
  <c r="L615"/>
  <c r="R615" s="1"/>
  <c r="M610"/>
  <c r="S610" s="1"/>
  <c r="L610"/>
  <c r="R610" s="1"/>
  <c r="M606"/>
  <c r="S606" s="1"/>
  <c r="L606"/>
  <c r="R606" s="1"/>
  <c r="M601"/>
  <c r="S601" s="1"/>
  <c r="L601"/>
  <c r="R601" s="1"/>
  <c r="M594"/>
  <c r="S594" s="1"/>
  <c r="M591"/>
  <c r="S591" s="1"/>
  <c r="L591"/>
  <c r="R591" s="1"/>
  <c r="M573"/>
  <c r="S573" s="1"/>
  <c r="L573"/>
  <c r="R573" s="1"/>
  <c r="M568"/>
  <c r="L568"/>
  <c r="M565"/>
  <c r="S565" s="1"/>
  <c r="L565"/>
  <c r="R565" s="1"/>
  <c r="M563"/>
  <c r="S563" s="1"/>
  <c r="L563"/>
  <c r="R563" s="1"/>
  <c r="M561"/>
  <c r="S561" s="1"/>
  <c r="L561"/>
  <c r="R561" s="1"/>
  <c r="M558"/>
  <c r="S558" s="1"/>
  <c r="L558"/>
  <c r="R558" s="1"/>
  <c r="M556"/>
  <c r="S556" s="1"/>
  <c r="L556"/>
  <c r="R556" s="1"/>
  <c r="M548"/>
  <c r="S548" s="1"/>
  <c r="M543"/>
  <c r="S543" s="1"/>
  <c r="L543"/>
  <c r="R543" s="1"/>
  <c r="M538"/>
  <c r="S538" s="1"/>
  <c r="L538"/>
  <c r="M532"/>
  <c r="S532" s="1"/>
  <c r="L532"/>
  <c r="R532" s="1"/>
  <c r="M525"/>
  <c r="S525" s="1"/>
  <c r="M520"/>
  <c r="S520" s="1"/>
  <c r="L520"/>
  <c r="R520" s="1"/>
  <c r="M515"/>
  <c r="S515" s="1"/>
  <c r="M510"/>
  <c r="S510" s="1"/>
  <c r="L510"/>
  <c r="R510" s="1"/>
  <c r="M501"/>
  <c r="S501" s="1"/>
  <c r="M492"/>
  <c r="S492" s="1"/>
  <c r="M487"/>
  <c r="S487" s="1"/>
  <c r="L487"/>
  <c r="R487" s="1"/>
  <c r="M482"/>
  <c r="S482" s="1"/>
  <c r="L482"/>
  <c r="R482" s="1"/>
  <c r="M473"/>
  <c r="S473" s="1"/>
  <c r="L473"/>
  <c r="R473" s="1"/>
  <c r="M468"/>
  <c r="S468" s="1"/>
  <c r="L468"/>
  <c r="R468" s="1"/>
  <c r="M463"/>
  <c r="S463" s="1"/>
  <c r="L463"/>
  <c r="R463" s="1"/>
  <c r="M450"/>
  <c r="S450" s="1"/>
  <c r="L450"/>
  <c r="R450" s="1"/>
  <c r="M448"/>
  <c r="S448" s="1"/>
  <c r="L448"/>
  <c r="R448" s="1"/>
  <c r="M446"/>
  <c r="S446" s="1"/>
  <c r="L446"/>
  <c r="R446" s="1"/>
  <c r="M433"/>
  <c r="S433" s="1"/>
  <c r="M429"/>
  <c r="S429" s="1"/>
  <c r="L429"/>
  <c r="R429" s="1"/>
  <c r="M424"/>
  <c r="S424" s="1"/>
  <c r="M422"/>
  <c r="S422" s="1"/>
  <c r="L422"/>
  <c r="R422" s="1"/>
  <c r="M420"/>
  <c r="S420" s="1"/>
  <c r="M418"/>
  <c r="S418" s="1"/>
  <c r="M411"/>
  <c r="S411" s="1"/>
  <c r="L411"/>
  <c r="R411" s="1"/>
  <c r="M400"/>
  <c r="S400" s="1"/>
  <c r="L400"/>
  <c r="R400" s="1"/>
  <c r="M397"/>
  <c r="S397" s="1"/>
  <c r="L397"/>
  <c r="R397" s="1"/>
  <c r="M385"/>
  <c r="S385" s="1"/>
  <c r="L385"/>
  <c r="R385" s="1"/>
  <c r="M383"/>
  <c r="S383" s="1"/>
  <c r="L383"/>
  <c r="R383" s="1"/>
  <c r="M381"/>
  <c r="S381" s="1"/>
  <c r="L381"/>
  <c r="R381" s="1"/>
  <c r="M377"/>
  <c r="S377" s="1"/>
  <c r="L377"/>
  <c r="R377" s="1"/>
  <c r="M367"/>
  <c r="S367" s="1"/>
  <c r="L367"/>
  <c r="R367" s="1"/>
  <c r="M364"/>
  <c r="S364" s="1"/>
  <c r="L364"/>
  <c r="R364" s="1"/>
  <c r="M361"/>
  <c r="S361" s="1"/>
  <c r="L361"/>
  <c r="R361" s="1"/>
  <c r="M356"/>
  <c r="S356" s="1"/>
  <c r="L356"/>
  <c r="R356" s="1"/>
  <c r="M350"/>
  <c r="S350" s="1"/>
  <c r="L350"/>
  <c r="R350" s="1"/>
  <c r="M343"/>
  <c r="S343" s="1"/>
  <c r="L343"/>
  <c r="R343" s="1"/>
  <c r="M340"/>
  <c r="S340" s="1"/>
  <c r="L340"/>
  <c r="R340" s="1"/>
  <c r="M337"/>
  <c r="S337" s="1"/>
  <c r="L337"/>
  <c r="R337" s="1"/>
  <c r="M334"/>
  <c r="S334" s="1"/>
  <c r="L334"/>
  <c r="R334" s="1"/>
  <c r="M331"/>
  <c r="S331" s="1"/>
  <c r="L331"/>
  <c r="M327"/>
  <c r="S327" s="1"/>
  <c r="L327"/>
  <c r="R327" s="1"/>
  <c r="M319"/>
  <c r="S319" s="1"/>
  <c r="L319"/>
  <c r="R319" s="1"/>
  <c r="M316"/>
  <c r="S316" s="1"/>
  <c r="L316"/>
  <c r="R316" s="1"/>
  <c r="M313"/>
  <c r="S313" s="1"/>
  <c r="L313"/>
  <c r="R313" s="1"/>
  <c r="M310"/>
  <c r="S310" s="1"/>
  <c r="L310"/>
  <c r="R310" s="1"/>
  <c r="M301"/>
  <c r="S301" s="1"/>
  <c r="L301"/>
  <c r="R301" s="1"/>
  <c r="M298"/>
  <c r="S298" s="1"/>
  <c r="L298"/>
  <c r="R298" s="1"/>
  <c r="M296"/>
  <c r="S296" s="1"/>
  <c r="L296"/>
  <c r="R296" s="1"/>
  <c r="M292"/>
  <c r="S292" s="1"/>
  <c r="L292"/>
  <c r="M288"/>
  <c r="S288" s="1"/>
  <c r="L288"/>
  <c r="R288" s="1"/>
  <c r="M283"/>
  <c r="S283" s="1"/>
  <c r="L283"/>
  <c r="R283" s="1"/>
  <c r="M278"/>
  <c r="S278" s="1"/>
  <c r="L278"/>
  <c r="M271"/>
  <c r="S271" s="1"/>
  <c r="L271"/>
  <c r="R271" s="1"/>
  <c r="M264"/>
  <c r="S264" s="1"/>
  <c r="L264"/>
  <c r="R264" s="1"/>
  <c r="M261"/>
  <c r="S261" s="1"/>
  <c r="L261"/>
  <c r="R261" s="1"/>
  <c r="M259"/>
  <c r="S259" s="1"/>
  <c r="L259"/>
  <c r="R259" s="1"/>
  <c r="M244"/>
  <c r="S244" s="1"/>
  <c r="L244"/>
  <c r="R244" s="1"/>
  <c r="M241"/>
  <c r="S241" s="1"/>
  <c r="M240"/>
  <c r="S240" s="1"/>
  <c r="L240"/>
  <c r="R240" s="1"/>
  <c r="M239"/>
  <c r="S239" s="1"/>
  <c r="M237"/>
  <c r="S237" s="1"/>
  <c r="M235"/>
  <c r="S235" s="1"/>
  <c r="M230"/>
  <c r="S230" s="1"/>
  <c r="M228"/>
  <c r="S228" s="1"/>
  <c r="M226"/>
  <c r="S226" s="1"/>
  <c r="M221"/>
  <c r="S221" s="1"/>
  <c r="L221"/>
  <c r="R221" s="1"/>
  <c r="M216"/>
  <c r="S216" s="1"/>
  <c r="M214"/>
  <c r="S214" s="1"/>
  <c r="M178"/>
  <c r="S178" s="1"/>
  <c r="L178"/>
  <c r="R178" s="1"/>
  <c r="M175"/>
  <c r="S175" s="1"/>
  <c r="L175"/>
  <c r="R175" s="1"/>
  <c r="M173"/>
  <c r="L173"/>
  <c r="R173" s="1"/>
  <c r="M170"/>
  <c r="S170" s="1"/>
  <c r="L170"/>
  <c r="R170" s="1"/>
  <c r="M168"/>
  <c r="S168" s="1"/>
  <c r="L168"/>
  <c r="R168" s="1"/>
  <c r="M166"/>
  <c r="S166" s="1"/>
  <c r="M162"/>
  <c r="S162" s="1"/>
  <c r="L162"/>
  <c r="R162" s="1"/>
  <c r="M159"/>
  <c r="S159" s="1"/>
  <c r="M157"/>
  <c r="S157" s="1"/>
  <c r="L157"/>
  <c r="R157" s="1"/>
  <c r="M155"/>
  <c r="S155" s="1"/>
  <c r="M150"/>
  <c r="S150" s="1"/>
  <c r="L150"/>
  <c r="R150" s="1"/>
  <c r="M131"/>
  <c r="S131" s="1"/>
  <c r="L131"/>
  <c r="R131" s="1"/>
  <c r="M128"/>
  <c r="S128" s="1"/>
  <c r="L128"/>
  <c r="R128" s="1"/>
  <c r="M126"/>
  <c r="S126" s="1"/>
  <c r="M122"/>
  <c r="S122" s="1"/>
  <c r="L122"/>
  <c r="R122" s="1"/>
  <c r="M110"/>
  <c r="S110" s="1"/>
  <c r="L110"/>
  <c r="R110" s="1"/>
  <c r="M103"/>
  <c r="S103" s="1"/>
  <c r="M96"/>
  <c r="S96" s="1"/>
  <c r="M93"/>
  <c r="S93" s="1"/>
  <c r="M91"/>
  <c r="S91" s="1"/>
  <c r="M54"/>
  <c r="S54" s="1"/>
  <c r="M50"/>
  <c r="S50" s="1"/>
  <c r="M48"/>
  <c r="S48" s="1"/>
  <c r="M41"/>
  <c r="S41" s="1"/>
  <c r="M39"/>
  <c r="S39" s="1"/>
  <c r="M37"/>
  <c r="S37" s="1"/>
  <c r="M35"/>
  <c r="S35" s="1"/>
  <c r="M32"/>
  <c r="S32" s="1"/>
  <c r="L32"/>
  <c r="R32" s="1"/>
  <c r="M29"/>
  <c r="S29" s="1"/>
  <c r="L29"/>
  <c r="R29" s="1"/>
  <c r="M22"/>
  <c r="S22" s="1"/>
  <c r="M1197"/>
  <c r="M1196" s="1"/>
  <c r="M1195" s="1"/>
  <c r="K1197"/>
  <c r="K1196" s="1"/>
  <c r="K1195" s="1"/>
  <c r="J1197"/>
  <c r="J1196" s="1"/>
  <c r="J1195" s="1"/>
  <c r="I1197"/>
  <c r="I1196" s="1"/>
  <c r="I1195" s="1"/>
  <c r="H1197"/>
  <c r="H1196" s="1"/>
  <c r="H1195" s="1"/>
  <c r="J1193"/>
  <c r="J1192" s="1"/>
  <c r="M1193"/>
  <c r="M1192" s="1"/>
  <c r="K1193"/>
  <c r="K1192" s="1"/>
  <c r="I1193"/>
  <c r="I1192" s="1"/>
  <c r="H1193"/>
  <c r="H1192" s="1"/>
  <c r="K1185"/>
  <c r="J1185"/>
  <c r="J1184" s="1"/>
  <c r="J1183" s="1"/>
  <c r="J1182" s="1"/>
  <c r="J1181" s="1"/>
  <c r="J1179" s="1"/>
  <c r="I1185"/>
  <c r="I1184" s="1"/>
  <c r="I1183" s="1"/>
  <c r="I1182" s="1"/>
  <c r="I1181" s="1"/>
  <c r="I1179" s="1"/>
  <c r="H1185"/>
  <c r="H1184" s="1"/>
  <c r="H1183" s="1"/>
  <c r="H1182" s="1"/>
  <c r="H1181" s="1"/>
  <c r="H1179" s="1"/>
  <c r="K1184"/>
  <c r="K1183" s="1"/>
  <c r="K1182" s="1"/>
  <c r="K1181" s="1"/>
  <c r="K1179" s="1"/>
  <c r="L1176"/>
  <c r="L1175" s="1"/>
  <c r="L1174" s="1"/>
  <c r="L1173" s="1"/>
  <c r="L1172" s="1"/>
  <c r="K1176"/>
  <c r="J1176"/>
  <c r="J1175" s="1"/>
  <c r="J1174" s="1"/>
  <c r="J1173" s="1"/>
  <c r="J1172" s="1"/>
  <c r="I1176"/>
  <c r="I1175" s="1"/>
  <c r="I1174" s="1"/>
  <c r="I1173" s="1"/>
  <c r="I1172" s="1"/>
  <c r="H1176"/>
  <c r="H1175" s="1"/>
  <c r="H1174" s="1"/>
  <c r="H1173" s="1"/>
  <c r="H1172" s="1"/>
  <c r="K1175"/>
  <c r="K1174" s="1"/>
  <c r="K1173" s="1"/>
  <c r="K1172" s="1"/>
  <c r="L1169"/>
  <c r="L1168" s="1"/>
  <c r="L1167" s="1"/>
  <c r="L1166" s="1"/>
  <c r="K1169"/>
  <c r="K1168" s="1"/>
  <c r="K1167" s="1"/>
  <c r="K1166" s="1"/>
  <c r="J1169"/>
  <c r="I1169"/>
  <c r="I1168" s="1"/>
  <c r="I1167" s="1"/>
  <c r="I1166" s="1"/>
  <c r="H1169"/>
  <c r="H1168" s="1"/>
  <c r="H1167" s="1"/>
  <c r="H1166" s="1"/>
  <c r="J1168"/>
  <c r="J1167" s="1"/>
  <c r="J1166" s="1"/>
  <c r="L1164"/>
  <c r="L1163" s="1"/>
  <c r="K1164"/>
  <c r="K1163" s="1"/>
  <c r="J1164"/>
  <c r="J1163" s="1"/>
  <c r="I1164"/>
  <c r="I1163" s="1"/>
  <c r="H1164"/>
  <c r="H1163" s="1"/>
  <c r="L1161"/>
  <c r="L1160" s="1"/>
  <c r="K1161"/>
  <c r="K1160" s="1"/>
  <c r="J1161"/>
  <c r="J1160" s="1"/>
  <c r="I1161"/>
  <c r="I1160" s="1"/>
  <c r="H1161"/>
  <c r="H1160" s="1"/>
  <c r="K1157"/>
  <c r="K1156" s="1"/>
  <c r="K1155" s="1"/>
  <c r="J1157"/>
  <c r="J1156" s="1"/>
  <c r="J1155" s="1"/>
  <c r="I1157"/>
  <c r="I1156" s="1"/>
  <c r="I1155" s="1"/>
  <c r="H1157"/>
  <c r="H1156" s="1"/>
  <c r="H1155" s="1"/>
  <c r="L1148"/>
  <c r="L1147" s="1"/>
  <c r="K1148"/>
  <c r="K1147" s="1"/>
  <c r="J1148"/>
  <c r="J1147" s="1"/>
  <c r="I1148"/>
  <c r="I1147" s="1"/>
  <c r="H1148"/>
  <c r="H1147" s="1"/>
  <c r="J1145"/>
  <c r="J1144" s="1"/>
  <c r="H1145"/>
  <c r="H1144" s="1"/>
  <c r="M1142"/>
  <c r="M1141" s="1"/>
  <c r="K1142"/>
  <c r="K1141" s="1"/>
  <c r="J1142"/>
  <c r="J1141" s="1"/>
  <c r="I1142"/>
  <c r="I1141" s="1"/>
  <c r="H1142"/>
  <c r="H1141" s="1"/>
  <c r="M1139"/>
  <c r="M1138" s="1"/>
  <c r="K1139"/>
  <c r="K1138" s="1"/>
  <c r="J1139"/>
  <c r="J1138" s="1"/>
  <c r="I1139"/>
  <c r="I1138" s="1"/>
  <c r="H1139"/>
  <c r="H1138" s="1"/>
  <c r="M1130"/>
  <c r="M1129" s="1"/>
  <c r="M1128" s="1"/>
  <c r="K1130"/>
  <c r="K1129" s="1"/>
  <c r="K1128" s="1"/>
  <c r="J1130"/>
  <c r="J1129" s="1"/>
  <c r="J1128" s="1"/>
  <c r="I1130"/>
  <c r="I1129" s="1"/>
  <c r="I1128" s="1"/>
  <c r="H1130"/>
  <c r="H1129" s="1"/>
  <c r="H1128" s="1"/>
  <c r="K1126"/>
  <c r="J1126"/>
  <c r="I1126"/>
  <c r="H1126"/>
  <c r="M1124"/>
  <c r="K1124"/>
  <c r="J1124"/>
  <c r="I1124"/>
  <c r="H1124"/>
  <c r="J1121"/>
  <c r="J1120" s="1"/>
  <c r="H1121"/>
  <c r="H1120" s="1"/>
  <c r="L1118"/>
  <c r="L1117" s="1"/>
  <c r="K1118"/>
  <c r="J1118"/>
  <c r="J1117" s="1"/>
  <c r="I1118"/>
  <c r="I1117" s="1"/>
  <c r="H1118"/>
  <c r="H1117" s="1"/>
  <c r="K1117"/>
  <c r="L1115"/>
  <c r="L1114" s="1"/>
  <c r="K1115"/>
  <c r="K1114" s="1"/>
  <c r="J1115"/>
  <c r="J1114" s="1"/>
  <c r="I1115"/>
  <c r="I1114" s="1"/>
  <c r="H1115"/>
  <c r="H1114" s="1"/>
  <c r="K1078"/>
  <c r="K1077" s="1"/>
  <c r="K1076" s="1"/>
  <c r="J1078"/>
  <c r="J1077" s="1"/>
  <c r="J1076" s="1"/>
  <c r="I1078"/>
  <c r="I1077" s="1"/>
  <c r="I1076" s="1"/>
  <c r="H1078"/>
  <c r="H1077" s="1"/>
  <c r="H1076" s="1"/>
  <c r="M1074"/>
  <c r="M1073" s="1"/>
  <c r="K1074"/>
  <c r="K1073" s="1"/>
  <c r="J1074"/>
  <c r="J1073" s="1"/>
  <c r="I1074"/>
  <c r="I1073" s="1"/>
  <c r="H1074"/>
  <c r="H1073" s="1"/>
  <c r="J1064"/>
  <c r="J1063" s="1"/>
  <c r="H1064"/>
  <c r="H1063" s="1"/>
  <c r="J1061"/>
  <c r="J1060" s="1"/>
  <c r="H1061"/>
  <c r="H1060" s="1"/>
  <c r="J1058"/>
  <c r="J1057" s="1"/>
  <c r="H1058"/>
  <c r="H1057" s="1"/>
  <c r="J1055"/>
  <c r="J1054" s="1"/>
  <c r="H1055"/>
  <c r="H1054" s="1"/>
  <c r="J1052"/>
  <c r="J1051" s="1"/>
  <c r="H1052"/>
  <c r="H1051" s="1"/>
  <c r="J1049"/>
  <c r="J1048" s="1"/>
  <c r="H1049"/>
  <c r="H1048" s="1"/>
  <c r="M1046"/>
  <c r="M1045" s="1"/>
  <c r="K1046"/>
  <c r="K1045" s="1"/>
  <c r="J1046"/>
  <c r="J1045" s="1"/>
  <c r="I1046"/>
  <c r="I1045" s="1"/>
  <c r="H1046"/>
  <c r="H1045" s="1"/>
  <c r="M1043"/>
  <c r="M1042" s="1"/>
  <c r="K1043"/>
  <c r="J1043"/>
  <c r="J1042" s="1"/>
  <c r="I1043"/>
  <c r="I1042" s="1"/>
  <c r="H1043"/>
  <c r="H1042" s="1"/>
  <c r="K1042"/>
  <c r="M1040"/>
  <c r="M1039" s="1"/>
  <c r="K1040"/>
  <c r="J1040"/>
  <c r="J1039" s="1"/>
  <c r="I1040"/>
  <c r="I1039" s="1"/>
  <c r="H1040"/>
  <c r="H1039" s="1"/>
  <c r="K1039"/>
  <c r="J1037"/>
  <c r="J1036" s="1"/>
  <c r="H1037"/>
  <c r="H1036" s="1"/>
  <c r="M1034"/>
  <c r="M1033" s="1"/>
  <c r="K1034"/>
  <c r="J1034"/>
  <c r="I1034"/>
  <c r="H1034"/>
  <c r="H1033" s="1"/>
  <c r="K1033"/>
  <c r="J1033"/>
  <c r="I1033"/>
  <c r="M1031"/>
  <c r="M1030" s="1"/>
  <c r="K1031"/>
  <c r="J1031"/>
  <c r="I1031"/>
  <c r="H1031"/>
  <c r="H1030" s="1"/>
  <c r="K1030"/>
  <c r="J1030"/>
  <c r="I1030"/>
  <c r="M1028"/>
  <c r="M1027" s="1"/>
  <c r="K1028"/>
  <c r="J1028"/>
  <c r="J1027" s="1"/>
  <c r="I1028"/>
  <c r="I1027" s="1"/>
  <c r="H1028"/>
  <c r="H1027" s="1"/>
  <c r="K1027"/>
  <c r="M1025"/>
  <c r="M1024" s="1"/>
  <c r="K1025"/>
  <c r="J1025"/>
  <c r="J1024" s="1"/>
  <c r="I1025"/>
  <c r="I1024" s="1"/>
  <c r="H1025"/>
  <c r="H1024" s="1"/>
  <c r="K1024"/>
  <c r="M1022"/>
  <c r="M1021" s="1"/>
  <c r="L1022"/>
  <c r="L1021" s="1"/>
  <c r="K1022"/>
  <c r="J1022"/>
  <c r="I1022"/>
  <c r="I1021" s="1"/>
  <c r="H1022"/>
  <c r="H1021" s="1"/>
  <c r="K1021"/>
  <c r="J1021"/>
  <c r="M1019"/>
  <c r="M1018" s="1"/>
  <c r="K1019"/>
  <c r="J1019"/>
  <c r="I1019"/>
  <c r="H1019"/>
  <c r="H1018" s="1"/>
  <c r="K1018"/>
  <c r="J1018"/>
  <c r="I1018"/>
  <c r="M1016"/>
  <c r="M1015" s="1"/>
  <c r="K1016"/>
  <c r="J1016"/>
  <c r="J1015" s="1"/>
  <c r="I1016"/>
  <c r="I1015" s="1"/>
  <c r="H1016"/>
  <c r="H1015" s="1"/>
  <c r="K1015"/>
  <c r="M1013"/>
  <c r="M1012" s="1"/>
  <c r="K1013"/>
  <c r="J1013"/>
  <c r="J1012" s="1"/>
  <c r="I1013"/>
  <c r="I1012" s="1"/>
  <c r="H1013"/>
  <c r="H1012" s="1"/>
  <c r="K1012"/>
  <c r="M1010"/>
  <c r="M1009" s="1"/>
  <c r="K1010"/>
  <c r="K1009" s="1"/>
  <c r="J1010"/>
  <c r="J1009" s="1"/>
  <c r="I1010"/>
  <c r="I1009" s="1"/>
  <c r="H1010"/>
  <c r="H1009" s="1"/>
  <c r="M1007"/>
  <c r="M1006" s="1"/>
  <c r="K1007"/>
  <c r="J1007"/>
  <c r="J1006" s="1"/>
  <c r="I1007"/>
  <c r="I1006" s="1"/>
  <c r="H1007"/>
  <c r="H1006" s="1"/>
  <c r="K1006"/>
  <c r="M1004"/>
  <c r="M1003" s="1"/>
  <c r="K1004"/>
  <c r="J1004"/>
  <c r="J1003" s="1"/>
  <c r="I1004"/>
  <c r="I1003" s="1"/>
  <c r="H1004"/>
  <c r="H1003" s="1"/>
  <c r="K1003"/>
  <c r="M1001"/>
  <c r="M1000" s="1"/>
  <c r="K1001"/>
  <c r="K1000" s="1"/>
  <c r="J1001"/>
  <c r="J1000" s="1"/>
  <c r="I1001"/>
  <c r="I1000" s="1"/>
  <c r="H1001"/>
  <c r="H1000" s="1"/>
  <c r="M998"/>
  <c r="M997" s="1"/>
  <c r="K998"/>
  <c r="J998"/>
  <c r="J997" s="1"/>
  <c r="I998"/>
  <c r="I997" s="1"/>
  <c r="H998"/>
  <c r="H997" s="1"/>
  <c r="K997"/>
  <c r="M995"/>
  <c r="M994" s="1"/>
  <c r="K995"/>
  <c r="J995"/>
  <c r="J994" s="1"/>
  <c r="I995"/>
  <c r="I994" s="1"/>
  <c r="H995"/>
  <c r="H994" s="1"/>
  <c r="K994"/>
  <c r="M992"/>
  <c r="M991" s="1"/>
  <c r="K992"/>
  <c r="J992"/>
  <c r="J991" s="1"/>
  <c r="I992"/>
  <c r="I991" s="1"/>
  <c r="H992"/>
  <c r="H991" s="1"/>
  <c r="K991"/>
  <c r="M989"/>
  <c r="M988" s="1"/>
  <c r="K989"/>
  <c r="J989"/>
  <c r="J988" s="1"/>
  <c r="I989"/>
  <c r="I988" s="1"/>
  <c r="H989"/>
  <c r="H988" s="1"/>
  <c r="K988"/>
  <c r="M986"/>
  <c r="M985" s="1"/>
  <c r="K986"/>
  <c r="K985" s="1"/>
  <c r="J986"/>
  <c r="J985" s="1"/>
  <c r="I986"/>
  <c r="I985" s="1"/>
  <c r="H986"/>
  <c r="H985" s="1"/>
  <c r="M983"/>
  <c r="M982" s="1"/>
  <c r="K983"/>
  <c r="J983"/>
  <c r="J982" s="1"/>
  <c r="I983"/>
  <c r="I982" s="1"/>
  <c r="H983"/>
  <c r="H982" s="1"/>
  <c r="K982"/>
  <c r="M980"/>
  <c r="M979" s="1"/>
  <c r="L980"/>
  <c r="L979" s="1"/>
  <c r="K980"/>
  <c r="K979" s="1"/>
  <c r="J980"/>
  <c r="J979" s="1"/>
  <c r="I980"/>
  <c r="I979" s="1"/>
  <c r="H980"/>
  <c r="H979" s="1"/>
  <c r="M977"/>
  <c r="M976" s="1"/>
  <c r="K977"/>
  <c r="J977"/>
  <c r="J976" s="1"/>
  <c r="I977"/>
  <c r="I976" s="1"/>
  <c r="H977"/>
  <c r="H976" s="1"/>
  <c r="K976"/>
  <c r="M974"/>
  <c r="M973" s="1"/>
  <c r="K974"/>
  <c r="K973" s="1"/>
  <c r="J974"/>
  <c r="J973" s="1"/>
  <c r="I974"/>
  <c r="I973" s="1"/>
  <c r="H974"/>
  <c r="H973" s="1"/>
  <c r="M971"/>
  <c r="M970" s="1"/>
  <c r="K971"/>
  <c r="K970" s="1"/>
  <c r="J971"/>
  <c r="J970" s="1"/>
  <c r="I971"/>
  <c r="I970" s="1"/>
  <c r="H971"/>
  <c r="H970" s="1"/>
  <c r="M963"/>
  <c r="M960" s="1"/>
  <c r="M959" s="1"/>
  <c r="M958" s="1"/>
  <c r="M957" s="1"/>
  <c r="K963"/>
  <c r="K960" s="1"/>
  <c r="K959" s="1"/>
  <c r="K958" s="1"/>
  <c r="K957" s="1"/>
  <c r="J963"/>
  <c r="J960" s="1"/>
  <c r="J959" s="1"/>
  <c r="J958" s="1"/>
  <c r="J957" s="1"/>
  <c r="I963"/>
  <c r="I960" s="1"/>
  <c r="I959" s="1"/>
  <c r="I958" s="1"/>
  <c r="I957" s="1"/>
  <c r="H963"/>
  <c r="H960" s="1"/>
  <c r="H959" s="1"/>
  <c r="H958" s="1"/>
  <c r="H957" s="1"/>
  <c r="M952"/>
  <c r="M951" s="1"/>
  <c r="M950" s="1"/>
  <c r="M949" s="1"/>
  <c r="M948" s="1"/>
  <c r="K952"/>
  <c r="J952"/>
  <c r="J951" s="1"/>
  <c r="J950" s="1"/>
  <c r="J949" s="1"/>
  <c r="J948" s="1"/>
  <c r="I952"/>
  <c r="I951" s="1"/>
  <c r="I950" s="1"/>
  <c r="I949" s="1"/>
  <c r="I948" s="1"/>
  <c r="H952"/>
  <c r="H951" s="1"/>
  <c r="H950" s="1"/>
  <c r="H949" s="1"/>
  <c r="H948" s="1"/>
  <c r="K951"/>
  <c r="K950" s="1"/>
  <c r="K949" s="1"/>
  <c r="K948" s="1"/>
  <c r="M944"/>
  <c r="M943" s="1"/>
  <c r="K944"/>
  <c r="J944"/>
  <c r="I944"/>
  <c r="H944"/>
  <c r="K943"/>
  <c r="J943"/>
  <c r="I943"/>
  <c r="H943"/>
  <c r="M941"/>
  <c r="M940" s="1"/>
  <c r="K941"/>
  <c r="K940" s="1"/>
  <c r="J941"/>
  <c r="J940" s="1"/>
  <c r="I941"/>
  <c r="I940" s="1"/>
  <c r="H941"/>
  <c r="H940" s="1"/>
  <c r="M938"/>
  <c r="M937" s="1"/>
  <c r="K938"/>
  <c r="J938"/>
  <c r="I938"/>
  <c r="H938"/>
  <c r="K937"/>
  <c r="J937"/>
  <c r="I937"/>
  <c r="H937"/>
  <c r="M932"/>
  <c r="M931" s="1"/>
  <c r="M930" s="1"/>
  <c r="M929" s="1"/>
  <c r="K932"/>
  <c r="K931" s="1"/>
  <c r="K930" s="1"/>
  <c r="K929" s="1"/>
  <c r="J932"/>
  <c r="J931" s="1"/>
  <c r="J930" s="1"/>
  <c r="J929" s="1"/>
  <c r="I932"/>
  <c r="I931" s="1"/>
  <c r="I930" s="1"/>
  <c r="I929" s="1"/>
  <c r="H932"/>
  <c r="H931" s="1"/>
  <c r="H930" s="1"/>
  <c r="H929" s="1"/>
  <c r="K918"/>
  <c r="J918"/>
  <c r="J917" s="1"/>
  <c r="J916" s="1"/>
  <c r="I918"/>
  <c r="I917" s="1"/>
  <c r="I916" s="1"/>
  <c r="H918"/>
  <c r="H917" s="1"/>
  <c r="H916" s="1"/>
  <c r="K917"/>
  <c r="K916" s="1"/>
  <c r="M914"/>
  <c r="M913" s="1"/>
  <c r="M912" s="1"/>
  <c r="K914"/>
  <c r="J914"/>
  <c r="I914"/>
  <c r="H914"/>
  <c r="K913"/>
  <c r="K912" s="1"/>
  <c r="J913"/>
  <c r="J912" s="1"/>
  <c r="I913"/>
  <c r="I912" s="1"/>
  <c r="H913"/>
  <c r="H912" s="1"/>
  <c r="M909"/>
  <c r="M908" s="1"/>
  <c r="K909"/>
  <c r="K908" s="1"/>
  <c r="J909"/>
  <c r="J908" s="1"/>
  <c r="I909"/>
  <c r="I908" s="1"/>
  <c r="H909"/>
  <c r="H908" s="1"/>
  <c r="M906"/>
  <c r="M905" s="1"/>
  <c r="K906"/>
  <c r="K905" s="1"/>
  <c r="J906"/>
  <c r="J905" s="1"/>
  <c r="I906"/>
  <c r="I905" s="1"/>
  <c r="H906"/>
  <c r="H905" s="1"/>
  <c r="M903"/>
  <c r="M902" s="1"/>
  <c r="K903"/>
  <c r="K902" s="1"/>
  <c r="J903"/>
  <c r="J902" s="1"/>
  <c r="I903"/>
  <c r="I902" s="1"/>
  <c r="H903"/>
  <c r="H902" s="1"/>
  <c r="M899"/>
  <c r="M898" s="1"/>
  <c r="K899"/>
  <c r="J899"/>
  <c r="I899"/>
  <c r="H899"/>
  <c r="H898" s="1"/>
  <c r="K898"/>
  <c r="J898"/>
  <c r="I898"/>
  <c r="M896"/>
  <c r="M895" s="1"/>
  <c r="K896"/>
  <c r="J896"/>
  <c r="I896"/>
  <c r="H896"/>
  <c r="H895" s="1"/>
  <c r="K895"/>
  <c r="J895"/>
  <c r="I895"/>
  <c r="M893"/>
  <c r="M892" s="1"/>
  <c r="K893"/>
  <c r="J893"/>
  <c r="J892" s="1"/>
  <c r="I893"/>
  <c r="I892" s="1"/>
  <c r="H893"/>
  <c r="H892" s="1"/>
  <c r="K892"/>
  <c r="H888"/>
  <c r="H887" s="1"/>
  <c r="J888"/>
  <c r="J887" s="1"/>
  <c r="K888"/>
  <c r="K887" s="1"/>
  <c r="I888"/>
  <c r="I887" s="1"/>
  <c r="M885"/>
  <c r="M884" s="1"/>
  <c r="K885"/>
  <c r="J885"/>
  <c r="I885"/>
  <c r="H885"/>
  <c r="H884" s="1"/>
  <c r="K884"/>
  <c r="J884"/>
  <c r="I884"/>
  <c r="J882"/>
  <c r="J881" s="1"/>
  <c r="K882"/>
  <c r="K881" s="1"/>
  <c r="I882"/>
  <c r="I881" s="1"/>
  <c r="H882"/>
  <c r="H881" s="1"/>
  <c r="H878"/>
  <c r="H877" s="1"/>
  <c r="J878"/>
  <c r="J877" s="1"/>
  <c r="K878"/>
  <c r="K877" s="1"/>
  <c r="I878"/>
  <c r="I877" s="1"/>
  <c r="M875"/>
  <c r="M874" s="1"/>
  <c r="K875"/>
  <c r="J875"/>
  <c r="J874" s="1"/>
  <c r="I875"/>
  <c r="I874" s="1"/>
  <c r="H875"/>
  <c r="H874" s="1"/>
  <c r="K874"/>
  <c r="M860"/>
  <c r="K860"/>
  <c r="J860"/>
  <c r="I860"/>
  <c r="H860"/>
  <c r="M858"/>
  <c r="K858"/>
  <c r="J858"/>
  <c r="I858"/>
  <c r="H858"/>
  <c r="M856"/>
  <c r="K856"/>
  <c r="J856"/>
  <c r="I856"/>
  <c r="H856"/>
  <c r="M854"/>
  <c r="K854"/>
  <c r="J854"/>
  <c r="I854"/>
  <c r="H854"/>
  <c r="M850"/>
  <c r="M849" s="1"/>
  <c r="M848" s="1"/>
  <c r="K850"/>
  <c r="K849" s="1"/>
  <c r="K848" s="1"/>
  <c r="J850"/>
  <c r="J849" s="1"/>
  <c r="J848" s="1"/>
  <c r="I850"/>
  <c r="I849" s="1"/>
  <c r="I848" s="1"/>
  <c r="H850"/>
  <c r="H849" s="1"/>
  <c r="H848" s="1"/>
  <c r="M846"/>
  <c r="M845" s="1"/>
  <c r="M844" s="1"/>
  <c r="K846"/>
  <c r="K845" s="1"/>
  <c r="K844" s="1"/>
  <c r="J846"/>
  <c r="J845" s="1"/>
  <c r="J844" s="1"/>
  <c r="I846"/>
  <c r="I845" s="1"/>
  <c r="I844" s="1"/>
  <c r="H846"/>
  <c r="H845" s="1"/>
  <c r="H844" s="1"/>
  <c r="M839"/>
  <c r="M838" s="1"/>
  <c r="M837" s="1"/>
  <c r="K839"/>
  <c r="K838" s="1"/>
  <c r="K837" s="1"/>
  <c r="J839"/>
  <c r="J838" s="1"/>
  <c r="J837" s="1"/>
  <c r="I839"/>
  <c r="I838" s="1"/>
  <c r="I837" s="1"/>
  <c r="H839"/>
  <c r="H838" s="1"/>
  <c r="H837" s="1"/>
  <c r="M835"/>
  <c r="M834" s="1"/>
  <c r="M833" s="1"/>
  <c r="K835"/>
  <c r="J835"/>
  <c r="I835"/>
  <c r="I834" s="1"/>
  <c r="I833" s="1"/>
  <c r="H835"/>
  <c r="H834" s="1"/>
  <c r="H833" s="1"/>
  <c r="K834"/>
  <c r="K833" s="1"/>
  <c r="J834"/>
  <c r="J833" s="1"/>
  <c r="M828"/>
  <c r="M827" s="1"/>
  <c r="M826" s="1"/>
  <c r="K828"/>
  <c r="K827" s="1"/>
  <c r="K826" s="1"/>
  <c r="J828"/>
  <c r="J827" s="1"/>
  <c r="J826" s="1"/>
  <c r="I828"/>
  <c r="I827" s="1"/>
  <c r="I826" s="1"/>
  <c r="H828"/>
  <c r="H827" s="1"/>
  <c r="H826" s="1"/>
  <c r="M824"/>
  <c r="M823" s="1"/>
  <c r="K824"/>
  <c r="K823" s="1"/>
  <c r="J824"/>
  <c r="J823" s="1"/>
  <c r="I824"/>
  <c r="I823" s="1"/>
  <c r="H824"/>
  <c r="H823" s="1"/>
  <c r="H822" s="1"/>
  <c r="M817"/>
  <c r="M816" s="1"/>
  <c r="M815" s="1"/>
  <c r="M814" s="1"/>
  <c r="M813" s="1"/>
  <c r="K817"/>
  <c r="K816" s="1"/>
  <c r="K815" s="1"/>
  <c r="K814" s="1"/>
  <c r="K813" s="1"/>
  <c r="J817"/>
  <c r="J816" s="1"/>
  <c r="J815" s="1"/>
  <c r="J814" s="1"/>
  <c r="J813" s="1"/>
  <c r="I817"/>
  <c r="I816" s="1"/>
  <c r="I815" s="1"/>
  <c r="I814" s="1"/>
  <c r="I813" s="1"/>
  <c r="H817"/>
  <c r="H816" s="1"/>
  <c r="H815" s="1"/>
  <c r="H814" s="1"/>
  <c r="H813" s="1"/>
  <c r="M805"/>
  <c r="M804" s="1"/>
  <c r="M799" s="1"/>
  <c r="K805"/>
  <c r="J805"/>
  <c r="I805"/>
  <c r="H805"/>
  <c r="K804"/>
  <c r="K799" s="1"/>
  <c r="J804"/>
  <c r="I804"/>
  <c r="I799" s="1"/>
  <c r="H804"/>
  <c r="M802"/>
  <c r="M800" s="1"/>
  <c r="K802"/>
  <c r="K800" s="1"/>
  <c r="J802"/>
  <c r="J801" s="1"/>
  <c r="J800" s="1"/>
  <c r="I802"/>
  <c r="I800" s="1"/>
  <c r="H802"/>
  <c r="H801" s="1"/>
  <c r="H800" s="1"/>
  <c r="J797"/>
  <c r="J796" s="1"/>
  <c r="J795" s="1"/>
  <c r="J794" s="1"/>
  <c r="M797"/>
  <c r="K797"/>
  <c r="I797"/>
  <c r="I796" s="1"/>
  <c r="I795" s="1"/>
  <c r="I794" s="1"/>
  <c r="H797"/>
  <c r="H796" s="1"/>
  <c r="H795" s="1"/>
  <c r="H794" s="1"/>
  <c r="M796"/>
  <c r="M795" s="1"/>
  <c r="M794" s="1"/>
  <c r="K796"/>
  <c r="K795" s="1"/>
  <c r="K794" s="1"/>
  <c r="K775"/>
  <c r="K774" s="1"/>
  <c r="K773" s="1"/>
  <c r="J775"/>
  <c r="J774" s="1"/>
  <c r="J773" s="1"/>
  <c r="I775"/>
  <c r="I774" s="1"/>
  <c r="I773" s="1"/>
  <c r="H775"/>
  <c r="H774" s="1"/>
  <c r="H773" s="1"/>
  <c r="M771"/>
  <c r="M770" s="1"/>
  <c r="M769" s="1"/>
  <c r="L771"/>
  <c r="L770" s="1"/>
  <c r="L769" s="1"/>
  <c r="K771"/>
  <c r="J771"/>
  <c r="J770" s="1"/>
  <c r="J769" s="1"/>
  <c r="I771"/>
  <c r="I770" s="1"/>
  <c r="I769" s="1"/>
  <c r="H771"/>
  <c r="H770" s="1"/>
  <c r="H769" s="1"/>
  <c r="K770"/>
  <c r="K769" s="1"/>
  <c r="K767"/>
  <c r="J767"/>
  <c r="J766" s="1"/>
  <c r="J765" s="1"/>
  <c r="I767"/>
  <c r="I766" s="1"/>
  <c r="I765" s="1"/>
  <c r="H767"/>
  <c r="H766" s="1"/>
  <c r="H765" s="1"/>
  <c r="K766"/>
  <c r="K765" s="1"/>
  <c r="J762"/>
  <c r="J761" s="1"/>
  <c r="J760" s="1"/>
  <c r="J759" s="1"/>
  <c r="M762"/>
  <c r="M761" s="1"/>
  <c r="M760" s="1"/>
  <c r="M759" s="1"/>
  <c r="K762"/>
  <c r="K761" s="1"/>
  <c r="K760" s="1"/>
  <c r="K759" s="1"/>
  <c r="I762"/>
  <c r="I761" s="1"/>
  <c r="I760" s="1"/>
  <c r="I759" s="1"/>
  <c r="H762"/>
  <c r="H761" s="1"/>
  <c r="H760" s="1"/>
  <c r="H759" s="1"/>
  <c r="K747"/>
  <c r="J747"/>
  <c r="J746" s="1"/>
  <c r="J745" s="1"/>
  <c r="I747"/>
  <c r="I746" s="1"/>
  <c r="I745" s="1"/>
  <c r="H747"/>
  <c r="H746" s="1"/>
  <c r="H745" s="1"/>
  <c r="K746"/>
  <c r="K745" s="1"/>
  <c r="M743"/>
  <c r="M742" s="1"/>
  <c r="M741" s="1"/>
  <c r="K743"/>
  <c r="J743"/>
  <c r="J742" s="1"/>
  <c r="J741" s="1"/>
  <c r="I743"/>
  <c r="I742" s="1"/>
  <c r="I741" s="1"/>
  <c r="H743"/>
  <c r="H742" s="1"/>
  <c r="H741" s="1"/>
  <c r="K742"/>
  <c r="K741" s="1"/>
  <c r="J739"/>
  <c r="J738" s="1"/>
  <c r="J737" s="1"/>
  <c r="M739"/>
  <c r="M738" s="1"/>
  <c r="M737" s="1"/>
  <c r="K739"/>
  <c r="K738" s="1"/>
  <c r="K737" s="1"/>
  <c r="I739"/>
  <c r="I738" s="1"/>
  <c r="I737" s="1"/>
  <c r="H739"/>
  <c r="H738" s="1"/>
  <c r="H737" s="1"/>
  <c r="L730"/>
  <c r="L729" s="1"/>
  <c r="L728" s="1"/>
  <c r="K730"/>
  <c r="J730"/>
  <c r="I730"/>
  <c r="H730"/>
  <c r="K729"/>
  <c r="J729"/>
  <c r="J728" s="1"/>
  <c r="I729"/>
  <c r="I728" s="1"/>
  <c r="H729"/>
  <c r="H728" s="1"/>
  <c r="K728"/>
  <c r="L726"/>
  <c r="L725" s="1"/>
  <c r="L724" s="1"/>
  <c r="K726"/>
  <c r="K725" s="1"/>
  <c r="K724" s="1"/>
  <c r="J726"/>
  <c r="J725" s="1"/>
  <c r="J724" s="1"/>
  <c r="I726"/>
  <c r="I725" s="1"/>
  <c r="I724" s="1"/>
  <c r="H726"/>
  <c r="H725" s="1"/>
  <c r="H724" s="1"/>
  <c r="K722"/>
  <c r="J722"/>
  <c r="J721" s="1"/>
  <c r="J720" s="1"/>
  <c r="I722"/>
  <c r="I721" s="1"/>
  <c r="I720" s="1"/>
  <c r="H722"/>
  <c r="H721" s="1"/>
  <c r="H720" s="1"/>
  <c r="K721"/>
  <c r="K720" s="1"/>
  <c r="M712"/>
  <c r="M711" s="1"/>
  <c r="M710" s="1"/>
  <c r="M709" s="1"/>
  <c r="K712"/>
  <c r="J712"/>
  <c r="J711" s="1"/>
  <c r="J710" s="1"/>
  <c r="J709" s="1"/>
  <c r="I712"/>
  <c r="I711" s="1"/>
  <c r="I710" s="1"/>
  <c r="I709" s="1"/>
  <c r="H712"/>
  <c r="H711" s="1"/>
  <c r="H710" s="1"/>
  <c r="H709" s="1"/>
  <c r="K711"/>
  <c r="K710" s="1"/>
  <c r="K709" s="1"/>
  <c r="M693"/>
  <c r="M692" s="1"/>
  <c r="M691" s="1"/>
  <c r="K693"/>
  <c r="J693"/>
  <c r="J692" s="1"/>
  <c r="J691" s="1"/>
  <c r="I693"/>
  <c r="I692" s="1"/>
  <c r="I691" s="1"/>
  <c r="H693"/>
  <c r="H692" s="1"/>
  <c r="H691" s="1"/>
  <c r="K692"/>
  <c r="K691" s="1"/>
  <c r="J689"/>
  <c r="J688" s="1"/>
  <c r="H689"/>
  <c r="H688" s="1"/>
  <c r="M689"/>
  <c r="M688" s="1"/>
  <c r="K689"/>
  <c r="K688" s="1"/>
  <c r="I689"/>
  <c r="I688" s="1"/>
  <c r="L686"/>
  <c r="L685" s="1"/>
  <c r="K686"/>
  <c r="K685" s="1"/>
  <c r="J686"/>
  <c r="J685" s="1"/>
  <c r="I686"/>
  <c r="I685" s="1"/>
  <c r="H686"/>
  <c r="H685" s="1"/>
  <c r="K682"/>
  <c r="J682"/>
  <c r="I682"/>
  <c r="I681" s="1"/>
  <c r="I680" s="1"/>
  <c r="H682"/>
  <c r="H681" s="1"/>
  <c r="H680" s="1"/>
  <c r="K681"/>
  <c r="K680" s="1"/>
  <c r="J681"/>
  <c r="J680" s="1"/>
  <c r="L675"/>
  <c r="L674" s="1"/>
  <c r="L673" s="1"/>
  <c r="L672" s="1"/>
  <c r="K675"/>
  <c r="K674" s="1"/>
  <c r="K673" s="1"/>
  <c r="K672" s="1"/>
  <c r="J675"/>
  <c r="J674" s="1"/>
  <c r="J673" s="1"/>
  <c r="J672" s="1"/>
  <c r="I675"/>
  <c r="I674" s="1"/>
  <c r="I673" s="1"/>
  <c r="I672" s="1"/>
  <c r="H675"/>
  <c r="H674" s="1"/>
  <c r="H673" s="1"/>
  <c r="H672" s="1"/>
  <c r="L670"/>
  <c r="L669" s="1"/>
  <c r="K670"/>
  <c r="K669" s="1"/>
  <c r="J670"/>
  <c r="J669" s="1"/>
  <c r="I670"/>
  <c r="I669" s="1"/>
  <c r="H670"/>
  <c r="H669" s="1"/>
  <c r="K654"/>
  <c r="K653" s="1"/>
  <c r="K652" s="1"/>
  <c r="J654"/>
  <c r="J653" s="1"/>
  <c r="J652" s="1"/>
  <c r="I654"/>
  <c r="I653" s="1"/>
  <c r="I652" s="1"/>
  <c r="H654"/>
  <c r="H653" s="1"/>
  <c r="H652" s="1"/>
  <c r="M649"/>
  <c r="M648" s="1"/>
  <c r="M647" s="1"/>
  <c r="K649"/>
  <c r="K648" s="1"/>
  <c r="K647" s="1"/>
  <c r="J649"/>
  <c r="J648" s="1"/>
  <c r="J647" s="1"/>
  <c r="I649"/>
  <c r="I648" s="1"/>
  <c r="I647" s="1"/>
  <c r="H649"/>
  <c r="H648" s="1"/>
  <c r="H647" s="1"/>
  <c r="K644"/>
  <c r="K643" s="1"/>
  <c r="K642" s="1"/>
  <c r="J644"/>
  <c r="J643" s="1"/>
  <c r="J642" s="1"/>
  <c r="I644"/>
  <c r="I643" s="1"/>
  <c r="I642" s="1"/>
  <c r="M635"/>
  <c r="M634" s="1"/>
  <c r="M633" s="1"/>
  <c r="M632" s="1"/>
  <c r="M631" s="1"/>
  <c r="K635"/>
  <c r="K634" s="1"/>
  <c r="K633" s="1"/>
  <c r="K632" s="1"/>
  <c r="K631" s="1"/>
  <c r="J635"/>
  <c r="J634" s="1"/>
  <c r="J633" s="1"/>
  <c r="J632" s="1"/>
  <c r="J631" s="1"/>
  <c r="I635"/>
  <c r="I634" s="1"/>
  <c r="I633" s="1"/>
  <c r="I632" s="1"/>
  <c r="I631" s="1"/>
  <c r="H635"/>
  <c r="H634" s="1"/>
  <c r="H633" s="1"/>
  <c r="H632" s="1"/>
  <c r="H631" s="1"/>
  <c r="M628"/>
  <c r="M627" s="1"/>
  <c r="M626" s="1"/>
  <c r="M625" s="1"/>
  <c r="M624" s="1"/>
  <c r="L628"/>
  <c r="L627" s="1"/>
  <c r="L626" s="1"/>
  <c r="L625" s="1"/>
  <c r="L624" s="1"/>
  <c r="K628"/>
  <c r="J628"/>
  <c r="I628"/>
  <c r="I627" s="1"/>
  <c r="I626" s="1"/>
  <c r="I625" s="1"/>
  <c r="I624" s="1"/>
  <c r="H628"/>
  <c r="H627" s="1"/>
  <c r="H626" s="1"/>
  <c r="H625" s="1"/>
  <c r="H624" s="1"/>
  <c r="K627"/>
  <c r="K626" s="1"/>
  <c r="K625" s="1"/>
  <c r="K624" s="1"/>
  <c r="J627"/>
  <c r="J626" s="1"/>
  <c r="J625" s="1"/>
  <c r="J624" s="1"/>
  <c r="M619"/>
  <c r="M618" s="1"/>
  <c r="M617" s="1"/>
  <c r="M616" s="1"/>
  <c r="K619"/>
  <c r="J619"/>
  <c r="J618" s="1"/>
  <c r="J617" s="1"/>
  <c r="J616" s="1"/>
  <c r="I619"/>
  <c r="I618" s="1"/>
  <c r="I617" s="1"/>
  <c r="I616" s="1"/>
  <c r="H619"/>
  <c r="H618" s="1"/>
  <c r="H617" s="1"/>
  <c r="H616" s="1"/>
  <c r="K618"/>
  <c r="K617" s="1"/>
  <c r="K616" s="1"/>
  <c r="M614"/>
  <c r="M613" s="1"/>
  <c r="M612" s="1"/>
  <c r="M611" s="1"/>
  <c r="K614"/>
  <c r="K613" s="1"/>
  <c r="K612" s="1"/>
  <c r="K611" s="1"/>
  <c r="J614"/>
  <c r="J613" s="1"/>
  <c r="J612" s="1"/>
  <c r="J611" s="1"/>
  <c r="I614"/>
  <c r="I613" s="1"/>
  <c r="I612" s="1"/>
  <c r="I611" s="1"/>
  <c r="H614"/>
  <c r="H613" s="1"/>
  <c r="H612" s="1"/>
  <c r="H611" s="1"/>
  <c r="M609"/>
  <c r="M608" s="1"/>
  <c r="M607" s="1"/>
  <c r="K609"/>
  <c r="J609"/>
  <c r="J608" s="1"/>
  <c r="J607" s="1"/>
  <c r="I609"/>
  <c r="I608" s="1"/>
  <c r="I607" s="1"/>
  <c r="H609"/>
  <c r="H608" s="1"/>
  <c r="H607" s="1"/>
  <c r="K608"/>
  <c r="K607" s="1"/>
  <c r="M605"/>
  <c r="M604" s="1"/>
  <c r="M603" s="1"/>
  <c r="K605"/>
  <c r="K604" s="1"/>
  <c r="K603" s="1"/>
  <c r="J605"/>
  <c r="J604" s="1"/>
  <c r="J603" s="1"/>
  <c r="I605"/>
  <c r="I604" s="1"/>
  <c r="I603" s="1"/>
  <c r="H605"/>
  <c r="H604" s="1"/>
  <c r="H603" s="1"/>
  <c r="M600"/>
  <c r="M599" s="1"/>
  <c r="M598" s="1"/>
  <c r="M597" s="1"/>
  <c r="K600"/>
  <c r="K599" s="1"/>
  <c r="K598" s="1"/>
  <c r="K597" s="1"/>
  <c r="J600"/>
  <c r="J599" s="1"/>
  <c r="J598" s="1"/>
  <c r="J597" s="1"/>
  <c r="I600"/>
  <c r="I599" s="1"/>
  <c r="I598" s="1"/>
  <c r="I597" s="1"/>
  <c r="H600"/>
  <c r="H599" s="1"/>
  <c r="H598" s="1"/>
  <c r="H597" s="1"/>
  <c r="J593"/>
  <c r="J592" s="1"/>
  <c r="M593"/>
  <c r="M592" s="1"/>
  <c r="K593"/>
  <c r="K592" s="1"/>
  <c r="I593"/>
  <c r="I592" s="1"/>
  <c r="H593"/>
  <c r="H592" s="1"/>
  <c r="L590"/>
  <c r="L589" s="1"/>
  <c r="K590"/>
  <c r="J590"/>
  <c r="I590"/>
  <c r="I589" s="1"/>
  <c r="H590"/>
  <c r="H589" s="1"/>
  <c r="K589"/>
  <c r="J589"/>
  <c r="L572"/>
  <c r="L571" s="1"/>
  <c r="J572"/>
  <c r="J571" s="1"/>
  <c r="H572"/>
  <c r="H571" s="1"/>
  <c r="L564"/>
  <c r="K564"/>
  <c r="J564"/>
  <c r="I564"/>
  <c r="H564"/>
  <c r="L562"/>
  <c r="K562"/>
  <c r="J562"/>
  <c r="I562"/>
  <c r="H562"/>
  <c r="L560"/>
  <c r="K560"/>
  <c r="J560"/>
  <c r="I560"/>
  <c r="H560"/>
  <c r="M557"/>
  <c r="L557"/>
  <c r="K557"/>
  <c r="J557"/>
  <c r="I557"/>
  <c r="H557"/>
  <c r="L555"/>
  <c r="K555"/>
  <c r="J555"/>
  <c r="I555"/>
  <c r="H555"/>
  <c r="H547"/>
  <c r="H546" s="1"/>
  <c r="H545" s="1"/>
  <c r="H544" s="1"/>
  <c r="K547"/>
  <c r="K546" s="1"/>
  <c r="K545" s="1"/>
  <c r="K544" s="1"/>
  <c r="J547"/>
  <c r="J546" s="1"/>
  <c r="J545" s="1"/>
  <c r="J544" s="1"/>
  <c r="I547"/>
  <c r="I546" s="1"/>
  <c r="I545" s="1"/>
  <c r="I544" s="1"/>
  <c r="M542"/>
  <c r="M541" s="1"/>
  <c r="M540" s="1"/>
  <c r="M539" s="1"/>
  <c r="K542"/>
  <c r="K541" s="1"/>
  <c r="K540" s="1"/>
  <c r="K539" s="1"/>
  <c r="J542"/>
  <c r="J541" s="1"/>
  <c r="J540" s="1"/>
  <c r="J539" s="1"/>
  <c r="I542"/>
  <c r="I541" s="1"/>
  <c r="I540" s="1"/>
  <c r="I539" s="1"/>
  <c r="H542"/>
  <c r="H541" s="1"/>
  <c r="H540" s="1"/>
  <c r="H539" s="1"/>
  <c r="M537"/>
  <c r="M536" s="1"/>
  <c r="M535" s="1"/>
  <c r="M534" s="1"/>
  <c r="M533" s="1"/>
  <c r="K537"/>
  <c r="K536" s="1"/>
  <c r="K535" s="1"/>
  <c r="K534" s="1"/>
  <c r="K533" s="1"/>
  <c r="J537"/>
  <c r="J536" s="1"/>
  <c r="J535" s="1"/>
  <c r="J534" s="1"/>
  <c r="J533" s="1"/>
  <c r="I537"/>
  <c r="I536" s="1"/>
  <c r="I535" s="1"/>
  <c r="I534" s="1"/>
  <c r="I533" s="1"/>
  <c r="H537"/>
  <c r="H536" s="1"/>
  <c r="H535" s="1"/>
  <c r="H534" s="1"/>
  <c r="H533" s="1"/>
  <c r="M531"/>
  <c r="M530" s="1"/>
  <c r="M529" s="1"/>
  <c r="M528" s="1"/>
  <c r="K531"/>
  <c r="K530" s="1"/>
  <c r="K529" s="1"/>
  <c r="K528" s="1"/>
  <c r="J531"/>
  <c r="J530" s="1"/>
  <c r="J529" s="1"/>
  <c r="J528" s="1"/>
  <c r="I531"/>
  <c r="I530" s="1"/>
  <c r="I529" s="1"/>
  <c r="I528" s="1"/>
  <c r="H531"/>
  <c r="H530" s="1"/>
  <c r="H529" s="1"/>
  <c r="H528" s="1"/>
  <c r="J524"/>
  <c r="J523" s="1"/>
  <c r="J522" s="1"/>
  <c r="J521" s="1"/>
  <c r="M524"/>
  <c r="M523" s="1"/>
  <c r="M522" s="1"/>
  <c r="M521" s="1"/>
  <c r="K524"/>
  <c r="K523" s="1"/>
  <c r="K522" s="1"/>
  <c r="K521" s="1"/>
  <c r="I524"/>
  <c r="I523" s="1"/>
  <c r="I522" s="1"/>
  <c r="I521" s="1"/>
  <c r="H524"/>
  <c r="H523" s="1"/>
  <c r="H522" s="1"/>
  <c r="H521" s="1"/>
  <c r="L519"/>
  <c r="L518" s="1"/>
  <c r="L517" s="1"/>
  <c r="L516" s="1"/>
  <c r="K519"/>
  <c r="J519"/>
  <c r="I519"/>
  <c r="I518" s="1"/>
  <c r="I517" s="1"/>
  <c r="I516" s="1"/>
  <c r="H519"/>
  <c r="H518" s="1"/>
  <c r="H517" s="1"/>
  <c r="H516" s="1"/>
  <c r="K518"/>
  <c r="K517" s="1"/>
  <c r="K516" s="1"/>
  <c r="J518"/>
  <c r="J517" s="1"/>
  <c r="J516" s="1"/>
  <c r="K514"/>
  <c r="J514"/>
  <c r="I514"/>
  <c r="H514"/>
  <c r="H513" s="1"/>
  <c r="H512" s="1"/>
  <c r="H511" s="1"/>
  <c r="K513"/>
  <c r="K512" s="1"/>
  <c r="K511" s="1"/>
  <c r="J513"/>
  <c r="J512" s="1"/>
  <c r="J511" s="1"/>
  <c r="I513"/>
  <c r="I512" s="1"/>
  <c r="I511" s="1"/>
  <c r="M509"/>
  <c r="M508" s="1"/>
  <c r="M507" s="1"/>
  <c r="M506" s="1"/>
  <c r="L509"/>
  <c r="L508" s="1"/>
  <c r="L507" s="1"/>
  <c r="L506" s="1"/>
  <c r="K509"/>
  <c r="J509"/>
  <c r="J508" s="1"/>
  <c r="J507" s="1"/>
  <c r="J506" s="1"/>
  <c r="I509"/>
  <c r="I508" s="1"/>
  <c r="I507" s="1"/>
  <c r="I506" s="1"/>
  <c r="H509"/>
  <c r="H508" s="1"/>
  <c r="H507" s="1"/>
  <c r="H506" s="1"/>
  <c r="K508"/>
  <c r="K507" s="1"/>
  <c r="K506" s="1"/>
  <c r="M502"/>
  <c r="L502"/>
  <c r="K502"/>
  <c r="J502"/>
  <c r="I502"/>
  <c r="H502"/>
  <c r="M500"/>
  <c r="K500"/>
  <c r="J500"/>
  <c r="I500"/>
  <c r="H500"/>
  <c r="L496"/>
  <c r="J496"/>
  <c r="J495" s="1"/>
  <c r="J494" s="1"/>
  <c r="J493" s="1"/>
  <c r="H496"/>
  <c r="H495" s="1"/>
  <c r="H494" s="1"/>
  <c r="H493" s="1"/>
  <c r="M495"/>
  <c r="M494" s="1"/>
  <c r="M493" s="1"/>
  <c r="L495"/>
  <c r="L494" s="1"/>
  <c r="L493" s="1"/>
  <c r="K495"/>
  <c r="K494" s="1"/>
  <c r="K493" s="1"/>
  <c r="I495"/>
  <c r="I494" s="1"/>
  <c r="I493" s="1"/>
  <c r="K491"/>
  <c r="K490" s="1"/>
  <c r="K489" s="1"/>
  <c r="K488" s="1"/>
  <c r="J491"/>
  <c r="J490" s="1"/>
  <c r="J489" s="1"/>
  <c r="J488" s="1"/>
  <c r="I491"/>
  <c r="I490" s="1"/>
  <c r="I489" s="1"/>
  <c r="I488" s="1"/>
  <c r="H491"/>
  <c r="H490" s="1"/>
  <c r="H489" s="1"/>
  <c r="H488" s="1"/>
  <c r="M486"/>
  <c r="M485" s="1"/>
  <c r="M484" s="1"/>
  <c r="M483" s="1"/>
  <c r="K486"/>
  <c r="J486"/>
  <c r="I486"/>
  <c r="H486"/>
  <c r="H485" s="1"/>
  <c r="H484" s="1"/>
  <c r="H483" s="1"/>
  <c r="K485"/>
  <c r="K484" s="1"/>
  <c r="K483" s="1"/>
  <c r="J485"/>
  <c r="J484" s="1"/>
  <c r="J483" s="1"/>
  <c r="I485"/>
  <c r="I484" s="1"/>
  <c r="I483" s="1"/>
  <c r="M481"/>
  <c r="M480" s="1"/>
  <c r="M479" s="1"/>
  <c r="M478" s="1"/>
  <c r="K481"/>
  <c r="K480" s="1"/>
  <c r="K479" s="1"/>
  <c r="K478" s="1"/>
  <c r="J481"/>
  <c r="J480" s="1"/>
  <c r="J479" s="1"/>
  <c r="J478" s="1"/>
  <c r="I481"/>
  <c r="I480" s="1"/>
  <c r="I479" s="1"/>
  <c r="I478" s="1"/>
  <c r="H481"/>
  <c r="H480" s="1"/>
  <c r="H479" s="1"/>
  <c r="H478" s="1"/>
  <c r="M472"/>
  <c r="M471" s="1"/>
  <c r="M470" s="1"/>
  <c r="M469" s="1"/>
  <c r="K472"/>
  <c r="K471" s="1"/>
  <c r="K470" s="1"/>
  <c r="K469" s="1"/>
  <c r="J472"/>
  <c r="J471" s="1"/>
  <c r="J470" s="1"/>
  <c r="J469" s="1"/>
  <c r="I472"/>
  <c r="I471" s="1"/>
  <c r="I470" s="1"/>
  <c r="I469" s="1"/>
  <c r="H472"/>
  <c r="H471" s="1"/>
  <c r="H470" s="1"/>
  <c r="H469" s="1"/>
  <c r="M467"/>
  <c r="M466" s="1"/>
  <c r="M465" s="1"/>
  <c r="M464" s="1"/>
  <c r="K467"/>
  <c r="K466" s="1"/>
  <c r="K465" s="1"/>
  <c r="K464" s="1"/>
  <c r="J467"/>
  <c r="J466" s="1"/>
  <c r="J465" s="1"/>
  <c r="J464" s="1"/>
  <c r="I467"/>
  <c r="I466" s="1"/>
  <c r="I465" s="1"/>
  <c r="I464" s="1"/>
  <c r="H467"/>
  <c r="H466" s="1"/>
  <c r="H465" s="1"/>
  <c r="H464" s="1"/>
  <c r="M462"/>
  <c r="M461" s="1"/>
  <c r="M460" s="1"/>
  <c r="M459" s="1"/>
  <c r="M458" s="1"/>
  <c r="L462"/>
  <c r="L461" s="1"/>
  <c r="L460" s="1"/>
  <c r="L459" s="1"/>
  <c r="L458" s="1"/>
  <c r="K462"/>
  <c r="K461" s="1"/>
  <c r="K460" s="1"/>
  <c r="K459" s="1"/>
  <c r="K458" s="1"/>
  <c r="J462"/>
  <c r="J461" s="1"/>
  <c r="J460" s="1"/>
  <c r="J459" s="1"/>
  <c r="J458" s="1"/>
  <c r="I462"/>
  <c r="I461" s="1"/>
  <c r="I460" s="1"/>
  <c r="I459" s="1"/>
  <c r="I458" s="1"/>
  <c r="H462"/>
  <c r="H461" s="1"/>
  <c r="H460" s="1"/>
  <c r="H459" s="1"/>
  <c r="H458" s="1"/>
  <c r="M449"/>
  <c r="K449"/>
  <c r="J449"/>
  <c r="I449"/>
  <c r="H449"/>
  <c r="M447"/>
  <c r="K447"/>
  <c r="J447"/>
  <c r="I447"/>
  <c r="H447"/>
  <c r="J445"/>
  <c r="H445"/>
  <c r="H432"/>
  <c r="H431" s="1"/>
  <c r="H430" s="1"/>
  <c r="M432"/>
  <c r="M431" s="1"/>
  <c r="M430" s="1"/>
  <c r="K432"/>
  <c r="K431" s="1"/>
  <c r="K430" s="1"/>
  <c r="J432"/>
  <c r="J431" s="1"/>
  <c r="J430" s="1"/>
  <c r="I432"/>
  <c r="I431" s="1"/>
  <c r="I430" s="1"/>
  <c r="L428"/>
  <c r="L427" s="1"/>
  <c r="L426" s="1"/>
  <c r="K428"/>
  <c r="K427" s="1"/>
  <c r="K426" s="1"/>
  <c r="J428"/>
  <c r="J427" s="1"/>
  <c r="J426" s="1"/>
  <c r="I428"/>
  <c r="I427" s="1"/>
  <c r="I426" s="1"/>
  <c r="H428"/>
  <c r="H427" s="1"/>
  <c r="H426" s="1"/>
  <c r="H423"/>
  <c r="M423"/>
  <c r="K423"/>
  <c r="J423"/>
  <c r="I423"/>
  <c r="J421"/>
  <c r="H421"/>
  <c r="M419"/>
  <c r="K419"/>
  <c r="J419"/>
  <c r="I419"/>
  <c r="H419"/>
  <c r="H417"/>
  <c r="M417"/>
  <c r="K417"/>
  <c r="J417"/>
  <c r="I417"/>
  <c r="M410"/>
  <c r="M409" s="1"/>
  <c r="M408" s="1"/>
  <c r="K410"/>
  <c r="J410"/>
  <c r="I410"/>
  <c r="I409" s="1"/>
  <c r="I408" s="1"/>
  <c r="H410"/>
  <c r="H409" s="1"/>
  <c r="H408" s="1"/>
  <c r="K409"/>
  <c r="K408" s="1"/>
  <c r="J409"/>
  <c r="J408" s="1"/>
  <c r="M399"/>
  <c r="M398" s="1"/>
  <c r="K399"/>
  <c r="J399"/>
  <c r="J398" s="1"/>
  <c r="I399"/>
  <c r="I398" s="1"/>
  <c r="H399"/>
  <c r="H398" s="1"/>
  <c r="K398"/>
  <c r="M396"/>
  <c r="M395" s="1"/>
  <c r="M394" s="1"/>
  <c r="K396"/>
  <c r="K395" s="1"/>
  <c r="K394" s="1"/>
  <c r="J396"/>
  <c r="J395" s="1"/>
  <c r="J394" s="1"/>
  <c r="I396"/>
  <c r="I395" s="1"/>
  <c r="I394" s="1"/>
  <c r="H396"/>
  <c r="H395" s="1"/>
  <c r="H394" s="1"/>
  <c r="M384"/>
  <c r="K384"/>
  <c r="J384"/>
  <c r="I384"/>
  <c r="H384"/>
  <c r="M382"/>
  <c r="L382"/>
  <c r="K382"/>
  <c r="J382"/>
  <c r="I382"/>
  <c r="H382"/>
  <c r="M380"/>
  <c r="K380"/>
  <c r="J380"/>
  <c r="I380"/>
  <c r="H380"/>
  <c r="M376"/>
  <c r="M375" s="1"/>
  <c r="M374" s="1"/>
  <c r="K376"/>
  <c r="K375" s="1"/>
  <c r="K374" s="1"/>
  <c r="J376"/>
  <c r="J375" s="1"/>
  <c r="J374" s="1"/>
  <c r="I376"/>
  <c r="I375" s="1"/>
  <c r="I374" s="1"/>
  <c r="H376"/>
  <c r="H375" s="1"/>
  <c r="H374" s="1"/>
  <c r="M366"/>
  <c r="M365" s="1"/>
  <c r="K366"/>
  <c r="J366"/>
  <c r="J365" s="1"/>
  <c r="I366"/>
  <c r="I365" s="1"/>
  <c r="H366"/>
  <c r="H365" s="1"/>
  <c r="K365"/>
  <c r="M363"/>
  <c r="M362" s="1"/>
  <c r="K363"/>
  <c r="K362" s="1"/>
  <c r="J363"/>
  <c r="J362" s="1"/>
  <c r="I363"/>
  <c r="I362" s="1"/>
  <c r="H363"/>
  <c r="H362" s="1"/>
  <c r="M360"/>
  <c r="M359" s="1"/>
  <c r="K360"/>
  <c r="K359" s="1"/>
  <c r="J360"/>
  <c r="J359" s="1"/>
  <c r="I360"/>
  <c r="I359" s="1"/>
  <c r="H360"/>
  <c r="H359" s="1"/>
  <c r="M355"/>
  <c r="M354" s="1"/>
  <c r="M353" s="1"/>
  <c r="M352" s="1"/>
  <c r="K355"/>
  <c r="K354" s="1"/>
  <c r="K353" s="1"/>
  <c r="K352" s="1"/>
  <c r="J355"/>
  <c r="J354" s="1"/>
  <c r="J353" s="1"/>
  <c r="J352" s="1"/>
  <c r="I355"/>
  <c r="I354" s="1"/>
  <c r="I353" s="1"/>
  <c r="I352" s="1"/>
  <c r="H355"/>
  <c r="H354" s="1"/>
  <c r="H353" s="1"/>
  <c r="H352" s="1"/>
  <c r="M349"/>
  <c r="M348" s="1"/>
  <c r="M347" s="1"/>
  <c r="M346" s="1"/>
  <c r="K349"/>
  <c r="K348" s="1"/>
  <c r="K347" s="1"/>
  <c r="K346" s="1"/>
  <c r="J349"/>
  <c r="J348" s="1"/>
  <c r="J347" s="1"/>
  <c r="J346" s="1"/>
  <c r="I349"/>
  <c r="I348" s="1"/>
  <c r="I347" s="1"/>
  <c r="I346" s="1"/>
  <c r="H349"/>
  <c r="H348" s="1"/>
  <c r="H347" s="1"/>
  <c r="H346" s="1"/>
  <c r="M342"/>
  <c r="M341" s="1"/>
  <c r="K342"/>
  <c r="K341" s="1"/>
  <c r="J342"/>
  <c r="J341" s="1"/>
  <c r="I342"/>
  <c r="I341" s="1"/>
  <c r="H342"/>
  <c r="H341" s="1"/>
  <c r="M339"/>
  <c r="M338" s="1"/>
  <c r="K339"/>
  <c r="K338" s="1"/>
  <c r="J339"/>
  <c r="J338" s="1"/>
  <c r="I339"/>
  <c r="I338" s="1"/>
  <c r="H339"/>
  <c r="H338" s="1"/>
  <c r="M336"/>
  <c r="M335" s="1"/>
  <c r="L336"/>
  <c r="L335" s="1"/>
  <c r="K336"/>
  <c r="K335" s="1"/>
  <c r="J336"/>
  <c r="J335" s="1"/>
  <c r="I336"/>
  <c r="I335" s="1"/>
  <c r="H336"/>
  <c r="H335" s="1"/>
  <c r="M333"/>
  <c r="M332" s="1"/>
  <c r="K333"/>
  <c r="K332" s="1"/>
  <c r="J333"/>
  <c r="J332" s="1"/>
  <c r="I333"/>
  <c r="I332" s="1"/>
  <c r="H333"/>
  <c r="H332" s="1"/>
  <c r="M330"/>
  <c r="M329" s="1"/>
  <c r="K330"/>
  <c r="K329" s="1"/>
  <c r="J330"/>
  <c r="J329" s="1"/>
  <c r="I330"/>
  <c r="I329" s="1"/>
  <c r="H330"/>
  <c r="H329" s="1"/>
  <c r="J326"/>
  <c r="J325" s="1"/>
  <c r="J324" s="1"/>
  <c r="H326"/>
  <c r="H325" s="1"/>
  <c r="H324" s="1"/>
  <c r="M325"/>
  <c r="M324" s="1"/>
  <c r="K325"/>
  <c r="K324" s="1"/>
  <c r="I325"/>
  <c r="I324" s="1"/>
  <c r="M318"/>
  <c r="M317" s="1"/>
  <c r="L318"/>
  <c r="L317" s="1"/>
  <c r="K318"/>
  <c r="K317" s="1"/>
  <c r="J318"/>
  <c r="J317" s="1"/>
  <c r="I318"/>
  <c r="I317" s="1"/>
  <c r="H318"/>
  <c r="H317" s="1"/>
  <c r="J315"/>
  <c r="J314" s="1"/>
  <c r="H315"/>
  <c r="H314" s="1"/>
  <c r="M312"/>
  <c r="M311" s="1"/>
  <c r="L312"/>
  <c r="L311" s="1"/>
  <c r="K312"/>
  <c r="K311" s="1"/>
  <c r="J312"/>
  <c r="J311" s="1"/>
  <c r="I312"/>
  <c r="I311" s="1"/>
  <c r="H312"/>
  <c r="H311" s="1"/>
  <c r="M309"/>
  <c r="M308" s="1"/>
  <c r="M307" s="1"/>
  <c r="K309"/>
  <c r="K308" s="1"/>
  <c r="K307" s="1"/>
  <c r="J309"/>
  <c r="J308" s="1"/>
  <c r="J307" s="1"/>
  <c r="I309"/>
  <c r="I308" s="1"/>
  <c r="I307" s="1"/>
  <c r="H309"/>
  <c r="H308" s="1"/>
  <c r="H307" s="1"/>
  <c r="M299"/>
  <c r="K299"/>
  <c r="J299"/>
  <c r="I299"/>
  <c r="H299"/>
  <c r="M297"/>
  <c r="K297"/>
  <c r="J297"/>
  <c r="I297"/>
  <c r="H297"/>
  <c r="M295"/>
  <c r="K295"/>
  <c r="J295"/>
  <c r="I295"/>
  <c r="H295"/>
  <c r="M291"/>
  <c r="M290" s="1"/>
  <c r="M289" s="1"/>
  <c r="K291"/>
  <c r="K290" s="1"/>
  <c r="K289" s="1"/>
  <c r="J291"/>
  <c r="J290" s="1"/>
  <c r="J289" s="1"/>
  <c r="I291"/>
  <c r="I290" s="1"/>
  <c r="I289" s="1"/>
  <c r="H291"/>
  <c r="H290" s="1"/>
  <c r="H289" s="1"/>
  <c r="M287"/>
  <c r="M286" s="1"/>
  <c r="M285" s="1"/>
  <c r="K287"/>
  <c r="K286" s="1"/>
  <c r="K285" s="1"/>
  <c r="J287"/>
  <c r="J286" s="1"/>
  <c r="J285" s="1"/>
  <c r="I287"/>
  <c r="I286" s="1"/>
  <c r="I285" s="1"/>
  <c r="H287"/>
  <c r="H286" s="1"/>
  <c r="H285" s="1"/>
  <c r="M282"/>
  <c r="M281" s="1"/>
  <c r="M280" s="1"/>
  <c r="M279" s="1"/>
  <c r="K282"/>
  <c r="K281" s="1"/>
  <c r="K280" s="1"/>
  <c r="K279" s="1"/>
  <c r="J282"/>
  <c r="J281" s="1"/>
  <c r="J280" s="1"/>
  <c r="J279" s="1"/>
  <c r="I282"/>
  <c r="I281" s="1"/>
  <c r="I280" s="1"/>
  <c r="I279" s="1"/>
  <c r="H282"/>
  <c r="H281" s="1"/>
  <c r="H280" s="1"/>
  <c r="H279" s="1"/>
  <c r="M277"/>
  <c r="M276" s="1"/>
  <c r="M275" s="1"/>
  <c r="M274" s="1"/>
  <c r="K277"/>
  <c r="K276" s="1"/>
  <c r="K275" s="1"/>
  <c r="K274" s="1"/>
  <c r="J277"/>
  <c r="J276" s="1"/>
  <c r="J275" s="1"/>
  <c r="J274" s="1"/>
  <c r="I277"/>
  <c r="I276" s="1"/>
  <c r="I275" s="1"/>
  <c r="I274" s="1"/>
  <c r="H277"/>
  <c r="H276" s="1"/>
  <c r="H275" s="1"/>
  <c r="H274" s="1"/>
  <c r="M270"/>
  <c r="M269" s="1"/>
  <c r="M268" s="1"/>
  <c r="M267" s="1"/>
  <c r="M266" s="1"/>
  <c r="K270"/>
  <c r="K269" s="1"/>
  <c r="K268" s="1"/>
  <c r="K267" s="1"/>
  <c r="K266" s="1"/>
  <c r="J270"/>
  <c r="J269" s="1"/>
  <c r="J268" s="1"/>
  <c r="J267" s="1"/>
  <c r="J266" s="1"/>
  <c r="I270"/>
  <c r="I269" s="1"/>
  <c r="I268" s="1"/>
  <c r="I267" s="1"/>
  <c r="I266" s="1"/>
  <c r="H270"/>
  <c r="H269" s="1"/>
  <c r="H268" s="1"/>
  <c r="H267" s="1"/>
  <c r="H266" s="1"/>
  <c r="M262"/>
  <c r="K262"/>
  <c r="J262"/>
  <c r="I262"/>
  <c r="H262"/>
  <c r="M260"/>
  <c r="K260"/>
  <c r="J260"/>
  <c r="I260"/>
  <c r="H260"/>
  <c r="M258"/>
  <c r="L258"/>
  <c r="K258"/>
  <c r="J258"/>
  <c r="I258"/>
  <c r="H258"/>
  <c r="L247"/>
  <c r="L246" s="1"/>
  <c r="L245" s="1"/>
  <c r="J247"/>
  <c r="J246" s="1"/>
  <c r="J245" s="1"/>
  <c r="H247"/>
  <c r="H246" s="1"/>
  <c r="H245" s="1"/>
  <c r="M243"/>
  <c r="M242" s="1"/>
  <c r="K243"/>
  <c r="J243"/>
  <c r="J242" s="1"/>
  <c r="I243"/>
  <c r="I242" s="1"/>
  <c r="H243"/>
  <c r="H242" s="1"/>
  <c r="K242"/>
  <c r="K238"/>
  <c r="J238"/>
  <c r="I238"/>
  <c r="H238"/>
  <c r="J236"/>
  <c r="M236"/>
  <c r="K236"/>
  <c r="I236"/>
  <c r="H236"/>
  <c r="M234"/>
  <c r="K234"/>
  <c r="J234"/>
  <c r="I234"/>
  <c r="H234"/>
  <c r="J229"/>
  <c r="M229"/>
  <c r="K229"/>
  <c r="I229"/>
  <c r="H229"/>
  <c r="K227"/>
  <c r="J227"/>
  <c r="I227"/>
  <c r="H227"/>
  <c r="J225"/>
  <c r="H225"/>
  <c r="M225"/>
  <c r="K225"/>
  <c r="I225"/>
  <c r="L220"/>
  <c r="L219" s="1"/>
  <c r="L218" s="1"/>
  <c r="L217" s="1"/>
  <c r="K220"/>
  <c r="K219" s="1"/>
  <c r="K218" s="1"/>
  <c r="K217" s="1"/>
  <c r="J220"/>
  <c r="J219" s="1"/>
  <c r="J218" s="1"/>
  <c r="J217" s="1"/>
  <c r="I220"/>
  <c r="I219" s="1"/>
  <c r="I218" s="1"/>
  <c r="I217" s="1"/>
  <c r="H220"/>
  <c r="H219" s="1"/>
  <c r="H218" s="1"/>
  <c r="H217" s="1"/>
  <c r="K215"/>
  <c r="J215"/>
  <c r="I215"/>
  <c r="H215"/>
  <c r="J213"/>
  <c r="H213"/>
  <c r="M213"/>
  <c r="K213"/>
  <c r="I213"/>
  <c r="M176"/>
  <c r="L176"/>
  <c r="K176"/>
  <c r="J176"/>
  <c r="I176"/>
  <c r="H176"/>
  <c r="L174"/>
  <c r="K174"/>
  <c r="J174"/>
  <c r="I174"/>
  <c r="H174"/>
  <c r="L172"/>
  <c r="K172"/>
  <c r="J172"/>
  <c r="I172"/>
  <c r="H172"/>
  <c r="L169"/>
  <c r="K169"/>
  <c r="J169"/>
  <c r="I169"/>
  <c r="H169"/>
  <c r="L167"/>
  <c r="K167"/>
  <c r="J167"/>
  <c r="I167"/>
  <c r="H167"/>
  <c r="K165"/>
  <c r="J165"/>
  <c r="I165"/>
  <c r="H165"/>
  <c r="M161"/>
  <c r="M160" s="1"/>
  <c r="K161"/>
  <c r="K160" s="1"/>
  <c r="J161"/>
  <c r="J160" s="1"/>
  <c r="I161"/>
  <c r="I160" s="1"/>
  <c r="H161"/>
  <c r="H160" s="1"/>
  <c r="J158"/>
  <c r="H158"/>
  <c r="M158"/>
  <c r="K158"/>
  <c r="I158"/>
  <c r="L156"/>
  <c r="K156"/>
  <c r="J156"/>
  <c r="I156"/>
  <c r="H156"/>
  <c r="M154"/>
  <c r="K154"/>
  <c r="J154"/>
  <c r="I154"/>
  <c r="H154"/>
  <c r="M149"/>
  <c r="M148" s="1"/>
  <c r="M147" s="1"/>
  <c r="M146" s="1"/>
  <c r="K149"/>
  <c r="K148" s="1"/>
  <c r="K147" s="1"/>
  <c r="K146" s="1"/>
  <c r="J149"/>
  <c r="J148" s="1"/>
  <c r="J147" s="1"/>
  <c r="J146" s="1"/>
  <c r="I149"/>
  <c r="I148" s="1"/>
  <c r="I147" s="1"/>
  <c r="I146" s="1"/>
  <c r="H149"/>
  <c r="H148" s="1"/>
  <c r="H147" s="1"/>
  <c r="H146" s="1"/>
  <c r="M130"/>
  <c r="M129" s="1"/>
  <c r="K130"/>
  <c r="K129" s="1"/>
  <c r="J130"/>
  <c r="J129" s="1"/>
  <c r="I130"/>
  <c r="I129" s="1"/>
  <c r="H130"/>
  <c r="H129" s="1"/>
  <c r="M127"/>
  <c r="K127"/>
  <c r="J127"/>
  <c r="I127"/>
  <c r="H127"/>
  <c r="J125"/>
  <c r="H125"/>
  <c r="M125"/>
  <c r="K125"/>
  <c r="I125"/>
  <c r="L121"/>
  <c r="L120" s="1"/>
  <c r="L119" s="1"/>
  <c r="K121"/>
  <c r="K120" s="1"/>
  <c r="K119" s="1"/>
  <c r="J121"/>
  <c r="J120" s="1"/>
  <c r="J119" s="1"/>
  <c r="I121"/>
  <c r="I120" s="1"/>
  <c r="I119" s="1"/>
  <c r="H121"/>
  <c r="H120" s="1"/>
  <c r="H119" s="1"/>
  <c r="L109"/>
  <c r="L108" s="1"/>
  <c r="L107" s="1"/>
  <c r="L106" s="1"/>
  <c r="L105" s="1"/>
  <c r="K109"/>
  <c r="J109"/>
  <c r="J108" s="1"/>
  <c r="J107" s="1"/>
  <c r="J106" s="1"/>
  <c r="J105" s="1"/>
  <c r="I109"/>
  <c r="I108" s="1"/>
  <c r="I107" s="1"/>
  <c r="I106" s="1"/>
  <c r="I105" s="1"/>
  <c r="H109"/>
  <c r="H108" s="1"/>
  <c r="H107" s="1"/>
  <c r="H106" s="1"/>
  <c r="H105" s="1"/>
  <c r="K108"/>
  <c r="K107" s="1"/>
  <c r="K106" s="1"/>
  <c r="K105" s="1"/>
  <c r="H102"/>
  <c r="H101" s="1"/>
  <c r="H100" s="1"/>
  <c r="H99" s="1"/>
  <c r="H98" s="1"/>
  <c r="J102"/>
  <c r="J101" s="1"/>
  <c r="J100" s="1"/>
  <c r="J99" s="1"/>
  <c r="J98" s="1"/>
  <c r="M94"/>
  <c r="K94"/>
  <c r="J94"/>
  <c r="I94"/>
  <c r="H94"/>
  <c r="H92"/>
  <c r="K92"/>
  <c r="J92"/>
  <c r="I92"/>
  <c r="M90"/>
  <c r="K90"/>
  <c r="J90"/>
  <c r="I90"/>
  <c r="H90"/>
  <c r="J53"/>
  <c r="K53"/>
  <c r="I53"/>
  <c r="H53"/>
  <c r="M49"/>
  <c r="K49"/>
  <c r="J49"/>
  <c r="I49"/>
  <c r="H49"/>
  <c r="J47"/>
  <c r="H47"/>
  <c r="K47"/>
  <c r="I47"/>
  <c r="M40"/>
  <c r="K40"/>
  <c r="J40"/>
  <c r="I40"/>
  <c r="H40"/>
  <c r="J38"/>
  <c r="K38"/>
  <c r="I38"/>
  <c r="H38"/>
  <c r="H36"/>
  <c r="M36"/>
  <c r="K36"/>
  <c r="J36"/>
  <c r="I36"/>
  <c r="J34"/>
  <c r="H34"/>
  <c r="K34"/>
  <c r="I34"/>
  <c r="M31"/>
  <c r="M30" s="1"/>
  <c r="L31"/>
  <c r="L30" s="1"/>
  <c r="K31"/>
  <c r="K30" s="1"/>
  <c r="J31"/>
  <c r="J30" s="1"/>
  <c r="I31"/>
  <c r="I30" s="1"/>
  <c r="H31"/>
  <c r="H30" s="1"/>
  <c r="M28"/>
  <c r="M27" s="1"/>
  <c r="K28"/>
  <c r="K27" s="1"/>
  <c r="J28"/>
  <c r="J27" s="1"/>
  <c r="I28"/>
  <c r="I27" s="1"/>
  <c r="H28"/>
  <c r="H27" s="1"/>
  <c r="J21"/>
  <c r="J20" s="1"/>
  <c r="J19" s="1"/>
  <c r="J18" s="1"/>
  <c r="J17" s="1"/>
  <c r="M21"/>
  <c r="M20" s="1"/>
  <c r="M19" s="1"/>
  <c r="M18" s="1"/>
  <c r="M17" s="1"/>
  <c r="K21"/>
  <c r="K20" s="1"/>
  <c r="K19" s="1"/>
  <c r="K18" s="1"/>
  <c r="K17" s="1"/>
  <c r="I21"/>
  <c r="I20" s="1"/>
  <c r="I19" s="1"/>
  <c r="I18" s="1"/>
  <c r="I17" s="1"/>
  <c r="H21"/>
  <c r="H20" s="1"/>
  <c r="H19" s="1"/>
  <c r="H18" s="1"/>
  <c r="H17" s="1"/>
  <c r="G1074"/>
  <c r="G1073" s="1"/>
  <c r="F1074"/>
  <c r="F1073" s="1"/>
  <c r="F1079"/>
  <c r="L1079" s="1"/>
  <c r="F501"/>
  <c r="L501" s="1"/>
  <c r="G1148"/>
  <c r="G1147" s="1"/>
  <c r="F1148"/>
  <c r="F1147" s="1"/>
  <c r="F237"/>
  <c r="L237" s="1"/>
  <c r="F235"/>
  <c r="L235" s="1"/>
  <c r="F96"/>
  <c r="L96" s="1"/>
  <c r="F93"/>
  <c r="L93" s="1"/>
  <c r="F91"/>
  <c r="L91" s="1"/>
  <c r="F41"/>
  <c r="L41" s="1"/>
  <c r="F39"/>
  <c r="L39" s="1"/>
  <c r="F37"/>
  <c r="L37" s="1"/>
  <c r="F35"/>
  <c r="L35" s="1"/>
  <c r="AQ183" l="1"/>
  <c r="AK83"/>
  <c r="AK82" s="1"/>
  <c r="AQ84"/>
  <c r="AQ83" s="1"/>
  <c r="AQ82" s="1"/>
  <c r="AJ62"/>
  <c r="AP63"/>
  <c r="AP62" s="1"/>
  <c r="M562"/>
  <c r="L1019"/>
  <c r="L1018" s="1"/>
  <c r="AK62"/>
  <c r="AQ63"/>
  <c r="AQ62" s="1"/>
  <c r="L605"/>
  <c r="L604" s="1"/>
  <c r="L603" s="1"/>
  <c r="M682"/>
  <c r="M681" s="1"/>
  <c r="M680" s="1"/>
  <c r="L817"/>
  <c r="L816" s="1"/>
  <c r="L815" s="1"/>
  <c r="L814" s="1"/>
  <c r="L813" s="1"/>
  <c r="L856"/>
  <c r="L989"/>
  <c r="L988" s="1"/>
  <c r="AK59"/>
  <c r="AQ60"/>
  <c r="AQ59" s="1"/>
  <c r="L839"/>
  <c r="L838" s="1"/>
  <c r="L837" s="1"/>
  <c r="L1013"/>
  <c r="L1012" s="1"/>
  <c r="AP183"/>
  <c r="AQ188"/>
  <c r="X77"/>
  <c r="X56"/>
  <c r="L360"/>
  <c r="L359" s="1"/>
  <c r="M514"/>
  <c r="M513" s="1"/>
  <c r="M512" s="1"/>
  <c r="M511" s="1"/>
  <c r="L941"/>
  <c r="L940" s="1"/>
  <c r="L1010"/>
  <c r="L1009" s="1"/>
  <c r="L1046"/>
  <c r="L1045" s="1"/>
  <c r="AD67"/>
  <c r="AD66" s="1"/>
  <c r="AJ68"/>
  <c r="AD80"/>
  <c r="AJ81"/>
  <c r="AE64"/>
  <c r="AE61" s="1"/>
  <c r="AK65"/>
  <c r="AD73"/>
  <c r="AJ74"/>
  <c r="AE57"/>
  <c r="AE56" s="1"/>
  <c r="AK58"/>
  <c r="AD57"/>
  <c r="AJ58"/>
  <c r="AD75"/>
  <c r="AJ76"/>
  <c r="AD70"/>
  <c r="AD69" s="1"/>
  <c r="AJ71"/>
  <c r="AE67"/>
  <c r="AE66" s="1"/>
  <c r="AK68"/>
  <c r="AE70"/>
  <c r="AE69" s="1"/>
  <c r="AK71"/>
  <c r="M174"/>
  <c r="M215"/>
  <c r="L270"/>
  <c r="L269" s="1"/>
  <c r="L268" s="1"/>
  <c r="L267" s="1"/>
  <c r="L266" s="1"/>
  <c r="M555"/>
  <c r="M554" s="1"/>
  <c r="M550" s="1"/>
  <c r="M560"/>
  <c r="M564"/>
  <c r="L619"/>
  <c r="L618" s="1"/>
  <c r="L617" s="1"/>
  <c r="L616" s="1"/>
  <c r="L835"/>
  <c r="L834" s="1"/>
  <c r="L833" s="1"/>
  <c r="L832" s="1"/>
  <c r="L831" s="1"/>
  <c r="M882"/>
  <c r="M881" s="1"/>
  <c r="L1058"/>
  <c r="L1057" s="1"/>
  <c r="AE181"/>
  <c r="AE180" s="1"/>
  <c r="AK182"/>
  <c r="AE78"/>
  <c r="AK79"/>
  <c r="AE80"/>
  <c r="AK81"/>
  <c r="AD64"/>
  <c r="AD61" s="1"/>
  <c r="AJ65"/>
  <c r="AD181"/>
  <c r="AD180" s="1"/>
  <c r="AJ182"/>
  <c r="AE75"/>
  <c r="AK76"/>
  <c r="AD83"/>
  <c r="AD82" s="1"/>
  <c r="AJ84"/>
  <c r="AD59"/>
  <c r="AJ60"/>
  <c r="AE73"/>
  <c r="AK74"/>
  <c r="AD78"/>
  <c r="AJ79"/>
  <c r="L243"/>
  <c r="L242" s="1"/>
  <c r="L326"/>
  <c r="L325" s="1"/>
  <c r="L324" s="1"/>
  <c r="L349"/>
  <c r="L348" s="1"/>
  <c r="L347" s="1"/>
  <c r="L346" s="1"/>
  <c r="M686"/>
  <c r="M685" s="1"/>
  <c r="M726"/>
  <c r="M725" s="1"/>
  <c r="M724" s="1"/>
  <c r="L893"/>
  <c r="L892" s="1"/>
  <c r="L992"/>
  <c r="L991" s="1"/>
  <c r="X55"/>
  <c r="AE72"/>
  <c r="AD56"/>
  <c r="Y72"/>
  <c r="Y55" s="1"/>
  <c r="AD77"/>
  <c r="M53"/>
  <c r="L130"/>
  <c r="L129" s="1"/>
  <c r="M220"/>
  <c r="M219" s="1"/>
  <c r="M218" s="1"/>
  <c r="M217" s="1"/>
  <c r="L299"/>
  <c r="L355"/>
  <c r="L354" s="1"/>
  <c r="L353" s="1"/>
  <c r="L352" s="1"/>
  <c r="L363"/>
  <c r="L362" s="1"/>
  <c r="L376"/>
  <c r="L375" s="1"/>
  <c r="L374" s="1"/>
  <c r="L410"/>
  <c r="L409" s="1"/>
  <c r="L408" s="1"/>
  <c r="M428"/>
  <c r="M427" s="1"/>
  <c r="M426" s="1"/>
  <c r="L447"/>
  <c r="L486"/>
  <c r="L485" s="1"/>
  <c r="L484" s="1"/>
  <c r="L483" s="1"/>
  <c r="M519"/>
  <c r="M518" s="1"/>
  <c r="M517" s="1"/>
  <c r="M516" s="1"/>
  <c r="M590"/>
  <c r="M589" s="1"/>
  <c r="M588" s="1"/>
  <c r="M587" s="1"/>
  <c r="L614"/>
  <c r="L613" s="1"/>
  <c r="L612" s="1"/>
  <c r="L611" s="1"/>
  <c r="L802"/>
  <c r="L801" s="1"/>
  <c r="L800" s="1"/>
  <c r="L850"/>
  <c r="L849" s="1"/>
  <c r="L848" s="1"/>
  <c r="M878"/>
  <c r="M877" s="1"/>
  <c r="L896"/>
  <c r="L895" s="1"/>
  <c r="L971"/>
  <c r="L970" s="1"/>
  <c r="L1049"/>
  <c r="L1048" s="1"/>
  <c r="L1142"/>
  <c r="L1141" s="1"/>
  <c r="L161"/>
  <c r="L160" s="1"/>
  <c r="L262"/>
  <c r="L342"/>
  <c r="L341" s="1"/>
  <c r="L396"/>
  <c r="L395" s="1"/>
  <c r="L394" s="1"/>
  <c r="L472"/>
  <c r="L471" s="1"/>
  <c r="L470" s="1"/>
  <c r="L469" s="1"/>
  <c r="M547"/>
  <c r="M546" s="1"/>
  <c r="M545" s="1"/>
  <c r="M544" s="1"/>
  <c r="M644"/>
  <c r="M643" s="1"/>
  <c r="M642" s="1"/>
  <c r="M670"/>
  <c r="M669" s="1"/>
  <c r="M722"/>
  <c r="M721" s="1"/>
  <c r="M720" s="1"/>
  <c r="M730"/>
  <c r="M729" s="1"/>
  <c r="M728" s="1"/>
  <c r="L860"/>
  <c r="M888"/>
  <c r="M887" s="1"/>
  <c r="L983"/>
  <c r="L982" s="1"/>
  <c r="L1007"/>
  <c r="L1006" s="1"/>
  <c r="L1031"/>
  <c r="L1030" s="1"/>
  <c r="L1037"/>
  <c r="L1036" s="1"/>
  <c r="L1043"/>
  <c r="L1042" s="1"/>
  <c r="L1061"/>
  <c r="L1060" s="1"/>
  <c r="M1115"/>
  <c r="M1114" s="1"/>
  <c r="M38"/>
  <c r="M121"/>
  <c r="M120" s="1"/>
  <c r="M119" s="1"/>
  <c r="M167"/>
  <c r="L287"/>
  <c r="L286" s="1"/>
  <c r="L285" s="1"/>
  <c r="L295"/>
  <c r="L693"/>
  <c r="L692" s="1"/>
  <c r="L691" s="1"/>
  <c r="M747"/>
  <c r="M746" s="1"/>
  <c r="M745" s="1"/>
  <c r="L899"/>
  <c r="L898" s="1"/>
  <c r="L906"/>
  <c r="L905" s="1"/>
  <c r="L952"/>
  <c r="L951" s="1"/>
  <c r="L950" s="1"/>
  <c r="L949" s="1"/>
  <c r="L948" s="1"/>
  <c r="L977"/>
  <c r="L976" s="1"/>
  <c r="L995"/>
  <c r="L994" s="1"/>
  <c r="L1001"/>
  <c r="L1000" s="1"/>
  <c r="L1025"/>
  <c r="L1024" s="1"/>
  <c r="L1130"/>
  <c r="L1129" s="1"/>
  <c r="L1128" s="1"/>
  <c r="M1148"/>
  <c r="M1147" s="1"/>
  <c r="M1161"/>
  <c r="M1160" s="1"/>
  <c r="M1169"/>
  <c r="M1168" s="1"/>
  <c r="M1167" s="1"/>
  <c r="M1166" s="1"/>
  <c r="M1185"/>
  <c r="M1184" s="1"/>
  <c r="M1183" s="1"/>
  <c r="M1182" s="1"/>
  <c r="M1181" s="1"/>
  <c r="M1179" s="1"/>
  <c r="Y573"/>
  <c r="AE573" s="1"/>
  <c r="AK573" s="1"/>
  <c r="AQ573" s="1"/>
  <c r="AQ572" s="1"/>
  <c r="X934"/>
  <c r="AD934" s="1"/>
  <c r="AJ934" s="1"/>
  <c r="AP934" s="1"/>
  <c r="Y241"/>
  <c r="AE241" s="1"/>
  <c r="AK241" s="1"/>
  <c r="AQ241" s="1"/>
  <c r="Y646"/>
  <c r="AE646" s="1"/>
  <c r="AK646" s="1"/>
  <c r="AQ646" s="1"/>
  <c r="Y651"/>
  <c r="AE651" s="1"/>
  <c r="AK651" s="1"/>
  <c r="AQ651" s="1"/>
  <c r="Y880"/>
  <c r="AE880" s="1"/>
  <c r="AK880" s="1"/>
  <c r="AQ880" s="1"/>
  <c r="Y890"/>
  <c r="AE890" s="1"/>
  <c r="AK890" s="1"/>
  <c r="AQ890" s="1"/>
  <c r="Y901"/>
  <c r="AE901" s="1"/>
  <c r="AK901" s="1"/>
  <c r="AQ901" s="1"/>
  <c r="Y911"/>
  <c r="AE911" s="1"/>
  <c r="AK911" s="1"/>
  <c r="AQ911" s="1"/>
  <c r="Y1038"/>
  <c r="AE1038" s="1"/>
  <c r="AK1038" s="1"/>
  <c r="AQ1038" s="1"/>
  <c r="Y1050"/>
  <c r="AE1050" s="1"/>
  <c r="AK1050" s="1"/>
  <c r="AQ1050" s="1"/>
  <c r="Y1056"/>
  <c r="AE1056" s="1"/>
  <c r="AK1056" s="1"/>
  <c r="AQ1056" s="1"/>
  <c r="Y1062"/>
  <c r="AE1062" s="1"/>
  <c r="AK1062" s="1"/>
  <c r="AQ1062" s="1"/>
  <c r="L28"/>
  <c r="L27" s="1"/>
  <c r="L260"/>
  <c r="L282"/>
  <c r="L281" s="1"/>
  <c r="L280" s="1"/>
  <c r="L279" s="1"/>
  <c r="L297"/>
  <c r="L309"/>
  <c r="L308" s="1"/>
  <c r="L307" s="1"/>
  <c r="L399"/>
  <c r="L398" s="1"/>
  <c r="L445"/>
  <c r="M491"/>
  <c r="M490" s="1"/>
  <c r="M489" s="1"/>
  <c r="M488" s="1"/>
  <c r="L712"/>
  <c r="L711" s="1"/>
  <c r="L710" s="1"/>
  <c r="L709" s="1"/>
  <c r="L805"/>
  <c r="L804" s="1"/>
  <c r="L824"/>
  <c r="L823" s="1"/>
  <c r="L903"/>
  <c r="L902" s="1"/>
  <c r="L909"/>
  <c r="L908" s="1"/>
  <c r="L963"/>
  <c r="L960" s="1"/>
  <c r="L959" s="1"/>
  <c r="L958" s="1"/>
  <c r="L957" s="1"/>
  <c r="L1028"/>
  <c r="L1027" s="1"/>
  <c r="L1040"/>
  <c r="L1039" s="1"/>
  <c r="L1052"/>
  <c r="L1051" s="1"/>
  <c r="M1078"/>
  <c r="M1077" s="1"/>
  <c r="M1076" s="1"/>
  <c r="L1139"/>
  <c r="L1138" s="1"/>
  <c r="M1157"/>
  <c r="M1156" s="1"/>
  <c r="M1155" s="1"/>
  <c r="Y1146"/>
  <c r="AE1146" s="1"/>
  <c r="AK1146" s="1"/>
  <c r="AQ1146" s="1"/>
  <c r="Y103"/>
  <c r="AE103" s="1"/>
  <c r="AK103" s="1"/>
  <c r="AQ103" s="1"/>
  <c r="Y240"/>
  <c r="AE240" s="1"/>
  <c r="AK240" s="1"/>
  <c r="AQ240" s="1"/>
  <c r="X651"/>
  <c r="AD651" s="1"/>
  <c r="AJ651" s="1"/>
  <c r="AP651" s="1"/>
  <c r="X901"/>
  <c r="AD901" s="1"/>
  <c r="AJ901" s="1"/>
  <c r="AP901" s="1"/>
  <c r="X911"/>
  <c r="AD911" s="1"/>
  <c r="AJ911" s="1"/>
  <c r="AP911" s="1"/>
  <c r="X933"/>
  <c r="AD933" s="1"/>
  <c r="X945"/>
  <c r="AD945" s="1"/>
  <c r="AJ945" s="1"/>
  <c r="AP945" s="1"/>
  <c r="Y1122"/>
  <c r="AE1122" s="1"/>
  <c r="AK1122" s="1"/>
  <c r="AQ1122" s="1"/>
  <c r="M92"/>
  <c r="M89" s="1"/>
  <c r="M88" s="1"/>
  <c r="M87" s="1"/>
  <c r="M86" s="1"/>
  <c r="L315"/>
  <c r="L314" s="1"/>
  <c r="L333"/>
  <c r="L332" s="1"/>
  <c r="L339"/>
  <c r="L338" s="1"/>
  <c r="L366"/>
  <c r="L365" s="1"/>
  <c r="L380"/>
  <c r="L384"/>
  <c r="L449"/>
  <c r="L467"/>
  <c r="L466" s="1"/>
  <c r="L465" s="1"/>
  <c r="L464" s="1"/>
  <c r="L481"/>
  <c r="L480" s="1"/>
  <c r="L479" s="1"/>
  <c r="L478" s="1"/>
  <c r="L531"/>
  <c r="L530" s="1"/>
  <c r="L529" s="1"/>
  <c r="L528" s="1"/>
  <c r="L542"/>
  <c r="L541" s="1"/>
  <c r="L540" s="1"/>
  <c r="L539" s="1"/>
  <c r="L609"/>
  <c r="L608" s="1"/>
  <c r="L607" s="1"/>
  <c r="L635"/>
  <c r="L634" s="1"/>
  <c r="L633" s="1"/>
  <c r="L632" s="1"/>
  <c r="L631" s="1"/>
  <c r="M767"/>
  <c r="M766" s="1"/>
  <c r="M765" s="1"/>
  <c r="M775"/>
  <c r="M774" s="1"/>
  <c r="M773" s="1"/>
  <c r="L875"/>
  <c r="L874" s="1"/>
  <c r="L944"/>
  <c r="L943" s="1"/>
  <c r="L986"/>
  <c r="L985" s="1"/>
  <c r="L998"/>
  <c r="L997" s="1"/>
  <c r="L1016"/>
  <c r="L1015" s="1"/>
  <c r="L1064"/>
  <c r="L1063" s="1"/>
  <c r="X946"/>
  <c r="AD946" s="1"/>
  <c r="AJ946" s="1"/>
  <c r="AP946" s="1"/>
  <c r="R55"/>
  <c r="X240"/>
  <c r="AD240" s="1"/>
  <c r="AJ240" s="1"/>
  <c r="AP240" s="1"/>
  <c r="Y316"/>
  <c r="AE316" s="1"/>
  <c r="Y327"/>
  <c r="AE327" s="1"/>
  <c r="AK327" s="1"/>
  <c r="AQ327" s="1"/>
  <c r="Y446"/>
  <c r="AE446" s="1"/>
  <c r="AK446" s="1"/>
  <c r="Y650"/>
  <c r="AE650" s="1"/>
  <c r="AK650" s="1"/>
  <c r="Y900"/>
  <c r="AE900" s="1"/>
  <c r="Y910"/>
  <c r="AE910" s="1"/>
  <c r="Y934"/>
  <c r="AE934" s="1"/>
  <c r="AK934" s="1"/>
  <c r="AQ934" s="1"/>
  <c r="Y946"/>
  <c r="AE946" s="1"/>
  <c r="AK946" s="1"/>
  <c r="AQ946" s="1"/>
  <c r="Y1053"/>
  <c r="AE1053" s="1"/>
  <c r="AK1053" s="1"/>
  <c r="AQ1053" s="1"/>
  <c r="Y1059"/>
  <c r="AE1059" s="1"/>
  <c r="AK1059" s="1"/>
  <c r="AQ1059" s="1"/>
  <c r="Y1065"/>
  <c r="AE1065" s="1"/>
  <c r="AK1065" s="1"/>
  <c r="AQ1065" s="1"/>
  <c r="M34"/>
  <c r="M47"/>
  <c r="M109"/>
  <c r="M108" s="1"/>
  <c r="M107" s="1"/>
  <c r="M106" s="1"/>
  <c r="M105" s="1"/>
  <c r="L127"/>
  <c r="L149"/>
  <c r="L148" s="1"/>
  <c r="L147" s="1"/>
  <c r="L146" s="1"/>
  <c r="M156"/>
  <c r="M153" s="1"/>
  <c r="M152" s="1"/>
  <c r="M165"/>
  <c r="M169"/>
  <c r="M227"/>
  <c r="M238"/>
  <c r="L600"/>
  <c r="L599" s="1"/>
  <c r="L598" s="1"/>
  <c r="L597" s="1"/>
  <c r="L649"/>
  <c r="L648" s="1"/>
  <c r="L647" s="1"/>
  <c r="M654"/>
  <c r="M653" s="1"/>
  <c r="M652" s="1"/>
  <c r="M675"/>
  <c r="M674" s="1"/>
  <c r="M673" s="1"/>
  <c r="M672" s="1"/>
  <c r="L743"/>
  <c r="L742" s="1"/>
  <c r="L741" s="1"/>
  <c r="L846"/>
  <c r="L845" s="1"/>
  <c r="L844" s="1"/>
  <c r="L854"/>
  <c r="L858"/>
  <c r="L914"/>
  <c r="L913" s="1"/>
  <c r="L912" s="1"/>
  <c r="L932"/>
  <c r="L931" s="1"/>
  <c r="L930" s="1"/>
  <c r="L929" s="1"/>
  <c r="L1034"/>
  <c r="L1033" s="1"/>
  <c r="M1118"/>
  <c r="M1117" s="1"/>
  <c r="M1164"/>
  <c r="M1163" s="1"/>
  <c r="M1176"/>
  <c r="M1175" s="1"/>
  <c r="M1174" s="1"/>
  <c r="M1173" s="1"/>
  <c r="M1172" s="1"/>
  <c r="L1197"/>
  <c r="L1196" s="1"/>
  <c r="L1195" s="1"/>
  <c r="S55"/>
  <c r="L421"/>
  <c r="X919"/>
  <c r="AD919" s="1"/>
  <c r="AJ919" s="1"/>
  <c r="AP919" s="1"/>
  <c r="AP918" s="1"/>
  <c r="AP917" s="1"/>
  <c r="AP916" s="1"/>
  <c r="Y920"/>
  <c r="AE920" s="1"/>
  <c r="AK920" s="1"/>
  <c r="AQ920" s="1"/>
  <c r="X920"/>
  <c r="AD920" s="1"/>
  <c r="AJ920" s="1"/>
  <c r="AP920" s="1"/>
  <c r="L775"/>
  <c r="L774" s="1"/>
  <c r="L773" s="1"/>
  <c r="K46"/>
  <c r="K45" s="1"/>
  <c r="K44" s="1"/>
  <c r="K43" s="1"/>
  <c r="K358"/>
  <c r="K357" s="1"/>
  <c r="K379"/>
  <c r="K378" s="1"/>
  <c r="I1123"/>
  <c r="L918"/>
  <c r="L917" s="1"/>
  <c r="L916" s="1"/>
  <c r="M918"/>
  <c r="M917" s="1"/>
  <c r="M916" s="1"/>
  <c r="R28"/>
  <c r="X29"/>
  <c r="S34"/>
  <c r="Y35"/>
  <c r="S47"/>
  <c r="Y48"/>
  <c r="S92"/>
  <c r="Y93"/>
  <c r="S109"/>
  <c r="Y110"/>
  <c r="R127"/>
  <c r="X128"/>
  <c r="R149"/>
  <c r="X150"/>
  <c r="S156"/>
  <c r="Y157"/>
  <c r="S165"/>
  <c r="Y166"/>
  <c r="S169"/>
  <c r="Y170"/>
  <c r="S174"/>
  <c r="Y175"/>
  <c r="S215"/>
  <c r="Y216"/>
  <c r="S227"/>
  <c r="Y228"/>
  <c r="S238"/>
  <c r="Y239"/>
  <c r="AE239" s="1"/>
  <c r="R243"/>
  <c r="X244"/>
  <c r="R260"/>
  <c r="X261"/>
  <c r="R270"/>
  <c r="X271"/>
  <c r="R282"/>
  <c r="X283"/>
  <c r="R297"/>
  <c r="X298"/>
  <c r="R309"/>
  <c r="X310"/>
  <c r="R315"/>
  <c r="X316"/>
  <c r="R326"/>
  <c r="X327"/>
  <c r="R333"/>
  <c r="X334"/>
  <c r="R339"/>
  <c r="X340"/>
  <c r="R349"/>
  <c r="X350"/>
  <c r="R360"/>
  <c r="R359" s="1"/>
  <c r="X361"/>
  <c r="AD361" s="1"/>
  <c r="R366"/>
  <c r="X367"/>
  <c r="R380"/>
  <c r="X381"/>
  <c r="AD381" s="1"/>
  <c r="R384"/>
  <c r="X385"/>
  <c r="R399"/>
  <c r="X400"/>
  <c r="R445"/>
  <c r="X446"/>
  <c r="R449"/>
  <c r="X450"/>
  <c r="R467"/>
  <c r="X468"/>
  <c r="R481"/>
  <c r="X482"/>
  <c r="S491"/>
  <c r="Y492"/>
  <c r="S514"/>
  <c r="Y515"/>
  <c r="R531"/>
  <c r="X532"/>
  <c r="R542"/>
  <c r="X543"/>
  <c r="S555"/>
  <c r="Y556"/>
  <c r="R600"/>
  <c r="X601"/>
  <c r="R609"/>
  <c r="X610"/>
  <c r="R619"/>
  <c r="X620"/>
  <c r="R635"/>
  <c r="X636"/>
  <c r="R649"/>
  <c r="X650"/>
  <c r="S654"/>
  <c r="Y655"/>
  <c r="S675"/>
  <c r="Y676"/>
  <c r="S686"/>
  <c r="Y687"/>
  <c r="R712"/>
  <c r="X713"/>
  <c r="S767"/>
  <c r="Y768"/>
  <c r="R805"/>
  <c r="X806"/>
  <c r="R824"/>
  <c r="X825"/>
  <c r="R835"/>
  <c r="X836"/>
  <c r="R846"/>
  <c r="R845" s="1"/>
  <c r="R844" s="1"/>
  <c r="X847"/>
  <c r="AD847" s="1"/>
  <c r="R854"/>
  <c r="X855"/>
  <c r="AD855" s="1"/>
  <c r="R858"/>
  <c r="X859"/>
  <c r="R875"/>
  <c r="X876"/>
  <c r="S882"/>
  <c r="Y883"/>
  <c r="R893"/>
  <c r="X894"/>
  <c r="R899"/>
  <c r="X900"/>
  <c r="AD900" s="1"/>
  <c r="R903"/>
  <c r="X904"/>
  <c r="R909"/>
  <c r="X910"/>
  <c r="R941"/>
  <c r="X942"/>
  <c r="R963"/>
  <c r="X964"/>
  <c r="R980"/>
  <c r="X981"/>
  <c r="R986"/>
  <c r="X987"/>
  <c r="R992"/>
  <c r="X993"/>
  <c r="R998"/>
  <c r="X999"/>
  <c r="R1010"/>
  <c r="X1011"/>
  <c r="R1016"/>
  <c r="X1017"/>
  <c r="R1022"/>
  <c r="X1023"/>
  <c r="R1028"/>
  <c r="X1029"/>
  <c r="R1034"/>
  <c r="X1035"/>
  <c r="R1040"/>
  <c r="X1041"/>
  <c r="R1046"/>
  <c r="X1047"/>
  <c r="R1052"/>
  <c r="X1053"/>
  <c r="R1058"/>
  <c r="X1059"/>
  <c r="R1064"/>
  <c r="X1065"/>
  <c r="S1078"/>
  <c r="Y1079"/>
  <c r="S1118"/>
  <c r="Y1119"/>
  <c r="R1139"/>
  <c r="X1140"/>
  <c r="S1157"/>
  <c r="Y1158"/>
  <c r="S1164"/>
  <c r="Y1165"/>
  <c r="S1176"/>
  <c r="Y1177"/>
  <c r="R1197"/>
  <c r="X1198"/>
  <c r="S21"/>
  <c r="Y22"/>
  <c r="S31"/>
  <c r="Y32"/>
  <c r="S40"/>
  <c r="Y41"/>
  <c r="S90"/>
  <c r="Y91"/>
  <c r="R109"/>
  <c r="X110"/>
  <c r="S125"/>
  <c r="Y126"/>
  <c r="S130"/>
  <c r="Y131"/>
  <c r="R156"/>
  <c r="X157"/>
  <c r="S161"/>
  <c r="Y162"/>
  <c r="R169"/>
  <c r="X170"/>
  <c r="R174"/>
  <c r="X175"/>
  <c r="S213"/>
  <c r="Y214"/>
  <c r="S225"/>
  <c r="Y226"/>
  <c r="S236"/>
  <c r="Y237"/>
  <c r="S258"/>
  <c r="Y259"/>
  <c r="S262"/>
  <c r="Y264"/>
  <c r="S277"/>
  <c r="Y278"/>
  <c r="S287"/>
  <c r="Y288"/>
  <c r="S295"/>
  <c r="Y296"/>
  <c r="S299"/>
  <c r="Y301"/>
  <c r="S312"/>
  <c r="Y313"/>
  <c r="S318"/>
  <c r="Y319"/>
  <c r="S330"/>
  <c r="Y331"/>
  <c r="S336"/>
  <c r="Y337"/>
  <c r="S342"/>
  <c r="Y343"/>
  <c r="S355"/>
  <c r="Y356"/>
  <c r="S363"/>
  <c r="Y364"/>
  <c r="S376"/>
  <c r="Y377"/>
  <c r="S382"/>
  <c r="Y383"/>
  <c r="S396"/>
  <c r="Y397"/>
  <c r="S410"/>
  <c r="Y411"/>
  <c r="S432"/>
  <c r="Y433"/>
  <c r="S447"/>
  <c r="Y448"/>
  <c r="S462"/>
  <c r="Y463"/>
  <c r="S472"/>
  <c r="Y473"/>
  <c r="S486"/>
  <c r="Y487"/>
  <c r="S509"/>
  <c r="Y510"/>
  <c r="S524"/>
  <c r="Y525"/>
  <c r="S537"/>
  <c r="Y538"/>
  <c r="R555"/>
  <c r="X556"/>
  <c r="R572"/>
  <c r="X573"/>
  <c r="S593"/>
  <c r="Y594"/>
  <c r="S605"/>
  <c r="Y606"/>
  <c r="S614"/>
  <c r="Y615"/>
  <c r="S628"/>
  <c r="Y629"/>
  <c r="R675"/>
  <c r="X676"/>
  <c r="R686"/>
  <c r="X687"/>
  <c r="S693"/>
  <c r="Y694"/>
  <c r="S739"/>
  <c r="Y740"/>
  <c r="S762"/>
  <c r="Y763"/>
  <c r="S802"/>
  <c r="Y803"/>
  <c r="S817"/>
  <c r="Y818"/>
  <c r="S828"/>
  <c r="Y829"/>
  <c r="S839"/>
  <c r="Y840"/>
  <c r="S850"/>
  <c r="Y851"/>
  <c r="S856"/>
  <c r="Y857"/>
  <c r="S860"/>
  <c r="Y861"/>
  <c r="S896"/>
  <c r="Y897"/>
  <c r="S906"/>
  <c r="Y907"/>
  <c r="S932"/>
  <c r="Y933"/>
  <c r="S938"/>
  <c r="Y939"/>
  <c r="S944"/>
  <c r="Y945"/>
  <c r="S952"/>
  <c r="Y953"/>
  <c r="S971"/>
  <c r="Y972"/>
  <c r="S977"/>
  <c r="Y978"/>
  <c r="S983"/>
  <c r="Y984"/>
  <c r="S989"/>
  <c r="Y990"/>
  <c r="S995"/>
  <c r="Y996"/>
  <c r="S1001"/>
  <c r="Y1002"/>
  <c r="S1007"/>
  <c r="Y1008"/>
  <c r="S1013"/>
  <c r="Y1014"/>
  <c r="S1019"/>
  <c r="Y1020"/>
  <c r="S1025"/>
  <c r="Y1026"/>
  <c r="S1031"/>
  <c r="Y1032"/>
  <c r="S1043"/>
  <c r="Y1044"/>
  <c r="S1074"/>
  <c r="Y1075"/>
  <c r="R1118"/>
  <c r="X1119"/>
  <c r="S1124"/>
  <c r="Y1125"/>
  <c r="S1130"/>
  <c r="Y1131"/>
  <c r="S1142"/>
  <c r="Y1143"/>
  <c r="R1164"/>
  <c r="X1165"/>
  <c r="R1176"/>
  <c r="X1177"/>
  <c r="S1193"/>
  <c r="Y1194"/>
  <c r="S194"/>
  <c r="Y195"/>
  <c r="I602"/>
  <c r="R31"/>
  <c r="X32"/>
  <c r="S38"/>
  <c r="Y39"/>
  <c r="S53"/>
  <c r="Y54"/>
  <c r="S121"/>
  <c r="Y122"/>
  <c r="R130"/>
  <c r="X131"/>
  <c r="S154"/>
  <c r="Y155"/>
  <c r="R161"/>
  <c r="X162"/>
  <c r="S167"/>
  <c r="Y168"/>
  <c r="S176"/>
  <c r="Y178"/>
  <c r="S220"/>
  <c r="Y221"/>
  <c r="S234"/>
  <c r="Y235"/>
  <c r="R258"/>
  <c r="X259"/>
  <c r="AD259" s="1"/>
  <c r="R262"/>
  <c r="X264"/>
  <c r="R287"/>
  <c r="X288"/>
  <c r="R295"/>
  <c r="X296"/>
  <c r="AD296" s="1"/>
  <c r="R299"/>
  <c r="X301"/>
  <c r="R312"/>
  <c r="X313"/>
  <c r="R318"/>
  <c r="X319"/>
  <c r="R336"/>
  <c r="X337"/>
  <c r="R342"/>
  <c r="X343"/>
  <c r="R355"/>
  <c r="X356"/>
  <c r="R363"/>
  <c r="X364"/>
  <c r="R376"/>
  <c r="R375" s="1"/>
  <c r="R374" s="1"/>
  <c r="X377"/>
  <c r="AD377" s="1"/>
  <c r="R382"/>
  <c r="X383"/>
  <c r="AD383" s="1"/>
  <c r="R396"/>
  <c r="X397"/>
  <c r="R410"/>
  <c r="X411"/>
  <c r="S428"/>
  <c r="Y429"/>
  <c r="R447"/>
  <c r="X448"/>
  <c r="R462"/>
  <c r="X463"/>
  <c r="R472"/>
  <c r="X473"/>
  <c r="R486"/>
  <c r="X487"/>
  <c r="R509"/>
  <c r="X510"/>
  <c r="S519"/>
  <c r="Y520"/>
  <c r="S547"/>
  <c r="Y548"/>
  <c r="S590"/>
  <c r="Y591"/>
  <c r="R605"/>
  <c r="X606"/>
  <c r="R614"/>
  <c r="X615"/>
  <c r="R628"/>
  <c r="X629"/>
  <c r="S644"/>
  <c r="Y645"/>
  <c r="S670"/>
  <c r="Y671"/>
  <c r="S682"/>
  <c r="Y683"/>
  <c r="R693"/>
  <c r="X694"/>
  <c r="S722"/>
  <c r="Y723"/>
  <c r="R802"/>
  <c r="X803"/>
  <c r="R817"/>
  <c r="R816" s="1"/>
  <c r="R815" s="1"/>
  <c r="R814" s="1"/>
  <c r="R813" s="1"/>
  <c r="X818"/>
  <c r="AD818" s="1"/>
  <c r="R839"/>
  <c r="X840"/>
  <c r="R850"/>
  <c r="X851"/>
  <c r="R856"/>
  <c r="X857"/>
  <c r="R860"/>
  <c r="X861"/>
  <c r="S878"/>
  <c r="Y879"/>
  <c r="AE879" s="1"/>
  <c r="S888"/>
  <c r="Y889"/>
  <c r="R896"/>
  <c r="X897"/>
  <c r="R906"/>
  <c r="X907"/>
  <c r="R952"/>
  <c r="R951" s="1"/>
  <c r="R950" s="1"/>
  <c r="R949" s="1"/>
  <c r="R948" s="1"/>
  <c r="X953"/>
  <c r="AD953" s="1"/>
  <c r="R971"/>
  <c r="X972"/>
  <c r="R977"/>
  <c r="X978"/>
  <c r="R983"/>
  <c r="X984"/>
  <c r="R989"/>
  <c r="X990"/>
  <c r="R995"/>
  <c r="X996"/>
  <c r="R1001"/>
  <c r="X1002"/>
  <c r="R1007"/>
  <c r="X1008"/>
  <c r="R1013"/>
  <c r="X1014"/>
  <c r="R1019"/>
  <c r="X1020"/>
  <c r="R1025"/>
  <c r="X1026"/>
  <c r="R1031"/>
  <c r="X1032"/>
  <c r="R1037"/>
  <c r="X1038"/>
  <c r="R1043"/>
  <c r="X1044"/>
  <c r="R1049"/>
  <c r="X1050"/>
  <c r="R1061"/>
  <c r="X1062"/>
  <c r="S1115"/>
  <c r="Y1116"/>
  <c r="R1130"/>
  <c r="X1131"/>
  <c r="R1142"/>
  <c r="X1143"/>
  <c r="S1148"/>
  <c r="Y1149"/>
  <c r="S1161"/>
  <c r="Y1162"/>
  <c r="S1169"/>
  <c r="Y1170"/>
  <c r="S1185"/>
  <c r="Y1186"/>
  <c r="J444"/>
  <c r="J425" s="1"/>
  <c r="K832"/>
  <c r="K831" s="1"/>
  <c r="S28"/>
  <c r="Y29"/>
  <c r="S36"/>
  <c r="Y37"/>
  <c r="S49"/>
  <c r="Y50"/>
  <c r="S94"/>
  <c r="Y96"/>
  <c r="R121"/>
  <c r="X122"/>
  <c r="S127"/>
  <c r="Y128"/>
  <c r="S149"/>
  <c r="Y150"/>
  <c r="S158"/>
  <c r="Y159"/>
  <c r="R167"/>
  <c r="X168"/>
  <c r="R172"/>
  <c r="X173"/>
  <c r="R176"/>
  <c r="X178"/>
  <c r="R220"/>
  <c r="X221"/>
  <c r="S229"/>
  <c r="Y230"/>
  <c r="S243"/>
  <c r="Y244"/>
  <c r="S260"/>
  <c r="Y261"/>
  <c r="S270"/>
  <c r="Y271"/>
  <c r="S282"/>
  <c r="Y283"/>
  <c r="S291"/>
  <c r="Y292"/>
  <c r="S297"/>
  <c r="Y298"/>
  <c r="S309"/>
  <c r="Y310"/>
  <c r="S333"/>
  <c r="Y334"/>
  <c r="S339"/>
  <c r="Y340"/>
  <c r="S349"/>
  <c r="Y350"/>
  <c r="S360"/>
  <c r="Y361"/>
  <c r="S366"/>
  <c r="Y367"/>
  <c r="S380"/>
  <c r="Y381"/>
  <c r="S384"/>
  <c r="Y385"/>
  <c r="S399"/>
  <c r="Y400"/>
  <c r="R428"/>
  <c r="R427" s="1"/>
  <c r="R426" s="1"/>
  <c r="X429"/>
  <c r="AD429" s="1"/>
  <c r="S449"/>
  <c r="Y450"/>
  <c r="S467"/>
  <c r="Y468"/>
  <c r="S481"/>
  <c r="Y482"/>
  <c r="S500"/>
  <c r="Y501"/>
  <c r="R519"/>
  <c r="X520"/>
  <c r="S531"/>
  <c r="Y532"/>
  <c r="S542"/>
  <c r="Y543"/>
  <c r="R590"/>
  <c r="X591"/>
  <c r="S600"/>
  <c r="Y601"/>
  <c r="S609"/>
  <c r="Y610"/>
  <c r="S619"/>
  <c r="Y620"/>
  <c r="S635"/>
  <c r="Y636"/>
  <c r="R670"/>
  <c r="X671"/>
  <c r="S689"/>
  <c r="Y690"/>
  <c r="S712"/>
  <c r="Y713"/>
  <c r="S797"/>
  <c r="Y798"/>
  <c r="S805"/>
  <c r="Y806"/>
  <c r="S824"/>
  <c r="Y825"/>
  <c r="S835"/>
  <c r="Y836"/>
  <c r="S846"/>
  <c r="Y847"/>
  <c r="S854"/>
  <c r="Y855"/>
  <c r="S858"/>
  <c r="Y859"/>
  <c r="S875"/>
  <c r="Y876"/>
  <c r="S885"/>
  <c r="Y886"/>
  <c r="S893"/>
  <c r="Y894"/>
  <c r="S903"/>
  <c r="Y904"/>
  <c r="S941"/>
  <c r="Y942"/>
  <c r="S963"/>
  <c r="Y964"/>
  <c r="S974"/>
  <c r="Y975"/>
  <c r="S980"/>
  <c r="Y981"/>
  <c r="S986"/>
  <c r="Y987"/>
  <c r="S992"/>
  <c r="Y993"/>
  <c r="S998"/>
  <c r="Y999"/>
  <c r="S1004"/>
  <c r="Y1005"/>
  <c r="S1010"/>
  <c r="Y1011"/>
  <c r="S1016"/>
  <c r="Y1017"/>
  <c r="S1022"/>
  <c r="Y1023"/>
  <c r="S1028"/>
  <c r="Y1029"/>
  <c r="S1034"/>
  <c r="Y1035"/>
  <c r="S1040"/>
  <c r="Y1041"/>
  <c r="S1046"/>
  <c r="Y1047"/>
  <c r="R1115"/>
  <c r="X1116"/>
  <c r="S1139"/>
  <c r="Y1140"/>
  <c r="R1148"/>
  <c r="X1149"/>
  <c r="R1161"/>
  <c r="X1162"/>
  <c r="R1169"/>
  <c r="X1170"/>
  <c r="S1197"/>
  <c r="Y1198"/>
  <c r="R194"/>
  <c r="X195"/>
  <c r="J212"/>
  <c r="J211" s="1"/>
  <c r="J210" s="1"/>
  <c r="I393"/>
  <c r="I392" s="1"/>
  <c r="Y899"/>
  <c r="Y898" s="1"/>
  <c r="R421"/>
  <c r="X422"/>
  <c r="S419"/>
  <c r="Y420"/>
  <c r="S417"/>
  <c r="Y418"/>
  <c r="S423"/>
  <c r="Y424"/>
  <c r="S421"/>
  <c r="Y422"/>
  <c r="S557"/>
  <c r="Y558"/>
  <c r="S562"/>
  <c r="Y563"/>
  <c r="R557"/>
  <c r="X558"/>
  <c r="R562"/>
  <c r="X563"/>
  <c r="S560"/>
  <c r="Y561"/>
  <c r="S564"/>
  <c r="Y565"/>
  <c r="S554"/>
  <c r="R560"/>
  <c r="X561"/>
  <c r="R564"/>
  <c r="X565"/>
  <c r="S730"/>
  <c r="Y731"/>
  <c r="R730"/>
  <c r="X731"/>
  <c r="S726"/>
  <c r="Y727"/>
  <c r="R726"/>
  <c r="R725" s="1"/>
  <c r="R724" s="1"/>
  <c r="X727"/>
  <c r="AD727" s="1"/>
  <c r="S747"/>
  <c r="Y748"/>
  <c r="S743"/>
  <c r="Y744"/>
  <c r="R743"/>
  <c r="X744"/>
  <c r="S771"/>
  <c r="Y772"/>
  <c r="R771"/>
  <c r="X772"/>
  <c r="S775"/>
  <c r="Y776"/>
  <c r="R775"/>
  <c r="X776"/>
  <c r="S914"/>
  <c r="Y915"/>
  <c r="R914"/>
  <c r="X915"/>
  <c r="S918"/>
  <c r="Y919"/>
  <c r="L291"/>
  <c r="L290" s="1"/>
  <c r="L289" s="1"/>
  <c r="R292"/>
  <c r="L974"/>
  <c r="L973" s="1"/>
  <c r="R975"/>
  <c r="L1004"/>
  <c r="L1003" s="1"/>
  <c r="R1005"/>
  <c r="L1126"/>
  <c r="R1127"/>
  <c r="I379"/>
  <c r="I378" s="1"/>
  <c r="I373" s="1"/>
  <c r="L234"/>
  <c r="R235"/>
  <c r="L38"/>
  <c r="R39"/>
  <c r="L1157"/>
  <c r="L1156" s="1"/>
  <c r="L1155" s="1"/>
  <c r="R1158"/>
  <c r="L92"/>
  <c r="R93"/>
  <c r="M172"/>
  <c r="M171" s="1"/>
  <c r="S173"/>
  <c r="L277"/>
  <c r="L276" s="1"/>
  <c r="L275" s="1"/>
  <c r="L274" s="1"/>
  <c r="R278"/>
  <c r="L330"/>
  <c r="L329" s="1"/>
  <c r="R331"/>
  <c r="L537"/>
  <c r="L536" s="1"/>
  <c r="L535" s="1"/>
  <c r="L534" s="1"/>
  <c r="L533" s="1"/>
  <c r="R538"/>
  <c r="M567"/>
  <c r="M566" s="1"/>
  <c r="S568"/>
  <c r="L828"/>
  <c r="L827" s="1"/>
  <c r="L826" s="1"/>
  <c r="R829"/>
  <c r="L938"/>
  <c r="L937" s="1"/>
  <c r="L936" s="1"/>
  <c r="L935" s="1"/>
  <c r="R939"/>
  <c r="L1055"/>
  <c r="L1054" s="1"/>
  <c r="R1056"/>
  <c r="L1074"/>
  <c r="L1073" s="1"/>
  <c r="R1075"/>
  <c r="J358"/>
  <c r="J357" s="1"/>
  <c r="J416"/>
  <c r="J415" s="1"/>
  <c r="J403" s="1"/>
  <c r="K1191"/>
  <c r="K1190" s="1"/>
  <c r="K1188" s="1"/>
  <c r="R918"/>
  <c r="R932"/>
  <c r="R944"/>
  <c r="L40"/>
  <c r="R41"/>
  <c r="L500"/>
  <c r="L499" s="1"/>
  <c r="L498" s="1"/>
  <c r="L497" s="1"/>
  <c r="R501"/>
  <c r="L94"/>
  <c r="R96"/>
  <c r="L36"/>
  <c r="R37"/>
  <c r="L34"/>
  <c r="R35"/>
  <c r="L90"/>
  <c r="R91"/>
  <c r="L236"/>
  <c r="R237"/>
  <c r="L1078"/>
  <c r="L1077" s="1"/>
  <c r="L1076" s="1"/>
  <c r="R1079"/>
  <c r="L567"/>
  <c r="L566" s="1"/>
  <c r="R568"/>
  <c r="L682"/>
  <c r="L681" s="1"/>
  <c r="L680" s="1"/>
  <c r="R683"/>
  <c r="L1121"/>
  <c r="L1120" s="1"/>
  <c r="R1122"/>
  <c r="M1126"/>
  <c r="M1123" s="1"/>
  <c r="S1127"/>
  <c r="L1185"/>
  <c r="L1184" s="1"/>
  <c r="L1183" s="1"/>
  <c r="L1182" s="1"/>
  <c r="L1181" s="1"/>
  <c r="L1179" s="1"/>
  <c r="R1186"/>
  <c r="J164"/>
  <c r="K124"/>
  <c r="K123" s="1"/>
  <c r="K118" s="1"/>
  <c r="H164"/>
  <c r="M212"/>
  <c r="M211" s="1"/>
  <c r="M210" s="1"/>
  <c r="K224"/>
  <c r="K223" s="1"/>
  <c r="K222" s="1"/>
  <c r="I306"/>
  <c r="I305" s="1"/>
  <c r="I416"/>
  <c r="I415" s="1"/>
  <c r="I403" s="1"/>
  <c r="J1072"/>
  <c r="J1123"/>
  <c r="S649"/>
  <c r="S899"/>
  <c r="S909"/>
  <c r="H379"/>
  <c r="H378" s="1"/>
  <c r="H373" s="1"/>
  <c r="I822"/>
  <c r="I821" s="1"/>
  <c r="I820" s="1"/>
  <c r="M822"/>
  <c r="M821" s="1"/>
  <c r="M820" s="1"/>
  <c r="J257"/>
  <c r="J256" s="1"/>
  <c r="J255" s="1"/>
  <c r="J254" s="1"/>
  <c r="L822"/>
  <c r="J822"/>
  <c r="J821" s="1"/>
  <c r="J820" s="1"/>
  <c r="K822"/>
  <c r="K821" s="1"/>
  <c r="K820" s="1"/>
  <c r="J124"/>
  <c r="J123" s="1"/>
  <c r="J118" s="1"/>
  <c r="K212"/>
  <c r="K211" s="1"/>
  <c r="K210" s="1"/>
  <c r="I294"/>
  <c r="I293" s="1"/>
  <c r="I284" s="1"/>
  <c r="I273" s="1"/>
  <c r="J853"/>
  <c r="J852" s="1"/>
  <c r="M224"/>
  <c r="M223" s="1"/>
  <c r="M222" s="1"/>
  <c r="M257"/>
  <c r="M256" s="1"/>
  <c r="M255" s="1"/>
  <c r="M254" s="1"/>
  <c r="J306"/>
  <c r="J305" s="1"/>
  <c r="K602"/>
  <c r="K596" s="1"/>
  <c r="H684"/>
  <c r="H679" s="1"/>
  <c r="H678" s="1"/>
  <c r="H559"/>
  <c r="I499"/>
  <c r="I498" s="1"/>
  <c r="I497" s="1"/>
  <c r="I477" s="1"/>
  <c r="K764"/>
  <c r="J294"/>
  <c r="J293" s="1"/>
  <c r="J284" s="1"/>
  <c r="J273" s="1"/>
  <c r="K684"/>
  <c r="K679" s="1"/>
  <c r="K678" s="1"/>
  <c r="H499"/>
  <c r="H498" s="1"/>
  <c r="H497" s="1"/>
  <c r="H477" s="1"/>
  <c r="I559"/>
  <c r="K33"/>
  <c r="K26" s="1"/>
  <c r="K25" s="1"/>
  <c r="K24" s="1"/>
  <c r="J46"/>
  <c r="J45" s="1"/>
  <c r="J44" s="1"/>
  <c r="J43" s="1"/>
  <c r="H554"/>
  <c r="H550" s="1"/>
  <c r="L554"/>
  <c r="L550" s="1"/>
  <c r="K171"/>
  <c r="H444"/>
  <c r="H425" s="1"/>
  <c r="I444"/>
  <c r="I425" s="1"/>
  <c r="K499"/>
  <c r="K498" s="1"/>
  <c r="K497" s="1"/>
  <c r="K477" s="1"/>
  <c r="K559"/>
  <c r="I684"/>
  <c r="I679" s="1"/>
  <c r="I678" s="1"/>
  <c r="M684"/>
  <c r="M679" s="1"/>
  <c r="M678" s="1"/>
  <c r="I1137"/>
  <c r="I1132" s="1"/>
  <c r="J89"/>
  <c r="J88" s="1"/>
  <c r="J87" s="1"/>
  <c r="J86" s="1"/>
  <c r="K1123"/>
  <c r="K1113" s="1"/>
  <c r="K1112" s="1"/>
  <c r="H821"/>
  <c r="H820" s="1"/>
  <c r="H124"/>
  <c r="H123" s="1"/>
  <c r="H118" s="1"/>
  <c r="H171"/>
  <c r="K294"/>
  <c r="K293" s="1"/>
  <c r="K284" s="1"/>
  <c r="K273" s="1"/>
  <c r="H416"/>
  <c r="H415" s="1"/>
  <c r="H403" s="1"/>
  <c r="M499"/>
  <c r="M498" s="1"/>
  <c r="M497" s="1"/>
  <c r="H1123"/>
  <c r="H1113" s="1"/>
  <c r="H1112" s="1"/>
  <c r="J559"/>
  <c r="K588"/>
  <c r="K587" s="1"/>
  <c r="H936"/>
  <c r="H935" s="1"/>
  <c r="J936"/>
  <c r="J935" s="1"/>
  <c r="J1191"/>
  <c r="J1190" s="1"/>
  <c r="J1188" s="1"/>
  <c r="K89"/>
  <c r="K88" s="1"/>
  <c r="K87" s="1"/>
  <c r="K86" s="1"/>
  <c r="I46"/>
  <c r="I45" s="1"/>
  <c r="I44" s="1"/>
  <c r="I43" s="1"/>
  <c r="H393"/>
  <c r="H392" s="1"/>
  <c r="K444"/>
  <c r="K425" s="1"/>
  <c r="J499"/>
  <c r="J498" s="1"/>
  <c r="J497" s="1"/>
  <c r="J477" s="1"/>
  <c r="I554"/>
  <c r="I550" s="1"/>
  <c r="I124"/>
  <c r="I123" s="1"/>
  <c r="I118" s="1"/>
  <c r="K153"/>
  <c r="K152" s="1"/>
  <c r="J153"/>
  <c r="J152" s="1"/>
  <c r="H153"/>
  <c r="H152" s="1"/>
  <c r="I153"/>
  <c r="I152" s="1"/>
  <c r="K164"/>
  <c r="I164"/>
  <c r="J171"/>
  <c r="I171"/>
  <c r="I212"/>
  <c r="I211" s="1"/>
  <c r="I210" s="1"/>
  <c r="H212"/>
  <c r="H211" s="1"/>
  <c r="H210" s="1"/>
  <c r="H224"/>
  <c r="H223" s="1"/>
  <c r="H222" s="1"/>
  <c r="I224"/>
  <c r="I223" s="1"/>
  <c r="I222" s="1"/>
  <c r="K233"/>
  <c r="K232" s="1"/>
  <c r="K231" s="1"/>
  <c r="H233"/>
  <c r="H232" s="1"/>
  <c r="H231" s="1"/>
  <c r="J233"/>
  <c r="J232" s="1"/>
  <c r="J231" s="1"/>
  <c r="I233"/>
  <c r="I232" s="1"/>
  <c r="I231" s="1"/>
  <c r="K257"/>
  <c r="K256" s="1"/>
  <c r="K255" s="1"/>
  <c r="K254" s="1"/>
  <c r="H257"/>
  <c r="H256" s="1"/>
  <c r="H255" s="1"/>
  <c r="H254" s="1"/>
  <c r="L257"/>
  <c r="L256" s="1"/>
  <c r="L255" s="1"/>
  <c r="L254" s="1"/>
  <c r="I257"/>
  <c r="I256" s="1"/>
  <c r="I255" s="1"/>
  <c r="I254" s="1"/>
  <c r="H294"/>
  <c r="H293" s="1"/>
  <c r="H284" s="1"/>
  <c r="H273" s="1"/>
  <c r="M306"/>
  <c r="M305" s="1"/>
  <c r="H306"/>
  <c r="H305" s="1"/>
  <c r="I328"/>
  <c r="I323" s="1"/>
  <c r="I322" s="1"/>
  <c r="I321" s="1"/>
  <c r="K328"/>
  <c r="K323" s="1"/>
  <c r="K322" s="1"/>
  <c r="K321" s="1"/>
  <c r="H328"/>
  <c r="H323" s="1"/>
  <c r="H322" s="1"/>
  <c r="H321" s="1"/>
  <c r="I358"/>
  <c r="I357" s="1"/>
  <c r="M358"/>
  <c r="J379"/>
  <c r="J378" s="1"/>
  <c r="J373" s="1"/>
  <c r="K373"/>
  <c r="K393"/>
  <c r="K392" s="1"/>
  <c r="J393"/>
  <c r="J392" s="1"/>
  <c r="K416"/>
  <c r="K415" s="1"/>
  <c r="K403" s="1"/>
  <c r="M444"/>
  <c r="K505"/>
  <c r="H505"/>
  <c r="J554"/>
  <c r="J550" s="1"/>
  <c r="K554"/>
  <c r="K550" s="1"/>
  <c r="L559"/>
  <c r="H602"/>
  <c r="H596" s="1"/>
  <c r="J602"/>
  <c r="I596"/>
  <c r="J622"/>
  <c r="H622"/>
  <c r="I641"/>
  <c r="I640" s="1"/>
  <c r="J641"/>
  <c r="J640" s="1"/>
  <c r="H641"/>
  <c r="H640" s="1"/>
  <c r="K641"/>
  <c r="K640" s="1"/>
  <c r="I719"/>
  <c r="K719"/>
  <c r="J719"/>
  <c r="H719"/>
  <c r="K736"/>
  <c r="I736"/>
  <c r="H736"/>
  <c r="I764"/>
  <c r="H764"/>
  <c r="J764"/>
  <c r="H799"/>
  <c r="J799"/>
  <c r="H832"/>
  <c r="H831" s="1"/>
  <c r="J832"/>
  <c r="J831" s="1"/>
  <c r="H853"/>
  <c r="H852" s="1"/>
  <c r="H843" s="1"/>
  <c r="H842" s="1"/>
  <c r="I853"/>
  <c r="I852" s="1"/>
  <c r="I843" s="1"/>
  <c r="I842" s="1"/>
  <c r="J843"/>
  <c r="J842" s="1"/>
  <c r="K853"/>
  <c r="K852" s="1"/>
  <c r="K843" s="1"/>
  <c r="K842" s="1"/>
  <c r="J873"/>
  <c r="I873"/>
  <c r="H873"/>
  <c r="K873"/>
  <c r="K891"/>
  <c r="J891"/>
  <c r="I891"/>
  <c r="H891"/>
  <c r="K936"/>
  <c r="K935" s="1"/>
  <c r="I936"/>
  <c r="I935" s="1"/>
  <c r="K969"/>
  <c r="K968" s="1"/>
  <c r="J969"/>
  <c r="J968" s="1"/>
  <c r="K1072"/>
  <c r="I1072"/>
  <c r="M1072"/>
  <c r="J1113"/>
  <c r="J1112" s="1"/>
  <c r="I1113"/>
  <c r="I1112" s="1"/>
  <c r="I1111" s="1"/>
  <c r="H1137"/>
  <c r="H1132" s="1"/>
  <c r="K1137"/>
  <c r="K1132" s="1"/>
  <c r="I1159"/>
  <c r="I1154" s="1"/>
  <c r="I1153" s="1"/>
  <c r="I1151" s="1"/>
  <c r="K1159"/>
  <c r="K1154" s="1"/>
  <c r="K1153" s="1"/>
  <c r="K1151" s="1"/>
  <c r="J1159"/>
  <c r="J1154" s="1"/>
  <c r="J1153" s="1"/>
  <c r="J1151" s="1"/>
  <c r="H1159"/>
  <c r="H1154" s="1"/>
  <c r="H1153" s="1"/>
  <c r="H1151" s="1"/>
  <c r="L1159"/>
  <c r="L1154" s="1"/>
  <c r="L1153" s="1"/>
  <c r="L1151" s="1"/>
  <c r="H1191"/>
  <c r="H1190" s="1"/>
  <c r="H1188" s="1"/>
  <c r="M1191"/>
  <c r="M1190" s="1"/>
  <c r="M1188" s="1"/>
  <c r="M1137"/>
  <c r="M1132" s="1"/>
  <c r="M936"/>
  <c r="M935" s="1"/>
  <c r="M891"/>
  <c r="M873"/>
  <c r="M853"/>
  <c r="M852" s="1"/>
  <c r="M843" s="1"/>
  <c r="M842" s="1"/>
  <c r="M832"/>
  <c r="M831" s="1"/>
  <c r="L799"/>
  <c r="J736"/>
  <c r="M736"/>
  <c r="L622"/>
  <c r="L602"/>
  <c r="M559"/>
  <c r="M416"/>
  <c r="M415" s="1"/>
  <c r="M403" s="1"/>
  <c r="M393"/>
  <c r="M392" s="1"/>
  <c r="M379"/>
  <c r="M378" s="1"/>
  <c r="M373" s="1"/>
  <c r="L358"/>
  <c r="M357"/>
  <c r="M328"/>
  <c r="M323" s="1"/>
  <c r="M322" s="1"/>
  <c r="M321" s="1"/>
  <c r="M294"/>
  <c r="M293" s="1"/>
  <c r="M284" s="1"/>
  <c r="M273" s="1"/>
  <c r="M233"/>
  <c r="M232" s="1"/>
  <c r="M231" s="1"/>
  <c r="L171"/>
  <c r="M124"/>
  <c r="M123" s="1"/>
  <c r="M118" s="1"/>
  <c r="I89"/>
  <c r="I88" s="1"/>
  <c r="I87" s="1"/>
  <c r="I86" s="1"/>
  <c r="H89"/>
  <c r="H88" s="1"/>
  <c r="H87" s="1"/>
  <c r="H86" s="1"/>
  <c r="H46"/>
  <c r="H45" s="1"/>
  <c r="H33"/>
  <c r="H26" s="1"/>
  <c r="H25" s="1"/>
  <c r="H24" s="1"/>
  <c r="J33"/>
  <c r="J26" s="1"/>
  <c r="J25" s="1"/>
  <c r="J24" s="1"/>
  <c r="I33"/>
  <c r="I26" s="1"/>
  <c r="I25" s="1"/>
  <c r="I24" s="1"/>
  <c r="J328"/>
  <c r="J323" s="1"/>
  <c r="J322" s="1"/>
  <c r="J321" s="1"/>
  <c r="K306"/>
  <c r="K305" s="1"/>
  <c r="J224"/>
  <c r="J223" s="1"/>
  <c r="J222" s="1"/>
  <c r="J684"/>
  <c r="J679" s="1"/>
  <c r="J678" s="1"/>
  <c r="I832"/>
  <c r="I831" s="1"/>
  <c r="I969"/>
  <c r="I968" s="1"/>
  <c r="M969"/>
  <c r="M968" s="1"/>
  <c r="H1072"/>
  <c r="J505"/>
  <c r="I505"/>
  <c r="J588"/>
  <c r="J587" s="1"/>
  <c r="M602"/>
  <c r="M596" s="1"/>
  <c r="K622"/>
  <c r="I588"/>
  <c r="I587" s="1"/>
  <c r="I622"/>
  <c r="M622"/>
  <c r="H969"/>
  <c r="H968" s="1"/>
  <c r="J1137"/>
  <c r="J1132" s="1"/>
  <c r="H358"/>
  <c r="H357" s="1"/>
  <c r="H588"/>
  <c r="H587" s="1"/>
  <c r="J596"/>
  <c r="I1191"/>
  <c r="I1190" s="1"/>
  <c r="I1188" s="1"/>
  <c r="F496"/>
  <c r="F594"/>
  <c r="L594" s="1"/>
  <c r="F548"/>
  <c r="L548" s="1"/>
  <c r="G564"/>
  <c r="F564"/>
  <c r="G557"/>
  <c r="F557"/>
  <c r="F515"/>
  <c r="L515" s="1"/>
  <c r="F492"/>
  <c r="L492" s="1"/>
  <c r="G318"/>
  <c r="G317" s="1"/>
  <c r="F318"/>
  <c r="F317" s="1"/>
  <c r="F315"/>
  <c r="F314" s="1"/>
  <c r="G312"/>
  <c r="G311" s="1"/>
  <c r="F312"/>
  <c r="F311" s="1"/>
  <c r="J252" l="1"/>
  <c r="AJ78"/>
  <c r="AP79"/>
  <c r="AP78" s="1"/>
  <c r="AJ59"/>
  <c r="AP60"/>
  <c r="AP59" s="1"/>
  <c r="AK75"/>
  <c r="AQ76"/>
  <c r="AQ75" s="1"/>
  <c r="AJ64"/>
  <c r="AJ61" s="1"/>
  <c r="AP65"/>
  <c r="AP64" s="1"/>
  <c r="AK78"/>
  <c r="AQ79"/>
  <c r="AQ78" s="1"/>
  <c r="AK67"/>
  <c r="AK66" s="1"/>
  <c r="AQ68"/>
  <c r="AQ67" s="1"/>
  <c r="AQ66" s="1"/>
  <c r="AJ75"/>
  <c r="AP76"/>
  <c r="AP75" s="1"/>
  <c r="AK57"/>
  <c r="AK56" s="1"/>
  <c r="AQ58"/>
  <c r="AQ57" s="1"/>
  <c r="AQ56" s="1"/>
  <c r="AK64"/>
  <c r="AK61" s="1"/>
  <c r="AQ65"/>
  <c r="AQ64" s="1"/>
  <c r="AJ67"/>
  <c r="AJ66" s="1"/>
  <c r="AP68"/>
  <c r="AP67" s="1"/>
  <c r="AP66" s="1"/>
  <c r="AP944"/>
  <c r="AP943" s="1"/>
  <c r="AK649"/>
  <c r="AK648" s="1"/>
  <c r="AK647" s="1"/>
  <c r="AQ650"/>
  <c r="AQ649" s="1"/>
  <c r="AQ648" s="1"/>
  <c r="AQ647" s="1"/>
  <c r="AK73"/>
  <c r="AQ74"/>
  <c r="AQ73" s="1"/>
  <c r="AJ83"/>
  <c r="AJ82" s="1"/>
  <c r="AP84"/>
  <c r="AP83" s="1"/>
  <c r="AP82" s="1"/>
  <c r="AJ181"/>
  <c r="AJ180" s="1"/>
  <c r="AP182"/>
  <c r="AP181" s="1"/>
  <c r="AP180" s="1"/>
  <c r="AK80"/>
  <c r="AQ81"/>
  <c r="AQ80" s="1"/>
  <c r="AK181"/>
  <c r="AK180" s="1"/>
  <c r="AQ182"/>
  <c r="AQ181" s="1"/>
  <c r="AQ180" s="1"/>
  <c r="AK70"/>
  <c r="AK69" s="1"/>
  <c r="AQ71"/>
  <c r="AQ70" s="1"/>
  <c r="AQ69" s="1"/>
  <c r="AJ70"/>
  <c r="AJ69" s="1"/>
  <c r="AP71"/>
  <c r="AP70" s="1"/>
  <c r="AP69" s="1"/>
  <c r="AJ57"/>
  <c r="AJ56" s="1"/>
  <c r="AP58"/>
  <c r="AP57" s="1"/>
  <c r="AP56" s="1"/>
  <c r="AJ73"/>
  <c r="AP74"/>
  <c r="AP73" s="1"/>
  <c r="AP72" s="1"/>
  <c r="AJ80"/>
  <c r="AP81"/>
  <c r="AP80" s="1"/>
  <c r="M505"/>
  <c r="AQ61"/>
  <c r="AP61"/>
  <c r="AK445"/>
  <c r="AQ446"/>
  <c r="AQ445" s="1"/>
  <c r="AK77"/>
  <c r="L1072"/>
  <c r="AJ918"/>
  <c r="AJ917" s="1"/>
  <c r="AJ916" s="1"/>
  <c r="L444"/>
  <c r="M719"/>
  <c r="AD726"/>
  <c r="AD725" s="1"/>
  <c r="AD724" s="1"/>
  <c r="AJ727"/>
  <c r="AD817"/>
  <c r="AD816" s="1"/>
  <c r="AD815" s="1"/>
  <c r="AD814" s="1"/>
  <c r="AD813" s="1"/>
  <c r="AJ818"/>
  <c r="AD295"/>
  <c r="AJ296"/>
  <c r="AD899"/>
  <c r="AD898" s="1"/>
  <c r="AJ900"/>
  <c r="AD846"/>
  <c r="AD845" s="1"/>
  <c r="AD844" s="1"/>
  <c r="AJ847"/>
  <c r="AE909"/>
  <c r="AE908" s="1"/>
  <c r="AK910"/>
  <c r="J163"/>
  <c r="AJ944"/>
  <c r="AJ943" s="1"/>
  <c r="AD72"/>
  <c r="AD55" s="1"/>
  <c r="AD854"/>
  <c r="AJ855"/>
  <c r="AD380"/>
  <c r="AJ381"/>
  <c r="AD360"/>
  <c r="AD359" s="1"/>
  <c r="AJ361"/>
  <c r="AE238"/>
  <c r="AK239"/>
  <c r="AD376"/>
  <c r="AD375" s="1"/>
  <c r="AD374" s="1"/>
  <c r="AJ377"/>
  <c r="AD428"/>
  <c r="AD427" s="1"/>
  <c r="AD426" s="1"/>
  <c r="AJ429"/>
  <c r="AD952"/>
  <c r="AD951" s="1"/>
  <c r="AD950" s="1"/>
  <c r="AD949" s="1"/>
  <c r="AD948" s="1"/>
  <c r="AJ953"/>
  <c r="AE878"/>
  <c r="AE877" s="1"/>
  <c r="AK879"/>
  <c r="AD382"/>
  <c r="AJ383"/>
  <c r="AD258"/>
  <c r="AJ259"/>
  <c r="AE899"/>
  <c r="AE898" s="1"/>
  <c r="AK900"/>
  <c r="AE315"/>
  <c r="AE314" s="1"/>
  <c r="AK316"/>
  <c r="AD932"/>
  <c r="AD931" s="1"/>
  <c r="AD930" s="1"/>
  <c r="AD929" s="1"/>
  <c r="AJ933"/>
  <c r="M252"/>
  <c r="M46"/>
  <c r="M45" s="1"/>
  <c r="M44" s="1"/>
  <c r="M43" s="1"/>
  <c r="AE77"/>
  <c r="AE55" s="1"/>
  <c r="M764"/>
  <c r="AE649"/>
  <c r="AE648" s="1"/>
  <c r="AE647" s="1"/>
  <c r="L328"/>
  <c r="L323" s="1"/>
  <c r="L322" s="1"/>
  <c r="L321" s="1"/>
  <c r="L853"/>
  <c r="L852" s="1"/>
  <c r="L843" s="1"/>
  <c r="L842" s="1"/>
  <c r="L33"/>
  <c r="L26" s="1"/>
  <c r="L25" s="1"/>
  <c r="L24" s="1"/>
  <c r="L89"/>
  <c r="L88" s="1"/>
  <c r="L87" s="1"/>
  <c r="L86" s="1"/>
  <c r="X914"/>
  <c r="X913" s="1"/>
  <c r="X912" s="1"/>
  <c r="AD915"/>
  <c r="X775"/>
  <c r="X774" s="1"/>
  <c r="X773" s="1"/>
  <c r="AD776"/>
  <c r="X771"/>
  <c r="X770" s="1"/>
  <c r="X769" s="1"/>
  <c r="AD772"/>
  <c r="X743"/>
  <c r="X742" s="1"/>
  <c r="X741" s="1"/>
  <c r="AD744"/>
  <c r="Y747"/>
  <c r="Y746" s="1"/>
  <c r="Y745" s="1"/>
  <c r="AE748"/>
  <c r="Y726"/>
  <c r="Y725" s="1"/>
  <c r="Y724" s="1"/>
  <c r="AE727"/>
  <c r="Y730"/>
  <c r="Y729" s="1"/>
  <c r="Y728" s="1"/>
  <c r="AE731"/>
  <c r="X560"/>
  <c r="AD561"/>
  <c r="X194"/>
  <c r="X193" s="1"/>
  <c r="X179" s="1"/>
  <c r="AD195"/>
  <c r="X1169"/>
  <c r="X1168" s="1"/>
  <c r="X1167" s="1"/>
  <c r="X1166" s="1"/>
  <c r="AD1170"/>
  <c r="X1148"/>
  <c r="X1147" s="1"/>
  <c r="AD1149"/>
  <c r="X1115"/>
  <c r="X1114" s="1"/>
  <c r="AD1116"/>
  <c r="Y1040"/>
  <c r="Y1039" s="1"/>
  <c r="AE1041"/>
  <c r="Y1028"/>
  <c r="Y1027" s="1"/>
  <c r="AE1029"/>
  <c r="Y1016"/>
  <c r="Y1015" s="1"/>
  <c r="AE1017"/>
  <c r="Y1004"/>
  <c r="Y1003" s="1"/>
  <c r="AE1005"/>
  <c r="Y992"/>
  <c r="Y991" s="1"/>
  <c r="AE993"/>
  <c r="Y980"/>
  <c r="Y979" s="1"/>
  <c r="AE981"/>
  <c r="Y963"/>
  <c r="Y960" s="1"/>
  <c r="Y959" s="1"/>
  <c r="Y958" s="1"/>
  <c r="Y957" s="1"/>
  <c r="AE964"/>
  <c r="Y903"/>
  <c r="Y902" s="1"/>
  <c r="AE904"/>
  <c r="Y885"/>
  <c r="Y884" s="1"/>
  <c r="AE886"/>
  <c r="Y858"/>
  <c r="AE859"/>
  <c r="Y846"/>
  <c r="Y845" s="1"/>
  <c r="Y844" s="1"/>
  <c r="AE847"/>
  <c r="Y824"/>
  <c r="Y823" s="1"/>
  <c r="Y822" s="1"/>
  <c r="AE825"/>
  <c r="Y797"/>
  <c r="Y796" s="1"/>
  <c r="Y795" s="1"/>
  <c r="Y794" s="1"/>
  <c r="AE798"/>
  <c r="Y689"/>
  <c r="Y688" s="1"/>
  <c r="AE690"/>
  <c r="Y635"/>
  <c r="Y634" s="1"/>
  <c r="Y633" s="1"/>
  <c r="Y632" s="1"/>
  <c r="Y631" s="1"/>
  <c r="AE636"/>
  <c r="Y609"/>
  <c r="Y608" s="1"/>
  <c r="Y607" s="1"/>
  <c r="AE610"/>
  <c r="X590"/>
  <c r="X589" s="1"/>
  <c r="AD591"/>
  <c r="Y531"/>
  <c r="Y530" s="1"/>
  <c r="Y529" s="1"/>
  <c r="Y528" s="1"/>
  <c r="AE532"/>
  <c r="Y500"/>
  <c r="Y499" s="1"/>
  <c r="Y498" s="1"/>
  <c r="Y497" s="1"/>
  <c r="AE501"/>
  <c r="Y467"/>
  <c r="Y466" s="1"/>
  <c r="Y465" s="1"/>
  <c r="Y464" s="1"/>
  <c r="AE468"/>
  <c r="Y384"/>
  <c r="AE385"/>
  <c r="Y366"/>
  <c r="Y365" s="1"/>
  <c r="AE367"/>
  <c r="Y349"/>
  <c r="Y348" s="1"/>
  <c r="Y347" s="1"/>
  <c r="Y346" s="1"/>
  <c r="AE350"/>
  <c r="Y333"/>
  <c r="Y332" s="1"/>
  <c r="AE334"/>
  <c r="Y297"/>
  <c r="AE298"/>
  <c r="Y282"/>
  <c r="Y281" s="1"/>
  <c r="Y280" s="1"/>
  <c r="Y279" s="1"/>
  <c r="AE283"/>
  <c r="Y260"/>
  <c r="AE261"/>
  <c r="Y229"/>
  <c r="AE230"/>
  <c r="X176"/>
  <c r="AD178"/>
  <c r="X167"/>
  <c r="AD168"/>
  <c r="Y149"/>
  <c r="Y148" s="1"/>
  <c r="Y147" s="1"/>
  <c r="Y146" s="1"/>
  <c r="AE150"/>
  <c r="X121"/>
  <c r="X120" s="1"/>
  <c r="X119" s="1"/>
  <c r="AD122"/>
  <c r="Y49"/>
  <c r="AE50"/>
  <c r="Y28"/>
  <c r="Y27" s="1"/>
  <c r="AE29"/>
  <c r="Y1185"/>
  <c r="Y1184" s="1"/>
  <c r="Y1183" s="1"/>
  <c r="Y1182" s="1"/>
  <c r="Y1181" s="1"/>
  <c r="Y1179" s="1"/>
  <c r="AE1186"/>
  <c r="Y1161"/>
  <c r="Y1160" s="1"/>
  <c r="AE1162"/>
  <c r="X1142"/>
  <c r="X1141" s="1"/>
  <c r="AD1143"/>
  <c r="Y1115"/>
  <c r="Y1114" s="1"/>
  <c r="AE1116"/>
  <c r="X1049"/>
  <c r="X1048" s="1"/>
  <c r="AD1050"/>
  <c r="X1037"/>
  <c r="X1036" s="1"/>
  <c r="AD1038"/>
  <c r="X1025"/>
  <c r="X1024" s="1"/>
  <c r="AD1026"/>
  <c r="X1013"/>
  <c r="X1012" s="1"/>
  <c r="AD1014"/>
  <c r="X1001"/>
  <c r="X1000" s="1"/>
  <c r="AD1002"/>
  <c r="X989"/>
  <c r="X988" s="1"/>
  <c r="AD990"/>
  <c r="X977"/>
  <c r="X976" s="1"/>
  <c r="AD978"/>
  <c r="X896"/>
  <c r="X895" s="1"/>
  <c r="AD897"/>
  <c r="X856"/>
  <c r="AD857"/>
  <c r="X839"/>
  <c r="X838" s="1"/>
  <c r="X837" s="1"/>
  <c r="AD840"/>
  <c r="X802"/>
  <c r="X801" s="1"/>
  <c r="X800" s="1"/>
  <c r="AD803"/>
  <c r="X693"/>
  <c r="X692" s="1"/>
  <c r="X691" s="1"/>
  <c r="AD694"/>
  <c r="Y670"/>
  <c r="Y669" s="1"/>
  <c r="AE671"/>
  <c r="X628"/>
  <c r="X627" s="1"/>
  <c r="X626" s="1"/>
  <c r="X625" s="1"/>
  <c r="X624" s="1"/>
  <c r="AD629"/>
  <c r="X605"/>
  <c r="X604" s="1"/>
  <c r="X603" s="1"/>
  <c r="AD606"/>
  <c r="Y547"/>
  <c r="Y546" s="1"/>
  <c r="Y545" s="1"/>
  <c r="Y544" s="1"/>
  <c r="AE548"/>
  <c r="X509"/>
  <c r="X508" s="1"/>
  <c r="X507" s="1"/>
  <c r="X506" s="1"/>
  <c r="AD510"/>
  <c r="X472"/>
  <c r="X471" s="1"/>
  <c r="X470" s="1"/>
  <c r="X469" s="1"/>
  <c r="AD473"/>
  <c r="X447"/>
  <c r="AD448"/>
  <c r="X410"/>
  <c r="X409" s="1"/>
  <c r="X408" s="1"/>
  <c r="AD411"/>
  <c r="X363"/>
  <c r="X362" s="1"/>
  <c r="AD364"/>
  <c r="X342"/>
  <c r="X341" s="1"/>
  <c r="AD343"/>
  <c r="X299"/>
  <c r="AD301"/>
  <c r="X287"/>
  <c r="X286" s="1"/>
  <c r="X285" s="1"/>
  <c r="AD288"/>
  <c r="Y220"/>
  <c r="Y219" s="1"/>
  <c r="Y218" s="1"/>
  <c r="Y217" s="1"/>
  <c r="AE221"/>
  <c r="Y167"/>
  <c r="AE168"/>
  <c r="Y154"/>
  <c r="AE155"/>
  <c r="Y121"/>
  <c r="Y120" s="1"/>
  <c r="Y119" s="1"/>
  <c r="AE122"/>
  <c r="Y38"/>
  <c r="AE39"/>
  <c r="Y564"/>
  <c r="AE565"/>
  <c r="X562"/>
  <c r="AD563"/>
  <c r="Y562"/>
  <c r="AE563"/>
  <c r="Y421"/>
  <c r="AE422"/>
  <c r="Y417"/>
  <c r="AE418"/>
  <c r="X421"/>
  <c r="AD422"/>
  <c r="Y1193"/>
  <c r="Y1192" s="1"/>
  <c r="AE1194"/>
  <c r="X1164"/>
  <c r="X1163" s="1"/>
  <c r="AD1165"/>
  <c r="Y1130"/>
  <c r="Y1129" s="1"/>
  <c r="Y1128" s="1"/>
  <c r="AE1131"/>
  <c r="X1118"/>
  <c r="X1117" s="1"/>
  <c r="AD1119"/>
  <c r="Y1043"/>
  <c r="Y1042" s="1"/>
  <c r="AE1044"/>
  <c r="Y1025"/>
  <c r="Y1024" s="1"/>
  <c r="AE1026"/>
  <c r="Y1013"/>
  <c r="Y1012" s="1"/>
  <c r="AE1014"/>
  <c r="Y1001"/>
  <c r="Y1000" s="1"/>
  <c r="AE1002"/>
  <c r="Y989"/>
  <c r="Y988" s="1"/>
  <c r="AE990"/>
  <c r="Y977"/>
  <c r="Y976" s="1"/>
  <c r="AE978"/>
  <c r="Y952"/>
  <c r="Y951" s="1"/>
  <c r="Y950" s="1"/>
  <c r="Y949" s="1"/>
  <c r="Y948" s="1"/>
  <c r="AE953"/>
  <c r="Y938"/>
  <c r="Y937" s="1"/>
  <c r="AE939"/>
  <c r="Y906"/>
  <c r="Y905" s="1"/>
  <c r="AE907"/>
  <c r="Y860"/>
  <c r="AE861"/>
  <c r="Y850"/>
  <c r="Y849" s="1"/>
  <c r="Y848" s="1"/>
  <c r="AE851"/>
  <c r="Y828"/>
  <c r="Y827" s="1"/>
  <c r="Y826" s="1"/>
  <c r="AE829"/>
  <c r="Y802"/>
  <c r="Y800" s="1"/>
  <c r="AE803"/>
  <c r="Y739"/>
  <c r="Y738" s="1"/>
  <c r="Y737" s="1"/>
  <c r="AE740"/>
  <c r="X686"/>
  <c r="X685" s="1"/>
  <c r="AD687"/>
  <c r="Y628"/>
  <c r="Y627" s="1"/>
  <c r="Y626" s="1"/>
  <c r="Y625" s="1"/>
  <c r="Y624" s="1"/>
  <c r="AE629"/>
  <c r="Y605"/>
  <c r="Y604" s="1"/>
  <c r="Y603" s="1"/>
  <c r="AE606"/>
  <c r="X572"/>
  <c r="X571" s="1"/>
  <c r="AD573"/>
  <c r="Y537"/>
  <c r="Y536" s="1"/>
  <c r="Y535" s="1"/>
  <c r="Y534" s="1"/>
  <c r="Y533" s="1"/>
  <c r="AE538"/>
  <c r="Y509"/>
  <c r="Y508" s="1"/>
  <c r="Y507" s="1"/>
  <c r="Y506" s="1"/>
  <c r="AE510"/>
  <c r="Y472"/>
  <c r="Y471" s="1"/>
  <c r="Y470" s="1"/>
  <c r="Y469" s="1"/>
  <c r="AE473"/>
  <c r="Y447"/>
  <c r="AE448"/>
  <c r="Y410"/>
  <c r="Y409" s="1"/>
  <c r="Y408" s="1"/>
  <c r="AE411"/>
  <c r="Y382"/>
  <c r="AE383"/>
  <c r="Y363"/>
  <c r="Y362" s="1"/>
  <c r="AE364"/>
  <c r="Y342"/>
  <c r="Y341" s="1"/>
  <c r="AE343"/>
  <c r="Y330"/>
  <c r="Y329" s="1"/>
  <c r="AE331"/>
  <c r="Y295"/>
  <c r="AE296"/>
  <c r="Y277"/>
  <c r="Y276" s="1"/>
  <c r="Y275" s="1"/>
  <c r="Y274" s="1"/>
  <c r="AE278"/>
  <c r="Y258"/>
  <c r="AE259"/>
  <c r="Y225"/>
  <c r="AE226"/>
  <c r="X174"/>
  <c r="AD175"/>
  <c r="Y161"/>
  <c r="Y160" s="1"/>
  <c r="AE162"/>
  <c r="Y130"/>
  <c r="Y129" s="1"/>
  <c r="AE131"/>
  <c r="X109"/>
  <c r="X108" s="1"/>
  <c r="X107" s="1"/>
  <c r="X106" s="1"/>
  <c r="X105" s="1"/>
  <c r="AD110"/>
  <c r="Y40"/>
  <c r="AE41"/>
  <c r="Y21"/>
  <c r="Y20" s="1"/>
  <c r="Y19" s="1"/>
  <c r="Y18" s="1"/>
  <c r="Y17" s="1"/>
  <c r="AE22"/>
  <c r="Y1176"/>
  <c r="Y1175" s="1"/>
  <c r="Y1174" s="1"/>
  <c r="Y1173" s="1"/>
  <c r="Y1172" s="1"/>
  <c r="AE1177"/>
  <c r="Y1157"/>
  <c r="Y1156" s="1"/>
  <c r="Y1155" s="1"/>
  <c r="AE1158"/>
  <c r="Y1118"/>
  <c r="Y1117" s="1"/>
  <c r="AE1119"/>
  <c r="X1064"/>
  <c r="X1063" s="1"/>
  <c r="AD1065"/>
  <c r="X1052"/>
  <c r="X1051" s="1"/>
  <c r="AD1053"/>
  <c r="X1040"/>
  <c r="X1039" s="1"/>
  <c r="AD1041"/>
  <c r="X1028"/>
  <c r="X1027" s="1"/>
  <c r="AD1029"/>
  <c r="X1016"/>
  <c r="X1015" s="1"/>
  <c r="AD1017"/>
  <c r="X998"/>
  <c r="X997" s="1"/>
  <c r="AD999"/>
  <c r="X986"/>
  <c r="X985" s="1"/>
  <c r="AD987"/>
  <c r="X963"/>
  <c r="X960" s="1"/>
  <c r="X959" s="1"/>
  <c r="X958" s="1"/>
  <c r="X957" s="1"/>
  <c r="AD964"/>
  <c r="X909"/>
  <c r="X908" s="1"/>
  <c r="AD910"/>
  <c r="Y882"/>
  <c r="Y881" s="1"/>
  <c r="AE883"/>
  <c r="X858"/>
  <c r="AD859"/>
  <c r="X824"/>
  <c r="X823" s="1"/>
  <c r="X822" s="1"/>
  <c r="AD825"/>
  <c r="Y767"/>
  <c r="Y766" s="1"/>
  <c r="Y765" s="1"/>
  <c r="AE768"/>
  <c r="Y686"/>
  <c r="Y685" s="1"/>
  <c r="AE687"/>
  <c r="Y654"/>
  <c r="Y653" s="1"/>
  <c r="Y652" s="1"/>
  <c r="AE655"/>
  <c r="X635"/>
  <c r="X634" s="1"/>
  <c r="X633" s="1"/>
  <c r="X632" s="1"/>
  <c r="X631" s="1"/>
  <c r="AD636"/>
  <c r="X609"/>
  <c r="X608" s="1"/>
  <c r="X607" s="1"/>
  <c r="AD610"/>
  <c r="Y555"/>
  <c r="AE556"/>
  <c r="X531"/>
  <c r="X530" s="1"/>
  <c r="X529" s="1"/>
  <c r="X528" s="1"/>
  <c r="AD532"/>
  <c r="Y491"/>
  <c r="Y490" s="1"/>
  <c r="Y489" s="1"/>
  <c r="Y488" s="1"/>
  <c r="AE492"/>
  <c r="X467"/>
  <c r="X466" s="1"/>
  <c r="X465" s="1"/>
  <c r="X464" s="1"/>
  <c r="AD468"/>
  <c r="X445"/>
  <c r="AD446"/>
  <c r="X384"/>
  <c r="AD385"/>
  <c r="X366"/>
  <c r="X365" s="1"/>
  <c r="AD367"/>
  <c r="X349"/>
  <c r="X348" s="1"/>
  <c r="X347" s="1"/>
  <c r="X346" s="1"/>
  <c r="AD350"/>
  <c r="X333"/>
  <c r="X332" s="1"/>
  <c r="AD334"/>
  <c r="X297"/>
  <c r="AD298"/>
  <c r="X270"/>
  <c r="X269" s="1"/>
  <c r="X268" s="1"/>
  <c r="X267" s="1"/>
  <c r="X266" s="1"/>
  <c r="AD271"/>
  <c r="X243"/>
  <c r="X242" s="1"/>
  <c r="AD244"/>
  <c r="Y227"/>
  <c r="AE228"/>
  <c r="Y174"/>
  <c r="AE175"/>
  <c r="Y165"/>
  <c r="AE166"/>
  <c r="X149"/>
  <c r="X148" s="1"/>
  <c r="X147" s="1"/>
  <c r="X146" s="1"/>
  <c r="AD150"/>
  <c r="Y109"/>
  <c r="Y108" s="1"/>
  <c r="Y107" s="1"/>
  <c r="Y106" s="1"/>
  <c r="Y105" s="1"/>
  <c r="AE110"/>
  <c r="Y47"/>
  <c r="AE48"/>
  <c r="X28"/>
  <c r="X27" s="1"/>
  <c r="AD29"/>
  <c r="AD944"/>
  <c r="AD943" s="1"/>
  <c r="Y918"/>
  <c r="Y917" s="1"/>
  <c r="Y916" s="1"/>
  <c r="AE919"/>
  <c r="Y914"/>
  <c r="Y913" s="1"/>
  <c r="Y912" s="1"/>
  <c r="AE915"/>
  <c r="Y775"/>
  <c r="Y774" s="1"/>
  <c r="Y773" s="1"/>
  <c r="AE776"/>
  <c r="Y771"/>
  <c r="Y770" s="1"/>
  <c r="Y769" s="1"/>
  <c r="AE772"/>
  <c r="Y743"/>
  <c r="Y742" s="1"/>
  <c r="Y741" s="1"/>
  <c r="AE744"/>
  <c r="X730"/>
  <c r="X729" s="1"/>
  <c r="X728" s="1"/>
  <c r="AD731"/>
  <c r="X564"/>
  <c r="X559" s="1"/>
  <c r="AD565"/>
  <c r="Y1197"/>
  <c r="Y1196" s="1"/>
  <c r="Y1195" s="1"/>
  <c r="Y1191" s="1"/>
  <c r="Y1190" s="1"/>
  <c r="Y1188" s="1"/>
  <c r="AE1198"/>
  <c r="X1161"/>
  <c r="X1160" s="1"/>
  <c r="X1159" s="1"/>
  <c r="AD1162"/>
  <c r="Y1139"/>
  <c r="Y1138" s="1"/>
  <c r="AE1140"/>
  <c r="Y1046"/>
  <c r="Y1045" s="1"/>
  <c r="AE1047"/>
  <c r="Y1034"/>
  <c r="Y1033" s="1"/>
  <c r="AE1035"/>
  <c r="Y1022"/>
  <c r="Y1021" s="1"/>
  <c r="AE1023"/>
  <c r="Y1010"/>
  <c r="Y1009" s="1"/>
  <c r="AE1011"/>
  <c r="Y998"/>
  <c r="Y997" s="1"/>
  <c r="AE999"/>
  <c r="Y986"/>
  <c r="Y985" s="1"/>
  <c r="AE987"/>
  <c r="Y974"/>
  <c r="Y973" s="1"/>
  <c r="AE975"/>
  <c r="Y941"/>
  <c r="Y940" s="1"/>
  <c r="AE942"/>
  <c r="Y893"/>
  <c r="Y892" s="1"/>
  <c r="AE894"/>
  <c r="Y875"/>
  <c r="Y874" s="1"/>
  <c r="AE876"/>
  <c r="Y854"/>
  <c r="AE855"/>
  <c r="Y835"/>
  <c r="Y834" s="1"/>
  <c r="Y833" s="1"/>
  <c r="AE836"/>
  <c r="Y805"/>
  <c r="Y804" s="1"/>
  <c r="Y799" s="1"/>
  <c r="AE806"/>
  <c r="Y712"/>
  <c r="Y711" s="1"/>
  <c r="Y710" s="1"/>
  <c r="Y709" s="1"/>
  <c r="AE713"/>
  <c r="X670"/>
  <c r="X669" s="1"/>
  <c r="AD671"/>
  <c r="Y619"/>
  <c r="Y618" s="1"/>
  <c r="Y617" s="1"/>
  <c r="Y616" s="1"/>
  <c r="AE620"/>
  <c r="Y600"/>
  <c r="Y599" s="1"/>
  <c r="Y598" s="1"/>
  <c r="Y597" s="1"/>
  <c r="AE601"/>
  <c r="Y542"/>
  <c r="Y541" s="1"/>
  <c r="Y540" s="1"/>
  <c r="Y539" s="1"/>
  <c r="AE543"/>
  <c r="X519"/>
  <c r="X518" s="1"/>
  <c r="X517" s="1"/>
  <c r="X516" s="1"/>
  <c r="AD520"/>
  <c r="Y481"/>
  <c r="Y480" s="1"/>
  <c r="Y479" s="1"/>
  <c r="Y478" s="1"/>
  <c r="AE482"/>
  <c r="Y449"/>
  <c r="AE450"/>
  <c r="Y399"/>
  <c r="Y398" s="1"/>
  <c r="AE400"/>
  <c r="Y380"/>
  <c r="Y379" s="1"/>
  <c r="Y378" s="1"/>
  <c r="AE381"/>
  <c r="Y360"/>
  <c r="Y359" s="1"/>
  <c r="Y358" s="1"/>
  <c r="Y357" s="1"/>
  <c r="AE361"/>
  <c r="Y339"/>
  <c r="Y338" s="1"/>
  <c r="AE340"/>
  <c r="Y309"/>
  <c r="Y308" s="1"/>
  <c r="Y307" s="1"/>
  <c r="AE310"/>
  <c r="Y291"/>
  <c r="Y290" s="1"/>
  <c r="Y289" s="1"/>
  <c r="AE292"/>
  <c r="Y270"/>
  <c r="Y269" s="1"/>
  <c r="Y268" s="1"/>
  <c r="Y267" s="1"/>
  <c r="Y266" s="1"/>
  <c r="AE271"/>
  <c r="Y243"/>
  <c r="Y242" s="1"/>
  <c r="AE244"/>
  <c r="X220"/>
  <c r="X219" s="1"/>
  <c r="X218" s="1"/>
  <c r="X217" s="1"/>
  <c r="AD221"/>
  <c r="X172"/>
  <c r="X171" s="1"/>
  <c r="AD173"/>
  <c r="Y158"/>
  <c r="AE159"/>
  <c r="Y127"/>
  <c r="AE128"/>
  <c r="Y94"/>
  <c r="AE96"/>
  <c r="Y36"/>
  <c r="AE37"/>
  <c r="Y1169"/>
  <c r="Y1168" s="1"/>
  <c r="Y1167" s="1"/>
  <c r="Y1166" s="1"/>
  <c r="AE1170"/>
  <c r="Y1148"/>
  <c r="Y1147" s="1"/>
  <c r="AE1149"/>
  <c r="X1130"/>
  <c r="X1129" s="1"/>
  <c r="X1128" s="1"/>
  <c r="AD1131"/>
  <c r="X1061"/>
  <c r="X1060" s="1"/>
  <c r="AD1062"/>
  <c r="X1043"/>
  <c r="X1042" s="1"/>
  <c r="AD1044"/>
  <c r="X1031"/>
  <c r="X1030" s="1"/>
  <c r="AD1032"/>
  <c r="X1019"/>
  <c r="X1018" s="1"/>
  <c r="AD1020"/>
  <c r="X1007"/>
  <c r="X1006" s="1"/>
  <c r="AD1008"/>
  <c r="X995"/>
  <c r="X994" s="1"/>
  <c r="AD996"/>
  <c r="X983"/>
  <c r="X982" s="1"/>
  <c r="AD984"/>
  <c r="X971"/>
  <c r="X970" s="1"/>
  <c r="AD972"/>
  <c r="X906"/>
  <c r="X905" s="1"/>
  <c r="AD907"/>
  <c r="Y888"/>
  <c r="Y887" s="1"/>
  <c r="AE889"/>
  <c r="X860"/>
  <c r="AD861"/>
  <c r="X850"/>
  <c r="X849" s="1"/>
  <c r="X848" s="1"/>
  <c r="AD851"/>
  <c r="Y722"/>
  <c r="Y721" s="1"/>
  <c r="Y720" s="1"/>
  <c r="Y719" s="1"/>
  <c r="AE723"/>
  <c r="Y682"/>
  <c r="Y681" s="1"/>
  <c r="Y680" s="1"/>
  <c r="AE683"/>
  <c r="Y644"/>
  <c r="Y643" s="1"/>
  <c r="Y642" s="1"/>
  <c r="AE645"/>
  <c r="X614"/>
  <c r="X613" s="1"/>
  <c r="X612" s="1"/>
  <c r="X611" s="1"/>
  <c r="AD615"/>
  <c r="Y590"/>
  <c r="Y589" s="1"/>
  <c r="AE591"/>
  <c r="Y519"/>
  <c r="Y518" s="1"/>
  <c r="Y517" s="1"/>
  <c r="Y516" s="1"/>
  <c r="AE520"/>
  <c r="X486"/>
  <c r="X485" s="1"/>
  <c r="X484" s="1"/>
  <c r="X483" s="1"/>
  <c r="AD487"/>
  <c r="X462"/>
  <c r="X461" s="1"/>
  <c r="X460" s="1"/>
  <c r="X459" s="1"/>
  <c r="X458" s="1"/>
  <c r="AD463"/>
  <c r="Y428"/>
  <c r="Y427" s="1"/>
  <c r="Y426" s="1"/>
  <c r="AE429"/>
  <c r="X396"/>
  <c r="X395" s="1"/>
  <c r="X394" s="1"/>
  <c r="AD397"/>
  <c r="X355"/>
  <c r="X354" s="1"/>
  <c r="X353" s="1"/>
  <c r="X352" s="1"/>
  <c r="AD356"/>
  <c r="X336"/>
  <c r="X335" s="1"/>
  <c r="AD337"/>
  <c r="X262"/>
  <c r="AD264"/>
  <c r="Y234"/>
  <c r="AE235"/>
  <c r="Y176"/>
  <c r="AE178"/>
  <c r="X161"/>
  <c r="X160" s="1"/>
  <c r="AD162"/>
  <c r="Y53"/>
  <c r="Y46" s="1"/>
  <c r="Y45" s="1"/>
  <c r="Y44" s="1"/>
  <c r="Y43" s="1"/>
  <c r="AE54"/>
  <c r="X31"/>
  <c r="X30" s="1"/>
  <c r="AD32"/>
  <c r="S89"/>
  <c r="S88" s="1"/>
  <c r="AD918"/>
  <c r="AD917" s="1"/>
  <c r="AD916" s="1"/>
  <c r="L306"/>
  <c r="L305" s="1"/>
  <c r="L294"/>
  <c r="L293" s="1"/>
  <c r="L284" s="1"/>
  <c r="L273" s="1"/>
  <c r="M33"/>
  <c r="M26" s="1"/>
  <c r="M25" s="1"/>
  <c r="M24" s="1"/>
  <c r="M641"/>
  <c r="M640" s="1"/>
  <c r="L393"/>
  <c r="L392" s="1"/>
  <c r="M425"/>
  <c r="M402" s="1"/>
  <c r="Y560"/>
  <c r="Y559" s="1"/>
  <c r="AE561"/>
  <c r="X557"/>
  <c r="AD558"/>
  <c r="Y557"/>
  <c r="Y554" s="1"/>
  <c r="Y550" s="1"/>
  <c r="AE558"/>
  <c r="Y423"/>
  <c r="AE424"/>
  <c r="Y419"/>
  <c r="AE420"/>
  <c r="Y194"/>
  <c r="Y193" s="1"/>
  <c r="Y179" s="1"/>
  <c r="AE195"/>
  <c r="X1176"/>
  <c r="X1175" s="1"/>
  <c r="X1174" s="1"/>
  <c r="X1173" s="1"/>
  <c r="X1172" s="1"/>
  <c r="AD1177"/>
  <c r="Y1142"/>
  <c r="Y1141" s="1"/>
  <c r="AE1143"/>
  <c r="Y1124"/>
  <c r="AE1125"/>
  <c r="Y1074"/>
  <c r="Y1073" s="1"/>
  <c r="AE1075"/>
  <c r="Y1031"/>
  <c r="Y1030" s="1"/>
  <c r="AE1032"/>
  <c r="Y1019"/>
  <c r="Y1018" s="1"/>
  <c r="AE1020"/>
  <c r="Y1007"/>
  <c r="Y1006" s="1"/>
  <c r="AE1008"/>
  <c r="Y995"/>
  <c r="Y994" s="1"/>
  <c r="AE996"/>
  <c r="Y983"/>
  <c r="Y982" s="1"/>
  <c r="AE984"/>
  <c r="Y971"/>
  <c r="Y970" s="1"/>
  <c r="AE972"/>
  <c r="Y944"/>
  <c r="Y943" s="1"/>
  <c r="Y936" s="1"/>
  <c r="Y935" s="1"/>
  <c r="AE945"/>
  <c r="Y932"/>
  <c r="Y931" s="1"/>
  <c r="Y930" s="1"/>
  <c r="Y929" s="1"/>
  <c r="AE933"/>
  <c r="Y896"/>
  <c r="Y895" s="1"/>
  <c r="AE897"/>
  <c r="Y856"/>
  <c r="AE857"/>
  <c r="Y839"/>
  <c r="Y838" s="1"/>
  <c r="Y837" s="1"/>
  <c r="Y832" s="1"/>
  <c r="Y831" s="1"/>
  <c r="AE840"/>
  <c r="Y817"/>
  <c r="Y816" s="1"/>
  <c r="Y815" s="1"/>
  <c r="Y814" s="1"/>
  <c r="Y813" s="1"/>
  <c r="AE818"/>
  <c r="Y762"/>
  <c r="Y761" s="1"/>
  <c r="Y760" s="1"/>
  <c r="Y759" s="1"/>
  <c r="AE763"/>
  <c r="Y693"/>
  <c r="Y692" s="1"/>
  <c r="Y691" s="1"/>
  <c r="AE694"/>
  <c r="X675"/>
  <c r="X674" s="1"/>
  <c r="X673" s="1"/>
  <c r="X672" s="1"/>
  <c r="AD676"/>
  <c r="Y614"/>
  <c r="Y613" s="1"/>
  <c r="Y612" s="1"/>
  <c r="Y611" s="1"/>
  <c r="AE615"/>
  <c r="Y593"/>
  <c r="Y592" s="1"/>
  <c r="AE594"/>
  <c r="X555"/>
  <c r="AD556"/>
  <c r="Y524"/>
  <c r="Y523" s="1"/>
  <c r="Y522" s="1"/>
  <c r="Y521" s="1"/>
  <c r="AE525"/>
  <c r="Y486"/>
  <c r="Y485" s="1"/>
  <c r="Y484" s="1"/>
  <c r="Y483" s="1"/>
  <c r="AE487"/>
  <c r="Y462"/>
  <c r="Y461" s="1"/>
  <c r="Y460" s="1"/>
  <c r="Y459" s="1"/>
  <c r="Y458" s="1"/>
  <c r="AE463"/>
  <c r="Y432"/>
  <c r="Y431" s="1"/>
  <c r="Y430" s="1"/>
  <c r="AE433"/>
  <c r="Y396"/>
  <c r="Y395" s="1"/>
  <c r="Y394" s="1"/>
  <c r="AE397"/>
  <c r="Y376"/>
  <c r="Y375" s="1"/>
  <c r="Y374" s="1"/>
  <c r="AE377"/>
  <c r="Y355"/>
  <c r="Y354" s="1"/>
  <c r="Y353" s="1"/>
  <c r="Y352" s="1"/>
  <c r="AE356"/>
  <c r="Y336"/>
  <c r="Y335" s="1"/>
  <c r="AE337"/>
  <c r="Y299"/>
  <c r="Y294" s="1"/>
  <c r="Y293" s="1"/>
  <c r="AE301"/>
  <c r="Y287"/>
  <c r="Y286" s="1"/>
  <c r="Y285" s="1"/>
  <c r="AE288"/>
  <c r="Y262"/>
  <c r="Y257" s="1"/>
  <c r="Y256" s="1"/>
  <c r="Y255" s="1"/>
  <c r="Y254" s="1"/>
  <c r="AE264"/>
  <c r="Y236"/>
  <c r="AE237"/>
  <c r="Y213"/>
  <c r="AE214"/>
  <c r="X169"/>
  <c r="AD170"/>
  <c r="X156"/>
  <c r="AD157"/>
  <c r="Y125"/>
  <c r="AE126"/>
  <c r="Y90"/>
  <c r="AE91"/>
  <c r="Y31"/>
  <c r="Y30" s="1"/>
  <c r="AE32"/>
  <c r="X1197"/>
  <c r="X1196" s="1"/>
  <c r="X1195" s="1"/>
  <c r="AD1198"/>
  <c r="Y1164"/>
  <c r="Y1163" s="1"/>
  <c r="AE1165"/>
  <c r="X1139"/>
  <c r="X1138" s="1"/>
  <c r="AD1140"/>
  <c r="Y1078"/>
  <c r="Y1077" s="1"/>
  <c r="Y1076" s="1"/>
  <c r="AE1079"/>
  <c r="X1058"/>
  <c r="X1057" s="1"/>
  <c r="AD1059"/>
  <c r="X1046"/>
  <c r="X1045" s="1"/>
  <c r="AD1047"/>
  <c r="X1034"/>
  <c r="X1033" s="1"/>
  <c r="AD1035"/>
  <c r="X1022"/>
  <c r="X1021" s="1"/>
  <c r="AD1023"/>
  <c r="X1010"/>
  <c r="X1009" s="1"/>
  <c r="AD1011"/>
  <c r="X992"/>
  <c r="X991" s="1"/>
  <c r="AD993"/>
  <c r="X980"/>
  <c r="X979" s="1"/>
  <c r="AD981"/>
  <c r="X941"/>
  <c r="X940" s="1"/>
  <c r="AD942"/>
  <c r="X903"/>
  <c r="X902" s="1"/>
  <c r="AD904"/>
  <c r="X893"/>
  <c r="X892" s="1"/>
  <c r="AD894"/>
  <c r="X875"/>
  <c r="X874" s="1"/>
  <c r="AD876"/>
  <c r="X835"/>
  <c r="X834" s="1"/>
  <c r="X833" s="1"/>
  <c r="AD836"/>
  <c r="X805"/>
  <c r="X804" s="1"/>
  <c r="X799" s="1"/>
  <c r="AD806"/>
  <c r="X712"/>
  <c r="X711" s="1"/>
  <c r="X710" s="1"/>
  <c r="X709" s="1"/>
  <c r="AD713"/>
  <c r="Y675"/>
  <c r="Y674" s="1"/>
  <c r="Y673" s="1"/>
  <c r="Y672" s="1"/>
  <c r="AE676"/>
  <c r="X649"/>
  <c r="X648" s="1"/>
  <c r="X647" s="1"/>
  <c r="AD650"/>
  <c r="X619"/>
  <c r="X618" s="1"/>
  <c r="X617" s="1"/>
  <c r="X616" s="1"/>
  <c r="AD620"/>
  <c r="X600"/>
  <c r="X599" s="1"/>
  <c r="X598" s="1"/>
  <c r="X597" s="1"/>
  <c r="AD601"/>
  <c r="X542"/>
  <c r="X541" s="1"/>
  <c r="X540" s="1"/>
  <c r="X539" s="1"/>
  <c r="AD543"/>
  <c r="Y514"/>
  <c r="Y513" s="1"/>
  <c r="Y512" s="1"/>
  <c r="Y511" s="1"/>
  <c r="AE515"/>
  <c r="X481"/>
  <c r="X480" s="1"/>
  <c r="X479" s="1"/>
  <c r="X478" s="1"/>
  <c r="AD482"/>
  <c r="X449"/>
  <c r="AD450"/>
  <c r="X399"/>
  <c r="X398" s="1"/>
  <c r="AD400"/>
  <c r="X339"/>
  <c r="X338" s="1"/>
  <c r="AD340"/>
  <c r="X326"/>
  <c r="X325" s="1"/>
  <c r="X324" s="1"/>
  <c r="AD327"/>
  <c r="X309"/>
  <c r="X308" s="1"/>
  <c r="X307" s="1"/>
  <c r="AD310"/>
  <c r="X282"/>
  <c r="X281" s="1"/>
  <c r="X280" s="1"/>
  <c r="X279" s="1"/>
  <c r="AD283"/>
  <c r="X260"/>
  <c r="AD261"/>
  <c r="Y215"/>
  <c r="AE216"/>
  <c r="Y169"/>
  <c r="AE170"/>
  <c r="Y156"/>
  <c r="AE157"/>
  <c r="X127"/>
  <c r="AD128"/>
  <c r="Y92"/>
  <c r="AE93"/>
  <c r="Y34"/>
  <c r="AE35"/>
  <c r="Y318"/>
  <c r="Y317" s="1"/>
  <c r="AE319"/>
  <c r="X318"/>
  <c r="X317" s="1"/>
  <c r="AD319"/>
  <c r="X315"/>
  <c r="X314" s="1"/>
  <c r="AD316"/>
  <c r="X312"/>
  <c r="X311" s="1"/>
  <c r="AD313"/>
  <c r="Y312"/>
  <c r="Y311" s="1"/>
  <c r="AE313"/>
  <c r="X130"/>
  <c r="X129" s="1"/>
  <c r="AD131"/>
  <c r="M1159"/>
  <c r="M1154" s="1"/>
  <c r="M1153" s="1"/>
  <c r="M1151" s="1"/>
  <c r="Y878"/>
  <c r="Y877" s="1"/>
  <c r="X932"/>
  <c r="X931" s="1"/>
  <c r="X930" s="1"/>
  <c r="X929" s="1"/>
  <c r="M1113"/>
  <c r="M1112" s="1"/>
  <c r="M1111" s="1"/>
  <c r="X918"/>
  <c r="X917" s="1"/>
  <c r="X916" s="1"/>
  <c r="L379"/>
  <c r="L378" s="1"/>
  <c r="L373" s="1"/>
  <c r="L596"/>
  <c r="J967"/>
  <c r="K351"/>
  <c r="K345" s="1"/>
  <c r="H163"/>
  <c r="L821"/>
  <c r="L820" s="1"/>
  <c r="S853"/>
  <c r="S852" s="1"/>
  <c r="S46"/>
  <c r="Y1159"/>
  <c r="R171"/>
  <c r="S153"/>
  <c r="S224"/>
  <c r="S223" s="1"/>
  <c r="S379"/>
  <c r="R294"/>
  <c r="R293" s="1"/>
  <c r="L969"/>
  <c r="L968" s="1"/>
  <c r="L967" s="1"/>
  <c r="Y909"/>
  <c r="Y908" s="1"/>
  <c r="Y315"/>
  <c r="J151"/>
  <c r="M164"/>
  <c r="M163" s="1"/>
  <c r="L891"/>
  <c r="M477"/>
  <c r="R1175"/>
  <c r="S1073"/>
  <c r="S1006"/>
  <c r="S982"/>
  <c r="S931"/>
  <c r="S838"/>
  <c r="S761"/>
  <c r="S613"/>
  <c r="S523"/>
  <c r="S431"/>
  <c r="S335"/>
  <c r="S1077"/>
  <c r="R1021"/>
  <c r="R979"/>
  <c r="R874"/>
  <c r="R711"/>
  <c r="R599"/>
  <c r="R308"/>
  <c r="S648"/>
  <c r="R931"/>
  <c r="S770"/>
  <c r="S742"/>
  <c r="R193"/>
  <c r="R1168"/>
  <c r="R1147"/>
  <c r="R1114"/>
  <c r="S1039"/>
  <c r="S1027"/>
  <c r="S1015"/>
  <c r="S1003"/>
  <c r="S991"/>
  <c r="S979"/>
  <c r="S960"/>
  <c r="S902"/>
  <c r="S884"/>
  <c r="S845"/>
  <c r="S823"/>
  <c r="S796"/>
  <c r="S688"/>
  <c r="S634"/>
  <c r="S608"/>
  <c r="R589"/>
  <c r="S530"/>
  <c r="S499"/>
  <c r="S466"/>
  <c r="S365"/>
  <c r="S348"/>
  <c r="S332"/>
  <c r="S281"/>
  <c r="S148"/>
  <c r="R120"/>
  <c r="S27"/>
  <c r="S1184"/>
  <c r="S1160"/>
  <c r="R1141"/>
  <c r="S1114"/>
  <c r="R1048"/>
  <c r="R1036"/>
  <c r="R1024"/>
  <c r="R1012"/>
  <c r="R1000"/>
  <c r="R988"/>
  <c r="R976"/>
  <c r="R895"/>
  <c r="S877"/>
  <c r="R838"/>
  <c r="R801"/>
  <c r="R692"/>
  <c r="S669"/>
  <c r="R627"/>
  <c r="R604"/>
  <c r="S546"/>
  <c r="R508"/>
  <c r="R471"/>
  <c r="R409"/>
  <c r="R362"/>
  <c r="R341"/>
  <c r="R317"/>
  <c r="R286"/>
  <c r="S219"/>
  <c r="S120"/>
  <c r="K252"/>
  <c r="R257"/>
  <c r="R256" s="1"/>
  <c r="R255" s="1"/>
  <c r="R254" s="1"/>
  <c r="S212"/>
  <c r="Y649"/>
  <c r="Y648" s="1"/>
  <c r="Y647" s="1"/>
  <c r="Y641" s="1"/>
  <c r="Y238"/>
  <c r="S45"/>
  <c r="S193"/>
  <c r="S1030"/>
  <c r="S994"/>
  <c r="S943"/>
  <c r="S895"/>
  <c r="S816"/>
  <c r="R674"/>
  <c r="S592"/>
  <c r="S485"/>
  <c r="S375"/>
  <c r="S1163"/>
  <c r="R1057"/>
  <c r="R1033"/>
  <c r="R991"/>
  <c r="R902"/>
  <c r="R834"/>
  <c r="S674"/>
  <c r="R618"/>
  <c r="S513"/>
  <c r="R398"/>
  <c r="R338"/>
  <c r="R281"/>
  <c r="S898"/>
  <c r="S378"/>
  <c r="R943"/>
  <c r="S913"/>
  <c r="S550"/>
  <c r="R554"/>
  <c r="S1192"/>
  <c r="R1163"/>
  <c r="S1129"/>
  <c r="R1117"/>
  <c r="S1042"/>
  <c r="S1024"/>
  <c r="S1012"/>
  <c r="S1000"/>
  <c r="S988"/>
  <c r="S976"/>
  <c r="S951"/>
  <c r="S937"/>
  <c r="S905"/>
  <c r="S849"/>
  <c r="S827"/>
  <c r="S800"/>
  <c r="S738"/>
  <c r="R685"/>
  <c r="S627"/>
  <c r="S604"/>
  <c r="R571"/>
  <c r="S536"/>
  <c r="S508"/>
  <c r="S471"/>
  <c r="S409"/>
  <c r="S362"/>
  <c r="S341"/>
  <c r="S329"/>
  <c r="S311"/>
  <c r="S276"/>
  <c r="S160"/>
  <c r="S129"/>
  <c r="R108"/>
  <c r="S20"/>
  <c r="S1175"/>
  <c r="S1156"/>
  <c r="S1117"/>
  <c r="R1063"/>
  <c r="R1051"/>
  <c r="R1039"/>
  <c r="R1027"/>
  <c r="R1015"/>
  <c r="R997"/>
  <c r="R985"/>
  <c r="R960"/>
  <c r="R908"/>
  <c r="R898"/>
  <c r="S881"/>
  <c r="R823"/>
  <c r="S766"/>
  <c r="S685"/>
  <c r="S653"/>
  <c r="R634"/>
  <c r="R608"/>
  <c r="R530"/>
  <c r="S490"/>
  <c r="R466"/>
  <c r="R365"/>
  <c r="R348"/>
  <c r="R332"/>
  <c r="R314"/>
  <c r="R269"/>
  <c r="R242"/>
  <c r="R148"/>
  <c r="S108"/>
  <c r="R27"/>
  <c r="I402"/>
  <c r="X944"/>
  <c r="X943" s="1"/>
  <c r="R913"/>
  <c r="S1141"/>
  <c r="S1018"/>
  <c r="S970"/>
  <c r="S692"/>
  <c r="S461"/>
  <c r="S395"/>
  <c r="S354"/>
  <c r="S317"/>
  <c r="S286"/>
  <c r="S30"/>
  <c r="R1138"/>
  <c r="R1045"/>
  <c r="R1009"/>
  <c r="R940"/>
  <c r="R892"/>
  <c r="R804"/>
  <c r="R648"/>
  <c r="R541"/>
  <c r="R480"/>
  <c r="R325"/>
  <c r="S908"/>
  <c r="R770"/>
  <c r="R742"/>
  <c r="S725"/>
  <c r="R1160"/>
  <c r="S1138"/>
  <c r="S1045"/>
  <c r="S1033"/>
  <c r="S1021"/>
  <c r="S1009"/>
  <c r="S997"/>
  <c r="S985"/>
  <c r="S973"/>
  <c r="S940"/>
  <c r="S892"/>
  <c r="S874"/>
  <c r="S834"/>
  <c r="S804"/>
  <c r="S711"/>
  <c r="R669"/>
  <c r="S618"/>
  <c r="S599"/>
  <c r="S541"/>
  <c r="R518"/>
  <c r="S480"/>
  <c r="S398"/>
  <c r="S359"/>
  <c r="S338"/>
  <c r="S308"/>
  <c r="S290"/>
  <c r="S269"/>
  <c r="S242"/>
  <c r="R219"/>
  <c r="S1168"/>
  <c r="S1147"/>
  <c r="R1129"/>
  <c r="R1060"/>
  <c r="R1042"/>
  <c r="R1030"/>
  <c r="R1018"/>
  <c r="R1006"/>
  <c r="R994"/>
  <c r="R982"/>
  <c r="R970"/>
  <c r="R905"/>
  <c r="S887"/>
  <c r="R849"/>
  <c r="S721"/>
  <c r="S681"/>
  <c r="S643"/>
  <c r="R613"/>
  <c r="S589"/>
  <c r="S518"/>
  <c r="R485"/>
  <c r="R461"/>
  <c r="S427"/>
  <c r="R395"/>
  <c r="R354"/>
  <c r="R335"/>
  <c r="R311"/>
  <c r="R160"/>
  <c r="R129"/>
  <c r="R30"/>
  <c r="M967"/>
  <c r="L357"/>
  <c r="K163"/>
  <c r="K151" s="1"/>
  <c r="K112" s="1"/>
  <c r="K15" s="1"/>
  <c r="S233"/>
  <c r="X899"/>
  <c r="X898" s="1"/>
  <c r="X891" s="1"/>
  <c r="X382"/>
  <c r="X380"/>
  <c r="X376"/>
  <c r="X360"/>
  <c r="X854"/>
  <c r="X846"/>
  <c r="X428"/>
  <c r="X817"/>
  <c r="S559"/>
  <c r="S416"/>
  <c r="S415" s="1"/>
  <c r="X295"/>
  <c r="X258"/>
  <c r="X257" s="1"/>
  <c r="R1196"/>
  <c r="S1196"/>
  <c r="X952"/>
  <c r="R917"/>
  <c r="S917"/>
  <c r="X726"/>
  <c r="R729"/>
  <c r="S729"/>
  <c r="S746"/>
  <c r="K718"/>
  <c r="K638" s="1"/>
  <c r="R774"/>
  <c r="S774"/>
  <c r="I252"/>
  <c r="R559"/>
  <c r="S1126"/>
  <c r="Y1127"/>
  <c r="R682"/>
  <c r="X683"/>
  <c r="R1078"/>
  <c r="X1079"/>
  <c r="R90"/>
  <c r="X91"/>
  <c r="R36"/>
  <c r="X37"/>
  <c r="R500"/>
  <c r="X501"/>
  <c r="R1055"/>
  <c r="X1056"/>
  <c r="R828"/>
  <c r="X829"/>
  <c r="R1126"/>
  <c r="X1127"/>
  <c r="R974"/>
  <c r="X975"/>
  <c r="S444"/>
  <c r="S294"/>
  <c r="S257"/>
  <c r="R444"/>
  <c r="S164"/>
  <c r="S567"/>
  <c r="Y568"/>
  <c r="R330"/>
  <c r="X331"/>
  <c r="S172"/>
  <c r="Y173"/>
  <c r="R38"/>
  <c r="X39"/>
  <c r="Y622"/>
  <c r="Y602"/>
  <c r="Y444"/>
  <c r="Y425" s="1"/>
  <c r="Y224"/>
  <c r="Y223" s="1"/>
  <c r="Y222" s="1"/>
  <c r="Y1154"/>
  <c r="Y1153" s="1"/>
  <c r="Y1151" s="1"/>
  <c r="Y684"/>
  <c r="X444"/>
  <c r="Y164"/>
  <c r="R1185"/>
  <c r="X1186"/>
  <c r="R1121"/>
  <c r="X1122"/>
  <c r="R567"/>
  <c r="X568"/>
  <c r="R236"/>
  <c r="X237"/>
  <c r="R34"/>
  <c r="X35"/>
  <c r="R94"/>
  <c r="X96"/>
  <c r="R40"/>
  <c r="X41"/>
  <c r="R1074"/>
  <c r="X1075"/>
  <c r="R938"/>
  <c r="X939"/>
  <c r="R1004"/>
  <c r="X1005"/>
  <c r="R291"/>
  <c r="X292"/>
  <c r="Y853"/>
  <c r="Y852" s="1"/>
  <c r="Y843" s="1"/>
  <c r="Y842" s="1"/>
  <c r="S124"/>
  <c r="R853"/>
  <c r="R852" s="1"/>
  <c r="R379"/>
  <c r="R378" s="1"/>
  <c r="R373" s="1"/>
  <c r="S33"/>
  <c r="R537"/>
  <c r="X538"/>
  <c r="R277"/>
  <c r="X278"/>
  <c r="R92"/>
  <c r="X93"/>
  <c r="R1157"/>
  <c r="R1156" s="1"/>
  <c r="R1155" s="1"/>
  <c r="X1158"/>
  <c r="AD1158" s="1"/>
  <c r="R234"/>
  <c r="X235"/>
  <c r="Y124"/>
  <c r="Y123" s="1"/>
  <c r="Y118" s="1"/>
  <c r="X832"/>
  <c r="X831" s="1"/>
  <c r="Y33"/>
  <c r="Y26" s="1"/>
  <c r="Y25" s="1"/>
  <c r="Y24" s="1"/>
  <c r="K549"/>
  <c r="K527" s="1"/>
  <c r="K475" s="1"/>
  <c r="I718"/>
  <c r="I638" s="1"/>
  <c r="L593"/>
  <c r="L592" s="1"/>
  <c r="L588" s="1"/>
  <c r="L587" s="1"/>
  <c r="R594"/>
  <c r="L514"/>
  <c r="L513" s="1"/>
  <c r="L512" s="1"/>
  <c r="L511" s="1"/>
  <c r="R515"/>
  <c r="L547"/>
  <c r="L546" s="1"/>
  <c r="L545" s="1"/>
  <c r="L544" s="1"/>
  <c r="R548"/>
  <c r="L491"/>
  <c r="L490" s="1"/>
  <c r="L489" s="1"/>
  <c r="L488" s="1"/>
  <c r="L477" s="1"/>
  <c r="R492"/>
  <c r="J549"/>
  <c r="J527" s="1"/>
  <c r="J475" s="1"/>
  <c r="I549"/>
  <c r="I527" s="1"/>
  <c r="I475" s="1"/>
  <c r="H549"/>
  <c r="H527" s="1"/>
  <c r="H475" s="1"/>
  <c r="M549"/>
  <c r="K967"/>
  <c r="L549"/>
  <c r="K872"/>
  <c r="K871" s="1"/>
  <c r="K869" s="1"/>
  <c r="M151"/>
  <c r="M112" s="1"/>
  <c r="M15" s="1"/>
  <c r="I163"/>
  <c r="I151" s="1"/>
  <c r="I112" s="1"/>
  <c r="I15" s="1"/>
  <c r="H44"/>
  <c r="H43" s="1"/>
  <c r="H718"/>
  <c r="H638" s="1"/>
  <c r="H151"/>
  <c r="H112" s="1"/>
  <c r="J872"/>
  <c r="J871" s="1"/>
  <c r="J869" s="1"/>
  <c r="I351"/>
  <c r="I345" s="1"/>
  <c r="J112"/>
  <c r="J15" s="1"/>
  <c r="H252"/>
  <c r="L252"/>
  <c r="J351"/>
  <c r="J345" s="1"/>
  <c r="H351"/>
  <c r="H345" s="1"/>
  <c r="K402"/>
  <c r="K303" s="1"/>
  <c r="J402"/>
  <c r="H402"/>
  <c r="J718"/>
  <c r="J638" s="1"/>
  <c r="I872"/>
  <c r="I871" s="1"/>
  <c r="I869" s="1"/>
  <c r="H872"/>
  <c r="H871" s="1"/>
  <c r="H869" s="1"/>
  <c r="M872"/>
  <c r="M871" s="1"/>
  <c r="M869" s="1"/>
  <c r="I967"/>
  <c r="I955" s="1"/>
  <c r="J1111"/>
  <c r="H1111"/>
  <c r="K1111"/>
  <c r="M351"/>
  <c r="M345" s="1"/>
  <c r="H967"/>
  <c r="F890"/>
  <c r="L890" s="1"/>
  <c r="R890" s="1"/>
  <c r="F889"/>
  <c r="L889" s="1"/>
  <c r="R889" s="1"/>
  <c r="F886"/>
  <c r="L886" s="1"/>
  <c r="F883"/>
  <c r="L883" s="1"/>
  <c r="F880"/>
  <c r="L880" s="1"/>
  <c r="R880" s="1"/>
  <c r="F879"/>
  <c r="L879" s="1"/>
  <c r="R879" s="1"/>
  <c r="F723"/>
  <c r="L723" s="1"/>
  <c r="X379" l="1"/>
  <c r="AQ72"/>
  <c r="M718"/>
  <c r="M638" s="1"/>
  <c r="AK72"/>
  <c r="AK55" s="1"/>
  <c r="AJ77"/>
  <c r="Y284"/>
  <c r="Y273" s="1"/>
  <c r="Y505"/>
  <c r="Y891"/>
  <c r="Y416"/>
  <c r="Y415" s="1"/>
  <c r="Y403" s="1"/>
  <c r="Y588"/>
  <c r="Y587" s="1"/>
  <c r="X853"/>
  <c r="Y328"/>
  <c r="Y323" s="1"/>
  <c r="Y322" s="1"/>
  <c r="Y321" s="1"/>
  <c r="Y373"/>
  <c r="Y969"/>
  <c r="Y968" s="1"/>
  <c r="AJ817"/>
  <c r="AJ816" s="1"/>
  <c r="AJ815" s="1"/>
  <c r="AJ814" s="1"/>
  <c r="AJ813" s="1"/>
  <c r="AP818"/>
  <c r="AP817" s="1"/>
  <c r="AP816" s="1"/>
  <c r="AP815" s="1"/>
  <c r="AP814" s="1"/>
  <c r="AP813" s="1"/>
  <c r="AK315"/>
  <c r="AK314" s="1"/>
  <c r="AQ316"/>
  <c r="AQ315" s="1"/>
  <c r="AQ314" s="1"/>
  <c r="AJ258"/>
  <c r="AP259"/>
  <c r="AP258" s="1"/>
  <c r="AK878"/>
  <c r="AK877" s="1"/>
  <c r="AQ879"/>
  <c r="AQ878" s="1"/>
  <c r="AQ877" s="1"/>
  <c r="AJ428"/>
  <c r="AJ427" s="1"/>
  <c r="AJ426" s="1"/>
  <c r="AP429"/>
  <c r="AP428" s="1"/>
  <c r="AP427" s="1"/>
  <c r="AP426" s="1"/>
  <c r="J303"/>
  <c r="AQ77"/>
  <c r="AP77"/>
  <c r="AP55" s="1"/>
  <c r="AK238"/>
  <c r="AQ239"/>
  <c r="AQ238" s="1"/>
  <c r="AJ899"/>
  <c r="AJ898" s="1"/>
  <c r="AP900"/>
  <c r="AP899" s="1"/>
  <c r="AP898" s="1"/>
  <c r="AJ360"/>
  <c r="AJ359" s="1"/>
  <c r="AP361"/>
  <c r="AP360" s="1"/>
  <c r="AP359" s="1"/>
  <c r="AJ854"/>
  <c r="AP855"/>
  <c r="AP854" s="1"/>
  <c r="AJ846"/>
  <c r="AJ845" s="1"/>
  <c r="AJ844" s="1"/>
  <c r="AP847"/>
  <c r="AP846" s="1"/>
  <c r="AP845" s="1"/>
  <c r="AP844" s="1"/>
  <c r="AJ295"/>
  <c r="AP296"/>
  <c r="AP295" s="1"/>
  <c r="AJ726"/>
  <c r="AJ725" s="1"/>
  <c r="AJ724" s="1"/>
  <c r="AP727"/>
  <c r="AP726" s="1"/>
  <c r="AP725" s="1"/>
  <c r="AP724" s="1"/>
  <c r="AJ380"/>
  <c r="AP381"/>
  <c r="AP380" s="1"/>
  <c r="AK909"/>
  <c r="AK908" s="1"/>
  <c r="AQ910"/>
  <c r="AQ909" s="1"/>
  <c r="AQ908" s="1"/>
  <c r="AJ932"/>
  <c r="AJ931" s="1"/>
  <c r="AJ930" s="1"/>
  <c r="AJ929" s="1"/>
  <c r="AP933"/>
  <c r="AP932" s="1"/>
  <c r="AP931" s="1"/>
  <c r="AP930" s="1"/>
  <c r="AP929" s="1"/>
  <c r="AK899"/>
  <c r="AK898" s="1"/>
  <c r="AQ900"/>
  <c r="AQ899" s="1"/>
  <c r="AQ898" s="1"/>
  <c r="AJ382"/>
  <c r="AP383"/>
  <c r="AP382" s="1"/>
  <c r="AJ952"/>
  <c r="AJ951" s="1"/>
  <c r="AJ950" s="1"/>
  <c r="AJ949" s="1"/>
  <c r="AJ948" s="1"/>
  <c r="AP953"/>
  <c r="AP952" s="1"/>
  <c r="AP951" s="1"/>
  <c r="AP950" s="1"/>
  <c r="AP949" s="1"/>
  <c r="AP948" s="1"/>
  <c r="AJ376"/>
  <c r="AJ375" s="1"/>
  <c r="AJ374" s="1"/>
  <c r="AP377"/>
  <c r="AP376" s="1"/>
  <c r="AP375" s="1"/>
  <c r="AP374" s="1"/>
  <c r="AJ72"/>
  <c r="AJ55" s="1"/>
  <c r="AQ55"/>
  <c r="Y640"/>
  <c r="L351"/>
  <c r="L345" s="1"/>
  <c r="Y233"/>
  <c r="Y232" s="1"/>
  <c r="Y231" s="1"/>
  <c r="X393"/>
  <c r="X392" s="1"/>
  <c r="Y679"/>
  <c r="Y678" s="1"/>
  <c r="Y89"/>
  <c r="Y88" s="1"/>
  <c r="Y87" s="1"/>
  <c r="Y86" s="1"/>
  <c r="Y153"/>
  <c r="Y152" s="1"/>
  <c r="Y393"/>
  <c r="Y392" s="1"/>
  <c r="Y477"/>
  <c r="Y873"/>
  <c r="Y1137"/>
  <c r="Y1132" s="1"/>
  <c r="Y764"/>
  <c r="AE215"/>
  <c r="AK216"/>
  <c r="AD399"/>
  <c r="AD398" s="1"/>
  <c r="AJ400"/>
  <c r="AD619"/>
  <c r="AD618" s="1"/>
  <c r="AD617" s="1"/>
  <c r="AD616" s="1"/>
  <c r="AJ620"/>
  <c r="AD805"/>
  <c r="AD804" s="1"/>
  <c r="AJ806"/>
  <c r="AD980"/>
  <c r="AD979" s="1"/>
  <c r="AJ981"/>
  <c r="AD1058"/>
  <c r="AD1057" s="1"/>
  <c r="AJ1059"/>
  <c r="AE90"/>
  <c r="AK91"/>
  <c r="AE299"/>
  <c r="AK301"/>
  <c r="AE462"/>
  <c r="AE461" s="1"/>
  <c r="AE460" s="1"/>
  <c r="AE459" s="1"/>
  <c r="AE458" s="1"/>
  <c r="AK463"/>
  <c r="AD675"/>
  <c r="AD674" s="1"/>
  <c r="AD673" s="1"/>
  <c r="AD672" s="1"/>
  <c r="AJ676"/>
  <c r="AE896"/>
  <c r="AE895" s="1"/>
  <c r="AK897"/>
  <c r="AE983"/>
  <c r="AE982" s="1"/>
  <c r="AK984"/>
  <c r="AE1031"/>
  <c r="AE1030" s="1"/>
  <c r="AK1032"/>
  <c r="AE419"/>
  <c r="AK420"/>
  <c r="AE560"/>
  <c r="AK561"/>
  <c r="AD28"/>
  <c r="AD27" s="1"/>
  <c r="AJ29"/>
  <c r="AD270"/>
  <c r="AD269" s="1"/>
  <c r="AD268" s="1"/>
  <c r="AD267" s="1"/>
  <c r="AD266" s="1"/>
  <c r="AJ271"/>
  <c r="AD445"/>
  <c r="AJ446"/>
  <c r="AE686"/>
  <c r="AE685" s="1"/>
  <c r="AK687"/>
  <c r="AD963"/>
  <c r="AD960" s="1"/>
  <c r="AD959" s="1"/>
  <c r="AD958" s="1"/>
  <c r="AD957" s="1"/>
  <c r="AJ964"/>
  <c r="AD1052"/>
  <c r="AD1051" s="1"/>
  <c r="AJ1053"/>
  <c r="AE40"/>
  <c r="AK41"/>
  <c r="AE258"/>
  <c r="AK259"/>
  <c r="AE382"/>
  <c r="AK383"/>
  <c r="AD572"/>
  <c r="AD571" s="1"/>
  <c r="AJ573"/>
  <c r="AE828"/>
  <c r="AE827" s="1"/>
  <c r="AE826" s="1"/>
  <c r="AK829"/>
  <c r="AE977"/>
  <c r="AE976" s="1"/>
  <c r="AK978"/>
  <c r="AD1118"/>
  <c r="AD1117" s="1"/>
  <c r="AJ1119"/>
  <c r="AE421"/>
  <c r="AK422"/>
  <c r="AE154"/>
  <c r="AK155"/>
  <c r="AD363"/>
  <c r="AD362" s="1"/>
  <c r="AD358" s="1"/>
  <c r="AJ364"/>
  <c r="AD605"/>
  <c r="AD604" s="1"/>
  <c r="AD603" s="1"/>
  <c r="AJ606"/>
  <c r="AD856"/>
  <c r="AJ857"/>
  <c r="AD1025"/>
  <c r="AD1024" s="1"/>
  <c r="AJ1026"/>
  <c r="AE1185"/>
  <c r="AE1184" s="1"/>
  <c r="AE1183" s="1"/>
  <c r="AE1182" s="1"/>
  <c r="AE1181" s="1"/>
  <c r="AE1179" s="1"/>
  <c r="AK1186"/>
  <c r="AE149"/>
  <c r="AE148" s="1"/>
  <c r="AE147" s="1"/>
  <c r="AE146" s="1"/>
  <c r="AK150"/>
  <c r="AE260"/>
  <c r="AK261"/>
  <c r="AE384"/>
  <c r="AK385"/>
  <c r="AE635"/>
  <c r="AE634" s="1"/>
  <c r="AE633" s="1"/>
  <c r="AE632" s="1"/>
  <c r="AE631" s="1"/>
  <c r="AK636"/>
  <c r="AE885"/>
  <c r="AE884" s="1"/>
  <c r="AK886"/>
  <c r="AE1016"/>
  <c r="AE1015" s="1"/>
  <c r="AK1017"/>
  <c r="AD194"/>
  <c r="AD193" s="1"/>
  <c r="AD179" s="1"/>
  <c r="AJ195"/>
  <c r="AE747"/>
  <c r="AE746" s="1"/>
  <c r="AE745" s="1"/>
  <c r="AK748"/>
  <c r="AD914"/>
  <c r="AD913" s="1"/>
  <c r="AD912" s="1"/>
  <c r="AJ915"/>
  <c r="AE312"/>
  <c r="AE311" s="1"/>
  <c r="AK313"/>
  <c r="AD315"/>
  <c r="AD314" s="1"/>
  <c r="AJ316"/>
  <c r="AE318"/>
  <c r="AE317" s="1"/>
  <c r="AK319"/>
  <c r="AE53"/>
  <c r="AK54"/>
  <c r="AE176"/>
  <c r="AK178"/>
  <c r="AD262"/>
  <c r="AJ264"/>
  <c r="AD355"/>
  <c r="AD354" s="1"/>
  <c r="AD353" s="1"/>
  <c r="AD352" s="1"/>
  <c r="AJ356"/>
  <c r="AE428"/>
  <c r="AE427" s="1"/>
  <c r="AE426" s="1"/>
  <c r="AK429"/>
  <c r="AD486"/>
  <c r="AD485" s="1"/>
  <c r="AD484" s="1"/>
  <c r="AD483" s="1"/>
  <c r="AJ487"/>
  <c r="AE590"/>
  <c r="AE589" s="1"/>
  <c r="AK591"/>
  <c r="AE644"/>
  <c r="AE643" s="1"/>
  <c r="AE642" s="1"/>
  <c r="AK645"/>
  <c r="AE722"/>
  <c r="AE721" s="1"/>
  <c r="AE720" s="1"/>
  <c r="AK723"/>
  <c r="AD860"/>
  <c r="AJ861"/>
  <c r="AD906"/>
  <c r="AD905" s="1"/>
  <c r="AJ907"/>
  <c r="AD983"/>
  <c r="AD982" s="1"/>
  <c r="AJ984"/>
  <c r="AD1007"/>
  <c r="AD1006" s="1"/>
  <c r="AJ1008"/>
  <c r="AD1031"/>
  <c r="AD1030" s="1"/>
  <c r="AJ1032"/>
  <c r="AD1061"/>
  <c r="AD1060" s="1"/>
  <c r="AJ1062"/>
  <c r="AE1148"/>
  <c r="AE1147" s="1"/>
  <c r="AK1149"/>
  <c r="AE36"/>
  <c r="AK37"/>
  <c r="AE127"/>
  <c r="AK128"/>
  <c r="AD172"/>
  <c r="AJ173"/>
  <c r="AE243"/>
  <c r="AE242" s="1"/>
  <c r="AK244"/>
  <c r="AE291"/>
  <c r="AE290" s="1"/>
  <c r="AE289" s="1"/>
  <c r="AK292"/>
  <c r="AE339"/>
  <c r="AE338" s="1"/>
  <c r="AK340"/>
  <c r="AE380"/>
  <c r="AE379" s="1"/>
  <c r="AE378" s="1"/>
  <c r="AK381"/>
  <c r="AE449"/>
  <c r="AK450"/>
  <c r="AD519"/>
  <c r="AD518" s="1"/>
  <c r="AD517" s="1"/>
  <c r="AD516" s="1"/>
  <c r="AJ520"/>
  <c r="AE600"/>
  <c r="AE599" s="1"/>
  <c r="AE598" s="1"/>
  <c r="AE597" s="1"/>
  <c r="AK601"/>
  <c r="AD670"/>
  <c r="AD669" s="1"/>
  <c r="AJ671"/>
  <c r="AE805"/>
  <c r="AE804" s="1"/>
  <c r="AE799" s="1"/>
  <c r="AK806"/>
  <c r="AE854"/>
  <c r="AK855"/>
  <c r="AE893"/>
  <c r="AE892" s="1"/>
  <c r="AK894"/>
  <c r="AE974"/>
  <c r="AE973" s="1"/>
  <c r="AK975"/>
  <c r="AE998"/>
  <c r="AE997" s="1"/>
  <c r="AK999"/>
  <c r="AE1022"/>
  <c r="AE1021" s="1"/>
  <c r="AK1023"/>
  <c r="AE1046"/>
  <c r="AE1045" s="1"/>
  <c r="AK1047"/>
  <c r="AD1161"/>
  <c r="AD1160" s="1"/>
  <c r="AJ1162"/>
  <c r="AD564"/>
  <c r="AJ565"/>
  <c r="AE743"/>
  <c r="AE742" s="1"/>
  <c r="AE741" s="1"/>
  <c r="AK744"/>
  <c r="AE775"/>
  <c r="AE774" s="1"/>
  <c r="AE773" s="1"/>
  <c r="AK776"/>
  <c r="AE918"/>
  <c r="AE917" s="1"/>
  <c r="AE916" s="1"/>
  <c r="AK919"/>
  <c r="AE92"/>
  <c r="AK93"/>
  <c r="AD282"/>
  <c r="AD281" s="1"/>
  <c r="AD280" s="1"/>
  <c r="AD279" s="1"/>
  <c r="AJ283"/>
  <c r="AD481"/>
  <c r="AD480" s="1"/>
  <c r="AD479" s="1"/>
  <c r="AD478" s="1"/>
  <c r="AJ482"/>
  <c r="AE675"/>
  <c r="AE674" s="1"/>
  <c r="AE673" s="1"/>
  <c r="AE672" s="1"/>
  <c r="AK676"/>
  <c r="AD903"/>
  <c r="AD902" s="1"/>
  <c r="AJ904"/>
  <c r="AD1034"/>
  <c r="AD1033" s="1"/>
  <c r="AJ1035"/>
  <c r="AD1197"/>
  <c r="AD1196" s="1"/>
  <c r="AD1195" s="1"/>
  <c r="AJ1198"/>
  <c r="AE213"/>
  <c r="AK214"/>
  <c r="AE355"/>
  <c r="AE354" s="1"/>
  <c r="AE353" s="1"/>
  <c r="AE352" s="1"/>
  <c r="AK356"/>
  <c r="AE524"/>
  <c r="AE523" s="1"/>
  <c r="AE522" s="1"/>
  <c r="AE521" s="1"/>
  <c r="AK525"/>
  <c r="AE762"/>
  <c r="AE761" s="1"/>
  <c r="AE760" s="1"/>
  <c r="AE759" s="1"/>
  <c r="AK763"/>
  <c r="AE944"/>
  <c r="AE943" s="1"/>
  <c r="AK945"/>
  <c r="AE1124"/>
  <c r="AK1125"/>
  <c r="AE227"/>
  <c r="AK228"/>
  <c r="AD366"/>
  <c r="AD365" s="1"/>
  <c r="AJ367"/>
  <c r="AD635"/>
  <c r="AD634" s="1"/>
  <c r="AD633" s="1"/>
  <c r="AD632" s="1"/>
  <c r="AD631" s="1"/>
  <c r="AJ636"/>
  <c r="AE882"/>
  <c r="AE881" s="1"/>
  <c r="AK883"/>
  <c r="AD1028"/>
  <c r="AD1027" s="1"/>
  <c r="AJ1029"/>
  <c r="AE1176"/>
  <c r="AE1175" s="1"/>
  <c r="AE1174" s="1"/>
  <c r="AE1173" s="1"/>
  <c r="AE1172" s="1"/>
  <c r="AK1177"/>
  <c r="AD174"/>
  <c r="AJ175"/>
  <c r="AE342"/>
  <c r="AE341" s="1"/>
  <c r="AK343"/>
  <c r="AE509"/>
  <c r="AE508" s="1"/>
  <c r="AE507" s="1"/>
  <c r="AE506" s="1"/>
  <c r="AK510"/>
  <c r="AE739"/>
  <c r="AE738" s="1"/>
  <c r="AE737" s="1"/>
  <c r="AK740"/>
  <c r="AE938"/>
  <c r="AE937" s="1"/>
  <c r="AK939"/>
  <c r="AE1025"/>
  <c r="AE1024" s="1"/>
  <c r="AK1026"/>
  <c r="AD421"/>
  <c r="AJ422"/>
  <c r="AE38"/>
  <c r="AK39"/>
  <c r="AD299"/>
  <c r="AJ301"/>
  <c r="AD509"/>
  <c r="AD508" s="1"/>
  <c r="AD507" s="1"/>
  <c r="AD506" s="1"/>
  <c r="AJ510"/>
  <c r="AE670"/>
  <c r="AE669" s="1"/>
  <c r="AK671"/>
  <c r="AD977"/>
  <c r="AD976" s="1"/>
  <c r="AJ978"/>
  <c r="AD1049"/>
  <c r="AD1048" s="1"/>
  <c r="AJ1050"/>
  <c r="AE49"/>
  <c r="AK50"/>
  <c r="AE297"/>
  <c r="AK298"/>
  <c r="AD590"/>
  <c r="AD589" s="1"/>
  <c r="AJ591"/>
  <c r="AE797"/>
  <c r="AE796" s="1"/>
  <c r="AE795" s="1"/>
  <c r="AE794" s="1"/>
  <c r="AK798"/>
  <c r="AE963"/>
  <c r="AE960" s="1"/>
  <c r="AE959" s="1"/>
  <c r="AE958" s="1"/>
  <c r="AE957" s="1"/>
  <c r="AK964"/>
  <c r="AE1040"/>
  <c r="AE1039" s="1"/>
  <c r="AK1041"/>
  <c r="AD771"/>
  <c r="AD770" s="1"/>
  <c r="AD769" s="1"/>
  <c r="AJ772"/>
  <c r="AD1157"/>
  <c r="AD1156" s="1"/>
  <c r="AD1155" s="1"/>
  <c r="AJ1158"/>
  <c r="AD130"/>
  <c r="AD129" s="1"/>
  <c r="AJ131"/>
  <c r="AD312"/>
  <c r="AD311" s="1"/>
  <c r="AJ313"/>
  <c r="AD318"/>
  <c r="AD317" s="1"/>
  <c r="AJ319"/>
  <c r="AD31"/>
  <c r="AD30" s="1"/>
  <c r="AJ32"/>
  <c r="AD161"/>
  <c r="AD160" s="1"/>
  <c r="AJ162"/>
  <c r="AE234"/>
  <c r="AK235"/>
  <c r="AD336"/>
  <c r="AD335" s="1"/>
  <c r="AJ337"/>
  <c r="AD396"/>
  <c r="AD395" s="1"/>
  <c r="AD394" s="1"/>
  <c r="AJ397"/>
  <c r="AD462"/>
  <c r="AD461" s="1"/>
  <c r="AD460" s="1"/>
  <c r="AD459" s="1"/>
  <c r="AD458" s="1"/>
  <c r="AJ463"/>
  <c r="AE519"/>
  <c r="AE518" s="1"/>
  <c r="AE517" s="1"/>
  <c r="AE516" s="1"/>
  <c r="AK520"/>
  <c r="AD614"/>
  <c r="AD613" s="1"/>
  <c r="AD612" s="1"/>
  <c r="AD611" s="1"/>
  <c r="AJ615"/>
  <c r="AE682"/>
  <c r="AE681" s="1"/>
  <c r="AE680" s="1"/>
  <c r="AK683"/>
  <c r="AD850"/>
  <c r="AD849" s="1"/>
  <c r="AD848" s="1"/>
  <c r="AJ851"/>
  <c r="AE888"/>
  <c r="AE887" s="1"/>
  <c r="AK889"/>
  <c r="AD971"/>
  <c r="AD970" s="1"/>
  <c r="AJ972"/>
  <c r="AD995"/>
  <c r="AD994" s="1"/>
  <c r="AJ996"/>
  <c r="AD1019"/>
  <c r="AD1018" s="1"/>
  <c r="AJ1020"/>
  <c r="AD1043"/>
  <c r="AD1042" s="1"/>
  <c r="AJ1044"/>
  <c r="AD1130"/>
  <c r="AD1129" s="1"/>
  <c r="AD1128" s="1"/>
  <c r="AJ1131"/>
  <c r="AE1169"/>
  <c r="AE1168" s="1"/>
  <c r="AE1167" s="1"/>
  <c r="AE1166" s="1"/>
  <c r="AK1170"/>
  <c r="AE94"/>
  <c r="AK96"/>
  <c r="AE158"/>
  <c r="AK159"/>
  <c r="AD220"/>
  <c r="AD219" s="1"/>
  <c r="AD218" s="1"/>
  <c r="AD217" s="1"/>
  <c r="AJ221"/>
  <c r="AE270"/>
  <c r="AE269" s="1"/>
  <c r="AE268" s="1"/>
  <c r="AE267" s="1"/>
  <c r="AE266" s="1"/>
  <c r="AK271"/>
  <c r="AE309"/>
  <c r="AE308" s="1"/>
  <c r="AE307" s="1"/>
  <c r="AK310"/>
  <c r="AE360"/>
  <c r="AE359" s="1"/>
  <c r="AK361"/>
  <c r="AE399"/>
  <c r="AE398" s="1"/>
  <c r="AK400"/>
  <c r="AE481"/>
  <c r="AE480" s="1"/>
  <c r="AE479" s="1"/>
  <c r="AE478" s="1"/>
  <c r="AK482"/>
  <c r="AE542"/>
  <c r="AE541" s="1"/>
  <c r="AE540" s="1"/>
  <c r="AE539" s="1"/>
  <c r="AK543"/>
  <c r="AE619"/>
  <c r="AE618" s="1"/>
  <c r="AE617" s="1"/>
  <c r="AE616" s="1"/>
  <c r="AK620"/>
  <c r="AE712"/>
  <c r="AE711" s="1"/>
  <c r="AE710" s="1"/>
  <c r="AE709" s="1"/>
  <c r="AK713"/>
  <c r="AE835"/>
  <c r="AE834" s="1"/>
  <c r="AE833" s="1"/>
  <c r="AK836"/>
  <c r="AE875"/>
  <c r="AE874" s="1"/>
  <c r="AK876"/>
  <c r="AE941"/>
  <c r="AE940" s="1"/>
  <c r="AK942"/>
  <c r="AE986"/>
  <c r="AE985" s="1"/>
  <c r="AK987"/>
  <c r="AE1010"/>
  <c r="AE1009" s="1"/>
  <c r="AK1011"/>
  <c r="AE1034"/>
  <c r="AE1033" s="1"/>
  <c r="AK1035"/>
  <c r="AE1139"/>
  <c r="AE1138" s="1"/>
  <c r="AK1140"/>
  <c r="AE1197"/>
  <c r="AE1196" s="1"/>
  <c r="AE1195" s="1"/>
  <c r="AK1198"/>
  <c r="AD730"/>
  <c r="AD729" s="1"/>
  <c r="AD728" s="1"/>
  <c r="AJ731"/>
  <c r="AE771"/>
  <c r="AE770" s="1"/>
  <c r="AE769" s="1"/>
  <c r="AK772"/>
  <c r="AE914"/>
  <c r="AE913" s="1"/>
  <c r="AE912" s="1"/>
  <c r="AK915"/>
  <c r="AE156"/>
  <c r="AK157"/>
  <c r="AD326"/>
  <c r="AD325" s="1"/>
  <c r="AD324" s="1"/>
  <c r="AJ327"/>
  <c r="AD542"/>
  <c r="AD541" s="1"/>
  <c r="AD540" s="1"/>
  <c r="AD539" s="1"/>
  <c r="AJ543"/>
  <c r="AD875"/>
  <c r="AD874" s="1"/>
  <c r="AJ876"/>
  <c r="AD1010"/>
  <c r="AD1009" s="1"/>
  <c r="AJ1011"/>
  <c r="AD1139"/>
  <c r="AD1138" s="1"/>
  <c r="AJ1140"/>
  <c r="AD156"/>
  <c r="AJ157"/>
  <c r="AE262"/>
  <c r="AK264"/>
  <c r="AE396"/>
  <c r="AE395" s="1"/>
  <c r="AE394" s="1"/>
  <c r="AK397"/>
  <c r="AE593"/>
  <c r="AE592" s="1"/>
  <c r="AK594"/>
  <c r="AE839"/>
  <c r="AE838" s="1"/>
  <c r="AE837" s="1"/>
  <c r="AK840"/>
  <c r="AE1007"/>
  <c r="AE1006" s="1"/>
  <c r="AK1008"/>
  <c r="AD1176"/>
  <c r="AD1175" s="1"/>
  <c r="AD1174" s="1"/>
  <c r="AD1173" s="1"/>
  <c r="AD1172" s="1"/>
  <c r="AJ1177"/>
  <c r="AE557"/>
  <c r="AK558"/>
  <c r="AE109"/>
  <c r="AE108" s="1"/>
  <c r="AE107" s="1"/>
  <c r="AE106" s="1"/>
  <c r="AE105" s="1"/>
  <c r="AK110"/>
  <c r="AE165"/>
  <c r="AK166"/>
  <c r="AD333"/>
  <c r="AD332" s="1"/>
  <c r="AJ334"/>
  <c r="AE491"/>
  <c r="AE490" s="1"/>
  <c r="AE489" s="1"/>
  <c r="AE488" s="1"/>
  <c r="AK492"/>
  <c r="AE555"/>
  <c r="AK556"/>
  <c r="AD824"/>
  <c r="AD823" s="1"/>
  <c r="AD822" s="1"/>
  <c r="AJ825"/>
  <c r="AD998"/>
  <c r="AD997" s="1"/>
  <c r="AJ999"/>
  <c r="AE1118"/>
  <c r="AE1117" s="1"/>
  <c r="AK1119"/>
  <c r="AE130"/>
  <c r="AE129" s="1"/>
  <c r="AK131"/>
  <c r="AE295"/>
  <c r="AE294" s="1"/>
  <c r="AE293" s="1"/>
  <c r="AK296"/>
  <c r="AE447"/>
  <c r="AK448"/>
  <c r="AE628"/>
  <c r="AE627" s="1"/>
  <c r="AE626" s="1"/>
  <c r="AE625" s="1"/>
  <c r="AE624" s="1"/>
  <c r="AK629"/>
  <c r="AE860"/>
  <c r="AK861"/>
  <c r="AE1001"/>
  <c r="AE1000" s="1"/>
  <c r="AK1002"/>
  <c r="AD1164"/>
  <c r="AD1163" s="1"/>
  <c r="AJ1165"/>
  <c r="AD562"/>
  <c r="AJ563"/>
  <c r="AE220"/>
  <c r="AE219" s="1"/>
  <c r="AE218" s="1"/>
  <c r="AE217" s="1"/>
  <c r="AK221"/>
  <c r="AD447"/>
  <c r="AJ448"/>
  <c r="AD802"/>
  <c r="AD801" s="1"/>
  <c r="AD800" s="1"/>
  <c r="AJ803"/>
  <c r="AD1001"/>
  <c r="AD1000" s="1"/>
  <c r="AJ1002"/>
  <c r="AD1142"/>
  <c r="AD1141" s="1"/>
  <c r="AJ1143"/>
  <c r="AD176"/>
  <c r="AJ178"/>
  <c r="AE349"/>
  <c r="AE348" s="1"/>
  <c r="AE347" s="1"/>
  <c r="AE346" s="1"/>
  <c r="AK350"/>
  <c r="AE500"/>
  <c r="AE499" s="1"/>
  <c r="AE498" s="1"/>
  <c r="AE497" s="1"/>
  <c r="AK501"/>
  <c r="AE846"/>
  <c r="AE845" s="1"/>
  <c r="AE844" s="1"/>
  <c r="AK847"/>
  <c r="AE992"/>
  <c r="AE991" s="1"/>
  <c r="AK993"/>
  <c r="AD1148"/>
  <c r="AD1147" s="1"/>
  <c r="AJ1149"/>
  <c r="AE730"/>
  <c r="AE729" s="1"/>
  <c r="AE728" s="1"/>
  <c r="AK731"/>
  <c r="AE34"/>
  <c r="AK35"/>
  <c r="AD127"/>
  <c r="AJ128"/>
  <c r="AE169"/>
  <c r="AK170"/>
  <c r="AD260"/>
  <c r="AD257" s="1"/>
  <c r="AD256" s="1"/>
  <c r="AD255" s="1"/>
  <c r="AD254" s="1"/>
  <c r="AJ261"/>
  <c r="AD309"/>
  <c r="AD308" s="1"/>
  <c r="AD307" s="1"/>
  <c r="AJ310"/>
  <c r="AD339"/>
  <c r="AD338" s="1"/>
  <c r="AJ340"/>
  <c r="AD449"/>
  <c r="AJ450"/>
  <c r="AE514"/>
  <c r="AE513" s="1"/>
  <c r="AE512" s="1"/>
  <c r="AE511" s="1"/>
  <c r="AK515"/>
  <c r="AD600"/>
  <c r="AD599" s="1"/>
  <c r="AD598" s="1"/>
  <c r="AD597" s="1"/>
  <c r="AJ601"/>
  <c r="AD649"/>
  <c r="AD648" s="1"/>
  <c r="AD647" s="1"/>
  <c r="AJ650"/>
  <c r="AD712"/>
  <c r="AD711" s="1"/>
  <c r="AD710" s="1"/>
  <c r="AD709" s="1"/>
  <c r="AJ713"/>
  <c r="AD835"/>
  <c r="AD834" s="1"/>
  <c r="AD833" s="1"/>
  <c r="AJ836"/>
  <c r="AD893"/>
  <c r="AD892" s="1"/>
  <c r="AJ894"/>
  <c r="AD941"/>
  <c r="AD940" s="1"/>
  <c r="AJ942"/>
  <c r="AD992"/>
  <c r="AD991" s="1"/>
  <c r="AJ993"/>
  <c r="AD1022"/>
  <c r="AD1021" s="1"/>
  <c r="AJ1023"/>
  <c r="AD1046"/>
  <c r="AD1045" s="1"/>
  <c r="AJ1047"/>
  <c r="AE1164"/>
  <c r="AE1163" s="1"/>
  <c r="AK1165"/>
  <c r="AE31"/>
  <c r="AE30" s="1"/>
  <c r="AK32"/>
  <c r="AE125"/>
  <c r="AK126"/>
  <c r="AD169"/>
  <c r="AJ170"/>
  <c r="AE236"/>
  <c r="AE233" s="1"/>
  <c r="AK237"/>
  <c r="AE287"/>
  <c r="AE286" s="1"/>
  <c r="AE285" s="1"/>
  <c r="AK288"/>
  <c r="AE336"/>
  <c r="AE335" s="1"/>
  <c r="AK337"/>
  <c r="AE376"/>
  <c r="AE375" s="1"/>
  <c r="AE374" s="1"/>
  <c r="AK377"/>
  <c r="AE432"/>
  <c r="AE431" s="1"/>
  <c r="AE430" s="1"/>
  <c r="AK433"/>
  <c r="AE486"/>
  <c r="AE485" s="1"/>
  <c r="AE484" s="1"/>
  <c r="AE483" s="1"/>
  <c r="AK487"/>
  <c r="AD555"/>
  <c r="AJ556"/>
  <c r="AE614"/>
  <c r="AE613" s="1"/>
  <c r="AE612" s="1"/>
  <c r="AE611" s="1"/>
  <c r="AK615"/>
  <c r="AE693"/>
  <c r="AE692" s="1"/>
  <c r="AE691" s="1"/>
  <c r="AK694"/>
  <c r="AE817"/>
  <c r="AE816" s="1"/>
  <c r="AE815" s="1"/>
  <c r="AE814" s="1"/>
  <c r="AE813" s="1"/>
  <c r="AK818"/>
  <c r="AE856"/>
  <c r="AK857"/>
  <c r="AE932"/>
  <c r="AE931" s="1"/>
  <c r="AE930" s="1"/>
  <c r="AE929" s="1"/>
  <c r="AK933"/>
  <c r="AE971"/>
  <c r="AE970" s="1"/>
  <c r="AK972"/>
  <c r="AE995"/>
  <c r="AE994" s="1"/>
  <c r="AK996"/>
  <c r="AE1019"/>
  <c r="AE1018" s="1"/>
  <c r="AK1020"/>
  <c r="AE1142"/>
  <c r="AE1141" s="1"/>
  <c r="AK1143"/>
  <c r="AE194"/>
  <c r="AE193" s="1"/>
  <c r="AE179" s="1"/>
  <c r="AK195"/>
  <c r="AE423"/>
  <c r="AK424"/>
  <c r="AD557"/>
  <c r="AJ558"/>
  <c r="AE47"/>
  <c r="AK48"/>
  <c r="AD149"/>
  <c r="AD148" s="1"/>
  <c r="AD147" s="1"/>
  <c r="AD146" s="1"/>
  <c r="AJ150"/>
  <c r="AE174"/>
  <c r="AK175"/>
  <c r="AD243"/>
  <c r="AD242" s="1"/>
  <c r="AJ244"/>
  <c r="AD297"/>
  <c r="AJ298"/>
  <c r="AD349"/>
  <c r="AD348" s="1"/>
  <c r="AD347" s="1"/>
  <c r="AD346" s="1"/>
  <c r="AJ350"/>
  <c r="AD384"/>
  <c r="AD379" s="1"/>
  <c r="AD378" s="1"/>
  <c r="AD373" s="1"/>
  <c r="AJ385"/>
  <c r="AD467"/>
  <c r="AD466" s="1"/>
  <c r="AD465" s="1"/>
  <c r="AD464" s="1"/>
  <c r="AJ468"/>
  <c r="AD531"/>
  <c r="AD530" s="1"/>
  <c r="AD529" s="1"/>
  <c r="AD528" s="1"/>
  <c r="AJ532"/>
  <c r="AD609"/>
  <c r="AD608" s="1"/>
  <c r="AD607" s="1"/>
  <c r="AJ610"/>
  <c r="AE654"/>
  <c r="AE653" s="1"/>
  <c r="AE652" s="1"/>
  <c r="AK655"/>
  <c r="AE767"/>
  <c r="AE766" s="1"/>
  <c r="AE765" s="1"/>
  <c r="AK768"/>
  <c r="AD858"/>
  <c r="AJ859"/>
  <c r="AD909"/>
  <c r="AD908" s="1"/>
  <c r="AJ910"/>
  <c r="AD986"/>
  <c r="AD985" s="1"/>
  <c r="AJ987"/>
  <c r="AD1016"/>
  <c r="AD1015" s="1"/>
  <c r="AJ1017"/>
  <c r="AD1040"/>
  <c r="AD1039" s="1"/>
  <c r="AJ1041"/>
  <c r="AD1064"/>
  <c r="AD1063" s="1"/>
  <c r="AJ1065"/>
  <c r="AE1157"/>
  <c r="AE1156" s="1"/>
  <c r="AE1155" s="1"/>
  <c r="AK1158"/>
  <c r="AE21"/>
  <c r="AE20" s="1"/>
  <c r="AE19" s="1"/>
  <c r="AE18" s="1"/>
  <c r="AE17" s="1"/>
  <c r="AK22"/>
  <c r="AD109"/>
  <c r="AD108" s="1"/>
  <c r="AD107" s="1"/>
  <c r="AD106" s="1"/>
  <c r="AD105" s="1"/>
  <c r="AJ110"/>
  <c r="AE161"/>
  <c r="AE160" s="1"/>
  <c r="AK162"/>
  <c r="AE225"/>
  <c r="AK226"/>
  <c r="AE277"/>
  <c r="AE276" s="1"/>
  <c r="AE275" s="1"/>
  <c r="AE274" s="1"/>
  <c r="AK278"/>
  <c r="AE330"/>
  <c r="AE329" s="1"/>
  <c r="AK331"/>
  <c r="AE363"/>
  <c r="AE362" s="1"/>
  <c r="AK364"/>
  <c r="AE410"/>
  <c r="AE409" s="1"/>
  <c r="AE408" s="1"/>
  <c r="AK411"/>
  <c r="AE472"/>
  <c r="AE471" s="1"/>
  <c r="AE470" s="1"/>
  <c r="AE469" s="1"/>
  <c r="AK473"/>
  <c r="AE537"/>
  <c r="AE536" s="1"/>
  <c r="AE535" s="1"/>
  <c r="AE534" s="1"/>
  <c r="AE533" s="1"/>
  <c r="AK538"/>
  <c r="AE605"/>
  <c r="AE604" s="1"/>
  <c r="AE603" s="1"/>
  <c r="AK606"/>
  <c r="AD686"/>
  <c r="AD685" s="1"/>
  <c r="AJ687"/>
  <c r="AE802"/>
  <c r="AE800" s="1"/>
  <c r="AK803"/>
  <c r="AE850"/>
  <c r="AE849" s="1"/>
  <c r="AE848" s="1"/>
  <c r="AK851"/>
  <c r="AE906"/>
  <c r="AE905" s="1"/>
  <c r="AK907"/>
  <c r="AE952"/>
  <c r="AE951" s="1"/>
  <c r="AE950" s="1"/>
  <c r="AE949" s="1"/>
  <c r="AE948" s="1"/>
  <c r="AK953"/>
  <c r="AE989"/>
  <c r="AE988" s="1"/>
  <c r="AK990"/>
  <c r="AE1013"/>
  <c r="AE1012" s="1"/>
  <c r="AK1014"/>
  <c r="AE1043"/>
  <c r="AE1042" s="1"/>
  <c r="AK1044"/>
  <c r="AE1130"/>
  <c r="AE1129" s="1"/>
  <c r="AE1128" s="1"/>
  <c r="AK1131"/>
  <c r="AE1193"/>
  <c r="AE1192" s="1"/>
  <c r="AE1191" s="1"/>
  <c r="AE1190" s="1"/>
  <c r="AE1188" s="1"/>
  <c r="AK1194"/>
  <c r="AE417"/>
  <c r="AK418"/>
  <c r="AE562"/>
  <c r="AK563"/>
  <c r="AE564"/>
  <c r="AK565"/>
  <c r="AE121"/>
  <c r="AE120" s="1"/>
  <c r="AE119" s="1"/>
  <c r="AK122"/>
  <c r="AE167"/>
  <c r="AK168"/>
  <c r="AD287"/>
  <c r="AD286" s="1"/>
  <c r="AD285" s="1"/>
  <c r="AJ288"/>
  <c r="AD342"/>
  <c r="AD341" s="1"/>
  <c r="AJ343"/>
  <c r="AD410"/>
  <c r="AD409" s="1"/>
  <c r="AD408" s="1"/>
  <c r="AJ411"/>
  <c r="AD472"/>
  <c r="AD471" s="1"/>
  <c r="AD470" s="1"/>
  <c r="AD469" s="1"/>
  <c r="AJ473"/>
  <c r="AE547"/>
  <c r="AE546" s="1"/>
  <c r="AE545" s="1"/>
  <c r="AE544" s="1"/>
  <c r="AK548"/>
  <c r="AD628"/>
  <c r="AD627" s="1"/>
  <c r="AD626" s="1"/>
  <c r="AD625" s="1"/>
  <c r="AD624" s="1"/>
  <c r="AJ629"/>
  <c r="AD693"/>
  <c r="AD692" s="1"/>
  <c r="AD691" s="1"/>
  <c r="AJ694"/>
  <c r="AD839"/>
  <c r="AD838" s="1"/>
  <c r="AD837" s="1"/>
  <c r="AJ840"/>
  <c r="AD896"/>
  <c r="AD895" s="1"/>
  <c r="AD891" s="1"/>
  <c r="AJ897"/>
  <c r="AD989"/>
  <c r="AD988" s="1"/>
  <c r="AJ990"/>
  <c r="AD1013"/>
  <c r="AD1012" s="1"/>
  <c r="AJ1014"/>
  <c r="AD1037"/>
  <c r="AD1036" s="1"/>
  <c r="AJ1038"/>
  <c r="AE1115"/>
  <c r="AE1114" s="1"/>
  <c r="AK1116"/>
  <c r="AE1161"/>
  <c r="AE1160" s="1"/>
  <c r="AK1162"/>
  <c r="AE28"/>
  <c r="AE27" s="1"/>
  <c r="AK29"/>
  <c r="AD121"/>
  <c r="AD120" s="1"/>
  <c r="AD119" s="1"/>
  <c r="AJ122"/>
  <c r="AD167"/>
  <c r="AJ168"/>
  <c r="AE229"/>
  <c r="AK230"/>
  <c r="AE282"/>
  <c r="AE281" s="1"/>
  <c r="AE280" s="1"/>
  <c r="AE279" s="1"/>
  <c r="AK283"/>
  <c r="AE333"/>
  <c r="AE332" s="1"/>
  <c r="AK334"/>
  <c r="AE366"/>
  <c r="AE365" s="1"/>
  <c r="AK367"/>
  <c r="AE467"/>
  <c r="AE466" s="1"/>
  <c r="AE465" s="1"/>
  <c r="AE464" s="1"/>
  <c r="AK468"/>
  <c r="AE531"/>
  <c r="AE530" s="1"/>
  <c r="AE529" s="1"/>
  <c r="AE528" s="1"/>
  <c r="AK532"/>
  <c r="AE609"/>
  <c r="AE608" s="1"/>
  <c r="AE607" s="1"/>
  <c r="AK610"/>
  <c r="AE689"/>
  <c r="AE688" s="1"/>
  <c r="AK690"/>
  <c r="AE824"/>
  <c r="AE823" s="1"/>
  <c r="AE822" s="1"/>
  <c r="AE821" s="1"/>
  <c r="AE820" s="1"/>
  <c r="AK825"/>
  <c r="AE858"/>
  <c r="AK859"/>
  <c r="AE903"/>
  <c r="AE902" s="1"/>
  <c r="AK904"/>
  <c r="AE980"/>
  <c r="AE979" s="1"/>
  <c r="AK981"/>
  <c r="AE1004"/>
  <c r="AE1003" s="1"/>
  <c r="AK1005"/>
  <c r="AE1028"/>
  <c r="AE1027" s="1"/>
  <c r="AK1029"/>
  <c r="AD1115"/>
  <c r="AD1114" s="1"/>
  <c r="AJ1116"/>
  <c r="AD1169"/>
  <c r="AD1168" s="1"/>
  <c r="AD1167" s="1"/>
  <c r="AD1166" s="1"/>
  <c r="AJ1170"/>
  <c r="AD560"/>
  <c r="AJ561"/>
  <c r="AE726"/>
  <c r="AE725" s="1"/>
  <c r="AE724" s="1"/>
  <c r="AK727"/>
  <c r="AD743"/>
  <c r="AD742" s="1"/>
  <c r="AD741" s="1"/>
  <c r="AJ744"/>
  <c r="AD775"/>
  <c r="AD774" s="1"/>
  <c r="AD773" s="1"/>
  <c r="AJ776"/>
  <c r="I303"/>
  <c r="I1204" s="1"/>
  <c r="Y596"/>
  <c r="AE1078"/>
  <c r="AE1077" s="1"/>
  <c r="AE1076" s="1"/>
  <c r="AK1079"/>
  <c r="AE1074"/>
  <c r="AE1073" s="1"/>
  <c r="AK1075"/>
  <c r="X306"/>
  <c r="X305" s="1"/>
  <c r="X277"/>
  <c r="X276" s="1"/>
  <c r="X275" s="1"/>
  <c r="X274" s="1"/>
  <c r="AD278"/>
  <c r="Y1072"/>
  <c r="Y967" s="1"/>
  <c r="X554"/>
  <c r="X550" s="1"/>
  <c r="X291"/>
  <c r="X290" s="1"/>
  <c r="X289" s="1"/>
  <c r="AD292"/>
  <c r="X938"/>
  <c r="X937" s="1"/>
  <c r="X936" s="1"/>
  <c r="X935" s="1"/>
  <c r="AD939"/>
  <c r="X40"/>
  <c r="AD41"/>
  <c r="X34"/>
  <c r="X33" s="1"/>
  <c r="X26" s="1"/>
  <c r="X25" s="1"/>
  <c r="X24" s="1"/>
  <c r="AD35"/>
  <c r="X567"/>
  <c r="X566" s="1"/>
  <c r="AD568"/>
  <c r="X1185"/>
  <c r="X1184" s="1"/>
  <c r="X1183" s="1"/>
  <c r="X1182" s="1"/>
  <c r="X1181" s="1"/>
  <c r="X1179" s="1"/>
  <c r="AD1186"/>
  <c r="X38"/>
  <c r="AD39"/>
  <c r="X330"/>
  <c r="X329" s="1"/>
  <c r="X328" s="1"/>
  <c r="X323" s="1"/>
  <c r="X322" s="1"/>
  <c r="X321" s="1"/>
  <c r="AD331"/>
  <c r="X1126"/>
  <c r="AD1127"/>
  <c r="X1055"/>
  <c r="X1054" s="1"/>
  <c r="AD1056"/>
  <c r="X36"/>
  <c r="AD37"/>
  <c r="X1078"/>
  <c r="X1077" s="1"/>
  <c r="X1076" s="1"/>
  <c r="AD1079"/>
  <c r="Y1126"/>
  <c r="Y1123" s="1"/>
  <c r="Y1113" s="1"/>
  <c r="Y1112" s="1"/>
  <c r="AE1127"/>
  <c r="AE373"/>
  <c r="Y736"/>
  <c r="Y718" s="1"/>
  <c r="X602"/>
  <c r="X596" s="1"/>
  <c r="X234"/>
  <c r="AD235"/>
  <c r="X92"/>
  <c r="AD93"/>
  <c r="X537"/>
  <c r="X536" s="1"/>
  <c r="X535" s="1"/>
  <c r="X534" s="1"/>
  <c r="X533" s="1"/>
  <c r="AD538"/>
  <c r="Y212"/>
  <c r="Y211" s="1"/>
  <c r="Y210" s="1"/>
  <c r="AD444"/>
  <c r="AE153"/>
  <c r="X1004"/>
  <c r="X1003" s="1"/>
  <c r="AD1005"/>
  <c r="X1074"/>
  <c r="X1073" s="1"/>
  <c r="AD1075"/>
  <c r="X94"/>
  <c r="AD96"/>
  <c r="X236"/>
  <c r="AD237"/>
  <c r="X1121"/>
  <c r="X1120" s="1"/>
  <c r="AD1122"/>
  <c r="Y172"/>
  <c r="Y171" s="1"/>
  <c r="Y163" s="1"/>
  <c r="AE173"/>
  <c r="Y567"/>
  <c r="Y566" s="1"/>
  <c r="Y549" s="1"/>
  <c r="Y527" s="1"/>
  <c r="AE568"/>
  <c r="X974"/>
  <c r="X973" s="1"/>
  <c r="AD975"/>
  <c r="X828"/>
  <c r="X827" s="1"/>
  <c r="X826" s="1"/>
  <c r="X821" s="1"/>
  <c r="X820" s="1"/>
  <c r="AD829"/>
  <c r="X500"/>
  <c r="X499" s="1"/>
  <c r="X498" s="1"/>
  <c r="X497" s="1"/>
  <c r="AD501"/>
  <c r="X90"/>
  <c r="AD91"/>
  <c r="X682"/>
  <c r="X681" s="1"/>
  <c r="X680" s="1"/>
  <c r="AD683"/>
  <c r="AE212"/>
  <c r="AE211" s="1"/>
  <c r="AE210" s="1"/>
  <c r="AE393"/>
  <c r="AE392" s="1"/>
  <c r="AE873"/>
  <c r="X622"/>
  <c r="Y821"/>
  <c r="Y820" s="1"/>
  <c r="AD306"/>
  <c r="AD305" s="1"/>
  <c r="K955"/>
  <c r="K1204" s="1"/>
  <c r="X294"/>
  <c r="X293" s="1"/>
  <c r="S684"/>
  <c r="J955"/>
  <c r="J1204" s="1"/>
  <c r="Y872"/>
  <c r="Y871" s="1"/>
  <c r="Y869" s="1"/>
  <c r="Y314"/>
  <c r="R1054"/>
  <c r="R1077"/>
  <c r="R460"/>
  <c r="S680"/>
  <c r="S307"/>
  <c r="S540"/>
  <c r="S353"/>
  <c r="S107"/>
  <c r="R465"/>
  <c r="R633"/>
  <c r="R280"/>
  <c r="S815"/>
  <c r="S44"/>
  <c r="S218"/>
  <c r="R470"/>
  <c r="R837"/>
  <c r="S633"/>
  <c r="R1167"/>
  <c r="S87"/>
  <c r="X880"/>
  <c r="AD880" s="1"/>
  <c r="AJ880" s="1"/>
  <c r="AP880" s="1"/>
  <c r="X890"/>
  <c r="AD890" s="1"/>
  <c r="AJ890" s="1"/>
  <c r="AP890" s="1"/>
  <c r="R536"/>
  <c r="R1003"/>
  <c r="R1073"/>
  <c r="R1120"/>
  <c r="R329"/>
  <c r="M955"/>
  <c r="S969"/>
  <c r="S328"/>
  <c r="S936"/>
  <c r="R394"/>
  <c r="R393" s="1"/>
  <c r="S517"/>
  <c r="R848"/>
  <c r="R843" s="1"/>
  <c r="R842" s="1"/>
  <c r="S358"/>
  <c r="S710"/>
  <c r="R741"/>
  <c r="R647"/>
  <c r="R347"/>
  <c r="R529"/>
  <c r="R822"/>
  <c r="R959"/>
  <c r="S1174"/>
  <c r="R107"/>
  <c r="S507"/>
  <c r="S737"/>
  <c r="S950"/>
  <c r="R617"/>
  <c r="R833"/>
  <c r="S374"/>
  <c r="R626"/>
  <c r="S1159"/>
  <c r="S498"/>
  <c r="S795"/>
  <c r="S844"/>
  <c r="S741"/>
  <c r="R930"/>
  <c r="R307"/>
  <c r="R710"/>
  <c r="S1076"/>
  <c r="S430"/>
  <c r="S612"/>
  <c r="S837"/>
  <c r="X889"/>
  <c r="S123"/>
  <c r="S293"/>
  <c r="R973"/>
  <c r="R827"/>
  <c r="R499"/>
  <c r="R681"/>
  <c r="S232"/>
  <c r="R353"/>
  <c r="S426"/>
  <c r="R484"/>
  <c r="S588"/>
  <c r="S642"/>
  <c r="S720"/>
  <c r="R1128"/>
  <c r="S1167"/>
  <c r="S289"/>
  <c r="R517"/>
  <c r="S598"/>
  <c r="S799"/>
  <c r="S873"/>
  <c r="S1137"/>
  <c r="S724"/>
  <c r="R769"/>
  <c r="R324"/>
  <c r="R540"/>
  <c r="S394"/>
  <c r="S691"/>
  <c r="R147"/>
  <c r="R268"/>
  <c r="S489"/>
  <c r="R607"/>
  <c r="S652"/>
  <c r="S765"/>
  <c r="S1155"/>
  <c r="S19"/>
  <c r="S275"/>
  <c r="S470"/>
  <c r="S535"/>
  <c r="S603"/>
  <c r="S848"/>
  <c r="R550"/>
  <c r="S912"/>
  <c r="S512"/>
  <c r="S673"/>
  <c r="S484"/>
  <c r="R673"/>
  <c r="S179"/>
  <c r="S119"/>
  <c r="R285"/>
  <c r="R408"/>
  <c r="R507"/>
  <c r="R603"/>
  <c r="R800"/>
  <c r="S1183"/>
  <c r="R119"/>
  <c r="S280"/>
  <c r="S347"/>
  <c r="S465"/>
  <c r="S529"/>
  <c r="S607"/>
  <c r="S822"/>
  <c r="S959"/>
  <c r="R179"/>
  <c r="S769"/>
  <c r="S647"/>
  <c r="R598"/>
  <c r="S522"/>
  <c r="S760"/>
  <c r="S930"/>
  <c r="R1174"/>
  <c r="R358"/>
  <c r="R357" s="1"/>
  <c r="S152"/>
  <c r="S26"/>
  <c r="S1123"/>
  <c r="R612"/>
  <c r="R218"/>
  <c r="S268"/>
  <c r="S479"/>
  <c r="S617"/>
  <c r="S833"/>
  <c r="R1159"/>
  <c r="R479"/>
  <c r="S285"/>
  <c r="S460"/>
  <c r="R912"/>
  <c r="S408"/>
  <c r="S626"/>
  <c r="S826"/>
  <c r="S1128"/>
  <c r="S222"/>
  <c r="S545"/>
  <c r="R691"/>
  <c r="R891"/>
  <c r="S147"/>
  <c r="X879"/>
  <c r="AD879" s="1"/>
  <c r="R276"/>
  <c r="R290"/>
  <c r="R937"/>
  <c r="R566"/>
  <c r="R1184"/>
  <c r="S171"/>
  <c r="S163" s="1"/>
  <c r="S566"/>
  <c r="S256"/>
  <c r="S211"/>
  <c r="S891"/>
  <c r="X378"/>
  <c r="X375"/>
  <c r="X359"/>
  <c r="X852"/>
  <c r="X845"/>
  <c r="X1157"/>
  <c r="X427"/>
  <c r="X816"/>
  <c r="X256"/>
  <c r="S1195"/>
  <c r="R1195"/>
  <c r="X951"/>
  <c r="R916"/>
  <c r="S916"/>
  <c r="X725"/>
  <c r="S728"/>
  <c r="R728"/>
  <c r="S745"/>
  <c r="R773"/>
  <c r="S773"/>
  <c r="H955"/>
  <c r="R491"/>
  <c r="X492"/>
  <c r="Y402"/>
  <c r="R33"/>
  <c r="R593"/>
  <c r="X594"/>
  <c r="Y351"/>
  <c r="Y345" s="1"/>
  <c r="R89"/>
  <c r="R514"/>
  <c r="X515"/>
  <c r="R547"/>
  <c r="X548"/>
  <c r="Y252"/>
  <c r="L527"/>
  <c r="R888"/>
  <c r="L882"/>
  <c r="L881" s="1"/>
  <c r="R883"/>
  <c r="L722"/>
  <c r="L721" s="1"/>
  <c r="L720" s="1"/>
  <c r="L719" s="1"/>
  <c r="R723"/>
  <c r="L885"/>
  <c r="L884" s="1"/>
  <c r="R886"/>
  <c r="R878"/>
  <c r="M527"/>
  <c r="M475" s="1"/>
  <c r="H15"/>
  <c r="L878"/>
  <c r="L877" s="1"/>
  <c r="L888"/>
  <c r="L887" s="1"/>
  <c r="M303"/>
  <c r="H303"/>
  <c r="F421"/>
  <c r="F424"/>
  <c r="L424" s="1"/>
  <c r="F420"/>
  <c r="L420" s="1"/>
  <c r="F418"/>
  <c r="L418" s="1"/>
  <c r="F48"/>
  <c r="L48" s="1"/>
  <c r="F22"/>
  <c r="L22" s="1"/>
  <c r="X284" l="1"/>
  <c r="AE1072"/>
  <c r="AK726"/>
  <c r="AK725" s="1"/>
  <c r="AK724" s="1"/>
  <c r="AQ727"/>
  <c r="AQ726" s="1"/>
  <c r="AQ725" s="1"/>
  <c r="AQ724" s="1"/>
  <c r="AK980"/>
  <c r="AK979" s="1"/>
  <c r="AQ981"/>
  <c r="AQ980" s="1"/>
  <c r="AQ979" s="1"/>
  <c r="AK531"/>
  <c r="AK530" s="1"/>
  <c r="AK529" s="1"/>
  <c r="AK528" s="1"/>
  <c r="AQ532"/>
  <c r="AQ531" s="1"/>
  <c r="AQ530" s="1"/>
  <c r="AQ529" s="1"/>
  <c r="AQ528" s="1"/>
  <c r="AK282"/>
  <c r="AK281" s="1"/>
  <c r="AK280" s="1"/>
  <c r="AK279" s="1"/>
  <c r="AQ283"/>
  <c r="AQ282" s="1"/>
  <c r="AQ281" s="1"/>
  <c r="AQ280" s="1"/>
  <c r="AQ279" s="1"/>
  <c r="AK1115"/>
  <c r="AK1114" s="1"/>
  <c r="AQ1116"/>
  <c r="AQ1115" s="1"/>
  <c r="AQ1114" s="1"/>
  <c r="AJ1013"/>
  <c r="AJ1012" s="1"/>
  <c r="AP1014"/>
  <c r="AP1013" s="1"/>
  <c r="AP1012" s="1"/>
  <c r="AK547"/>
  <c r="AK546" s="1"/>
  <c r="AK545" s="1"/>
  <c r="AK544" s="1"/>
  <c r="AQ548"/>
  <c r="AQ547" s="1"/>
  <c r="AQ546" s="1"/>
  <c r="AQ545" s="1"/>
  <c r="AQ544" s="1"/>
  <c r="AK121"/>
  <c r="AK120" s="1"/>
  <c r="AK119" s="1"/>
  <c r="AQ122"/>
  <c r="AQ121" s="1"/>
  <c r="AQ120" s="1"/>
  <c r="AQ119" s="1"/>
  <c r="AK1043"/>
  <c r="AK1042" s="1"/>
  <c r="AQ1044"/>
  <c r="AQ1043" s="1"/>
  <c r="AQ1042" s="1"/>
  <c r="AK802"/>
  <c r="AK800" s="1"/>
  <c r="AQ803"/>
  <c r="AQ802" s="1"/>
  <c r="AQ800" s="1"/>
  <c r="AK363"/>
  <c r="AK362" s="1"/>
  <c r="AQ364"/>
  <c r="AQ363" s="1"/>
  <c r="AQ362" s="1"/>
  <c r="AK161"/>
  <c r="AK160" s="1"/>
  <c r="AQ162"/>
  <c r="AQ161" s="1"/>
  <c r="AQ160" s="1"/>
  <c r="AJ1064"/>
  <c r="AJ1063" s="1"/>
  <c r="AP1065"/>
  <c r="AP1064" s="1"/>
  <c r="AP1063" s="1"/>
  <c r="AK767"/>
  <c r="AK766" s="1"/>
  <c r="AK765" s="1"/>
  <c r="AQ768"/>
  <c r="AQ767" s="1"/>
  <c r="AQ766" s="1"/>
  <c r="AQ765" s="1"/>
  <c r="AJ349"/>
  <c r="AJ348" s="1"/>
  <c r="AJ347" s="1"/>
  <c r="AJ346" s="1"/>
  <c r="AP350"/>
  <c r="AP349" s="1"/>
  <c r="AP348" s="1"/>
  <c r="AP347" s="1"/>
  <c r="AP346" s="1"/>
  <c r="AJ557"/>
  <c r="AP558"/>
  <c r="AP557" s="1"/>
  <c r="AK971"/>
  <c r="AK970" s="1"/>
  <c r="AQ972"/>
  <c r="AQ971" s="1"/>
  <c r="AQ970" s="1"/>
  <c r="AK693"/>
  <c r="AK692" s="1"/>
  <c r="AK691" s="1"/>
  <c r="AQ694"/>
  <c r="AQ693" s="1"/>
  <c r="AQ692" s="1"/>
  <c r="AQ691" s="1"/>
  <c r="AK236"/>
  <c r="AQ237"/>
  <c r="AQ236" s="1"/>
  <c r="AK1164"/>
  <c r="AK1163" s="1"/>
  <c r="AQ1165"/>
  <c r="AQ1164" s="1"/>
  <c r="AQ1163" s="1"/>
  <c r="AJ835"/>
  <c r="AJ834" s="1"/>
  <c r="AJ833" s="1"/>
  <c r="AP836"/>
  <c r="AP835" s="1"/>
  <c r="AP834" s="1"/>
  <c r="AP833" s="1"/>
  <c r="AJ339"/>
  <c r="AJ338" s="1"/>
  <c r="AP340"/>
  <c r="AP339" s="1"/>
  <c r="AP338" s="1"/>
  <c r="AK992"/>
  <c r="AK991" s="1"/>
  <c r="AQ993"/>
  <c r="AQ992" s="1"/>
  <c r="AQ991" s="1"/>
  <c r="AJ447"/>
  <c r="AP448"/>
  <c r="AP447" s="1"/>
  <c r="AK628"/>
  <c r="AK627" s="1"/>
  <c r="AK626" s="1"/>
  <c r="AK625" s="1"/>
  <c r="AK624" s="1"/>
  <c r="AQ629"/>
  <c r="AQ628" s="1"/>
  <c r="AQ627" s="1"/>
  <c r="AQ626" s="1"/>
  <c r="AQ625" s="1"/>
  <c r="AQ624" s="1"/>
  <c r="AJ824"/>
  <c r="AJ823" s="1"/>
  <c r="AJ822" s="1"/>
  <c r="AP825"/>
  <c r="AP824" s="1"/>
  <c r="AP823" s="1"/>
  <c r="AP822" s="1"/>
  <c r="AK557"/>
  <c r="AQ558"/>
  <c r="AQ557" s="1"/>
  <c r="AK262"/>
  <c r="AQ264"/>
  <c r="AQ262" s="1"/>
  <c r="AJ326"/>
  <c r="AJ325" s="1"/>
  <c r="AJ324" s="1"/>
  <c r="AP327"/>
  <c r="AP326" s="1"/>
  <c r="AP325" s="1"/>
  <c r="AP324" s="1"/>
  <c r="AK1139"/>
  <c r="AK1138" s="1"/>
  <c r="AQ1140"/>
  <c r="AQ1139" s="1"/>
  <c r="AQ1138" s="1"/>
  <c r="AK835"/>
  <c r="AK834" s="1"/>
  <c r="AK833" s="1"/>
  <c r="AQ836"/>
  <c r="AQ835" s="1"/>
  <c r="AQ834" s="1"/>
  <c r="AQ833" s="1"/>
  <c r="AK360"/>
  <c r="AK359" s="1"/>
  <c r="AQ361"/>
  <c r="AQ360" s="1"/>
  <c r="AQ359" s="1"/>
  <c r="AQ358" s="1"/>
  <c r="AJ1043"/>
  <c r="AJ1042" s="1"/>
  <c r="AP1044"/>
  <c r="AP1043" s="1"/>
  <c r="AP1042" s="1"/>
  <c r="AK519"/>
  <c r="AK518" s="1"/>
  <c r="AK517" s="1"/>
  <c r="AK516" s="1"/>
  <c r="AQ520"/>
  <c r="AQ519" s="1"/>
  <c r="AQ518" s="1"/>
  <c r="AQ517" s="1"/>
  <c r="AQ516" s="1"/>
  <c r="AJ312"/>
  <c r="AJ311" s="1"/>
  <c r="AP313"/>
  <c r="AP312" s="1"/>
  <c r="AP311" s="1"/>
  <c r="AJ1049"/>
  <c r="AJ1048" s="1"/>
  <c r="AP1050"/>
  <c r="AP1049" s="1"/>
  <c r="AP1048" s="1"/>
  <c r="AJ174"/>
  <c r="AP175"/>
  <c r="AP174" s="1"/>
  <c r="AK524"/>
  <c r="AK523" s="1"/>
  <c r="AK522" s="1"/>
  <c r="AK521" s="1"/>
  <c r="AQ525"/>
  <c r="AQ524" s="1"/>
  <c r="AQ523" s="1"/>
  <c r="AQ522" s="1"/>
  <c r="AQ521" s="1"/>
  <c r="AJ519"/>
  <c r="AJ518" s="1"/>
  <c r="AJ517" s="1"/>
  <c r="AJ516" s="1"/>
  <c r="AP520"/>
  <c r="AP519" s="1"/>
  <c r="AP518" s="1"/>
  <c r="AP517" s="1"/>
  <c r="AP516" s="1"/>
  <c r="AE328"/>
  <c r="AE323" s="1"/>
  <c r="AE322" s="1"/>
  <c r="AE321" s="1"/>
  <c r="AE284"/>
  <c r="AE273" s="1"/>
  <c r="AE164"/>
  <c r="AE554"/>
  <c r="AE550" s="1"/>
  <c r="AE832"/>
  <c r="AE831" s="1"/>
  <c r="AE936"/>
  <c r="AE935" s="1"/>
  <c r="AE505"/>
  <c r="AD622"/>
  <c r="AE224"/>
  <c r="AE223" s="1"/>
  <c r="AE222" s="1"/>
  <c r="AE853"/>
  <c r="AE852" s="1"/>
  <c r="AE843" s="1"/>
  <c r="AE842" s="1"/>
  <c r="AE588"/>
  <c r="AE587" s="1"/>
  <c r="AE46"/>
  <c r="AE45" s="1"/>
  <c r="AE44" s="1"/>
  <c r="AE43" s="1"/>
  <c r="AD602"/>
  <c r="AD799"/>
  <c r="AJ1169"/>
  <c r="AJ1168" s="1"/>
  <c r="AJ1167" s="1"/>
  <c r="AJ1166" s="1"/>
  <c r="AP1170"/>
  <c r="AP1169" s="1"/>
  <c r="AP1168" s="1"/>
  <c r="AP1167" s="1"/>
  <c r="AP1166" s="1"/>
  <c r="AK858"/>
  <c r="AQ859"/>
  <c r="AQ858" s="1"/>
  <c r="AK366"/>
  <c r="AK365" s="1"/>
  <c r="AQ367"/>
  <c r="AQ366" s="1"/>
  <c r="AQ365" s="1"/>
  <c r="AK28"/>
  <c r="AK27" s="1"/>
  <c r="AQ29"/>
  <c r="AQ28" s="1"/>
  <c r="AQ27" s="1"/>
  <c r="AJ693"/>
  <c r="AJ692" s="1"/>
  <c r="AJ691" s="1"/>
  <c r="AP694"/>
  <c r="AP693" s="1"/>
  <c r="AP692" s="1"/>
  <c r="AP691" s="1"/>
  <c r="AJ287"/>
  <c r="AJ286" s="1"/>
  <c r="AJ285" s="1"/>
  <c r="AP288"/>
  <c r="AP287" s="1"/>
  <c r="AP286" s="1"/>
  <c r="AP285" s="1"/>
  <c r="AK1193"/>
  <c r="AK1192" s="1"/>
  <c r="AQ1194"/>
  <c r="AQ1193" s="1"/>
  <c r="AQ1192" s="1"/>
  <c r="AK906"/>
  <c r="AK905" s="1"/>
  <c r="AQ907"/>
  <c r="AQ906" s="1"/>
  <c r="AQ905" s="1"/>
  <c r="AK472"/>
  <c r="AK471" s="1"/>
  <c r="AK470" s="1"/>
  <c r="AK469" s="1"/>
  <c r="AQ473"/>
  <c r="AQ472" s="1"/>
  <c r="AQ471" s="1"/>
  <c r="AQ470" s="1"/>
  <c r="AQ469" s="1"/>
  <c r="AK21"/>
  <c r="AK20" s="1"/>
  <c r="AK19" s="1"/>
  <c r="AK18" s="1"/>
  <c r="AK17" s="1"/>
  <c r="AQ22"/>
  <c r="AQ21" s="1"/>
  <c r="AQ20" s="1"/>
  <c r="AQ19" s="1"/>
  <c r="AQ18" s="1"/>
  <c r="AQ17" s="1"/>
  <c r="AJ909"/>
  <c r="AJ908" s="1"/>
  <c r="AP910"/>
  <c r="AP909" s="1"/>
  <c r="AP908" s="1"/>
  <c r="AJ467"/>
  <c r="AJ466" s="1"/>
  <c r="AJ465" s="1"/>
  <c r="AJ464" s="1"/>
  <c r="AP468"/>
  <c r="AP467" s="1"/>
  <c r="AP466" s="1"/>
  <c r="AP465" s="1"/>
  <c r="AP464" s="1"/>
  <c r="AJ149"/>
  <c r="AJ148" s="1"/>
  <c r="AJ147" s="1"/>
  <c r="AJ146" s="1"/>
  <c r="AP150"/>
  <c r="AP149" s="1"/>
  <c r="AP148" s="1"/>
  <c r="AP147" s="1"/>
  <c r="AP146" s="1"/>
  <c r="AK194"/>
  <c r="AK193" s="1"/>
  <c r="AK179" s="1"/>
  <c r="AQ195"/>
  <c r="AQ194" s="1"/>
  <c r="AQ193" s="1"/>
  <c r="AQ179" s="1"/>
  <c r="AK856"/>
  <c r="AQ857"/>
  <c r="AQ856" s="1"/>
  <c r="AK432"/>
  <c r="AK431" s="1"/>
  <c r="AK430" s="1"/>
  <c r="AQ433"/>
  <c r="AQ432" s="1"/>
  <c r="AQ431" s="1"/>
  <c r="AQ430" s="1"/>
  <c r="AJ1022"/>
  <c r="AJ1021" s="1"/>
  <c r="AP1023"/>
  <c r="AP1022" s="1"/>
  <c r="AP1021" s="1"/>
  <c r="AJ649"/>
  <c r="AJ648" s="1"/>
  <c r="AJ647" s="1"/>
  <c r="AP650"/>
  <c r="AP649" s="1"/>
  <c r="AP648" s="1"/>
  <c r="AP647" s="1"/>
  <c r="AJ260"/>
  <c r="AP261"/>
  <c r="AP260" s="1"/>
  <c r="AK730"/>
  <c r="AK729" s="1"/>
  <c r="AK728" s="1"/>
  <c r="AQ731"/>
  <c r="AQ730" s="1"/>
  <c r="AQ729" s="1"/>
  <c r="AQ728" s="1"/>
  <c r="AJ176"/>
  <c r="AP178"/>
  <c r="AP176" s="1"/>
  <c r="AJ562"/>
  <c r="AP563"/>
  <c r="AP562" s="1"/>
  <c r="AK295"/>
  <c r="AQ296"/>
  <c r="AQ295" s="1"/>
  <c r="AK491"/>
  <c r="AK490" s="1"/>
  <c r="AK489" s="1"/>
  <c r="AK488" s="1"/>
  <c r="AQ492"/>
  <c r="AQ491" s="1"/>
  <c r="AQ490" s="1"/>
  <c r="AQ489" s="1"/>
  <c r="AQ488" s="1"/>
  <c r="AK1007"/>
  <c r="AK1006" s="1"/>
  <c r="AQ1008"/>
  <c r="AQ1007" s="1"/>
  <c r="AQ1006" s="1"/>
  <c r="AJ1139"/>
  <c r="AJ1138" s="1"/>
  <c r="AP1140"/>
  <c r="AP1139" s="1"/>
  <c r="AP1138" s="1"/>
  <c r="AK914"/>
  <c r="AK913" s="1"/>
  <c r="AK912" s="1"/>
  <c r="AQ915"/>
  <c r="AQ914" s="1"/>
  <c r="AQ913" s="1"/>
  <c r="AQ912" s="1"/>
  <c r="AK1010"/>
  <c r="AK1009" s="1"/>
  <c r="AQ1011"/>
  <c r="AQ1010" s="1"/>
  <c r="AQ1009" s="1"/>
  <c r="AK619"/>
  <c r="AK618" s="1"/>
  <c r="AK617" s="1"/>
  <c r="AK616" s="1"/>
  <c r="AQ620"/>
  <c r="AQ619" s="1"/>
  <c r="AQ618" s="1"/>
  <c r="AQ617" s="1"/>
  <c r="AQ616" s="1"/>
  <c r="AK270"/>
  <c r="AK269" s="1"/>
  <c r="AK268" s="1"/>
  <c r="AK267" s="1"/>
  <c r="AK266" s="1"/>
  <c r="AQ271"/>
  <c r="AQ270" s="1"/>
  <c r="AQ269" s="1"/>
  <c r="AQ268" s="1"/>
  <c r="AQ267" s="1"/>
  <c r="AQ266" s="1"/>
  <c r="AJ995"/>
  <c r="AJ994" s="1"/>
  <c r="AP996"/>
  <c r="AP995" s="1"/>
  <c r="AP994" s="1"/>
  <c r="AJ396"/>
  <c r="AJ395" s="1"/>
  <c r="AJ394" s="1"/>
  <c r="AP397"/>
  <c r="AP396" s="1"/>
  <c r="AP395" s="1"/>
  <c r="AP394" s="1"/>
  <c r="AJ31"/>
  <c r="AJ30" s="1"/>
  <c r="AP32"/>
  <c r="AP31" s="1"/>
  <c r="AP30" s="1"/>
  <c r="AK1040"/>
  <c r="AK1039" s="1"/>
  <c r="AQ1041"/>
  <c r="AQ1040" s="1"/>
  <c r="AQ1039" s="1"/>
  <c r="AK297"/>
  <c r="AQ298"/>
  <c r="AQ297" s="1"/>
  <c r="AK670"/>
  <c r="AK669" s="1"/>
  <c r="AQ671"/>
  <c r="AQ670" s="1"/>
  <c r="AQ669" s="1"/>
  <c r="AJ421"/>
  <c r="AP422"/>
  <c r="AP421" s="1"/>
  <c r="AK509"/>
  <c r="AK508" s="1"/>
  <c r="AK507" s="1"/>
  <c r="AK506" s="1"/>
  <c r="AQ510"/>
  <c r="AQ509" s="1"/>
  <c r="AQ508" s="1"/>
  <c r="AQ507" s="1"/>
  <c r="AQ506" s="1"/>
  <c r="AJ635"/>
  <c r="AJ634" s="1"/>
  <c r="AJ633" s="1"/>
  <c r="AJ632" s="1"/>
  <c r="AJ631" s="1"/>
  <c r="AP636"/>
  <c r="AP635" s="1"/>
  <c r="AP634" s="1"/>
  <c r="AP633" s="1"/>
  <c r="AP632" s="1"/>
  <c r="AP631" s="1"/>
  <c r="AK944"/>
  <c r="AK943" s="1"/>
  <c r="AQ945"/>
  <c r="AQ944" s="1"/>
  <c r="AQ943" s="1"/>
  <c r="AK213"/>
  <c r="AQ214"/>
  <c r="AQ213" s="1"/>
  <c r="AJ282"/>
  <c r="AJ281" s="1"/>
  <c r="AJ280" s="1"/>
  <c r="AJ279" s="1"/>
  <c r="AP283"/>
  <c r="AP282" s="1"/>
  <c r="AP281" s="1"/>
  <c r="AP280" s="1"/>
  <c r="AP279" s="1"/>
  <c r="AK918"/>
  <c r="AK917" s="1"/>
  <c r="AK916" s="1"/>
  <c r="AQ919"/>
  <c r="AQ918" s="1"/>
  <c r="AQ917" s="1"/>
  <c r="AQ916" s="1"/>
  <c r="AJ1161"/>
  <c r="AJ1160" s="1"/>
  <c r="AP1162"/>
  <c r="AP1161" s="1"/>
  <c r="AP1160" s="1"/>
  <c r="AK974"/>
  <c r="AK973" s="1"/>
  <c r="AQ975"/>
  <c r="AQ974" s="1"/>
  <c r="AQ973" s="1"/>
  <c r="AK854"/>
  <c r="AQ855"/>
  <c r="AQ854" s="1"/>
  <c r="AK380"/>
  <c r="AQ381"/>
  <c r="AQ380" s="1"/>
  <c r="AK291"/>
  <c r="AK290" s="1"/>
  <c r="AK289" s="1"/>
  <c r="AQ292"/>
  <c r="AQ291" s="1"/>
  <c r="AQ290" s="1"/>
  <c r="AQ289" s="1"/>
  <c r="AK36"/>
  <c r="AQ37"/>
  <c r="AQ36" s="1"/>
  <c r="AJ1007"/>
  <c r="AJ1006" s="1"/>
  <c r="AP1008"/>
  <c r="AP1007" s="1"/>
  <c r="AP1006" s="1"/>
  <c r="AK722"/>
  <c r="AK721" s="1"/>
  <c r="AK720" s="1"/>
  <c r="AQ723"/>
  <c r="AQ722" s="1"/>
  <c r="AQ721" s="1"/>
  <c r="AQ720" s="1"/>
  <c r="AK428"/>
  <c r="AK427" s="1"/>
  <c r="AK426" s="1"/>
  <c r="AQ429"/>
  <c r="AQ428" s="1"/>
  <c r="AQ427" s="1"/>
  <c r="AQ426" s="1"/>
  <c r="AJ315"/>
  <c r="AJ314" s="1"/>
  <c r="AP316"/>
  <c r="AP315" s="1"/>
  <c r="AP314" s="1"/>
  <c r="AJ194"/>
  <c r="AJ193" s="1"/>
  <c r="AJ179" s="1"/>
  <c r="AP195"/>
  <c r="AP194" s="1"/>
  <c r="AP193" s="1"/>
  <c r="AP179" s="1"/>
  <c r="AK384"/>
  <c r="AQ385"/>
  <c r="AQ384" s="1"/>
  <c r="AJ1025"/>
  <c r="AJ1024" s="1"/>
  <c r="AP1026"/>
  <c r="AP1025" s="1"/>
  <c r="AP1024" s="1"/>
  <c r="AJ1118"/>
  <c r="AJ1117" s="1"/>
  <c r="AP1119"/>
  <c r="AP1118" s="1"/>
  <c r="AP1117" s="1"/>
  <c r="AK828"/>
  <c r="AK827" s="1"/>
  <c r="AK826" s="1"/>
  <c r="AQ829"/>
  <c r="AQ828" s="1"/>
  <c r="AQ827" s="1"/>
  <c r="AQ826" s="1"/>
  <c r="AK40"/>
  <c r="AQ41"/>
  <c r="AQ40" s="1"/>
  <c r="AK419"/>
  <c r="AQ420"/>
  <c r="AQ419" s="1"/>
  <c r="AK983"/>
  <c r="AK982" s="1"/>
  <c r="AQ984"/>
  <c r="AQ983" s="1"/>
  <c r="AQ982" s="1"/>
  <c r="AK299"/>
  <c r="AQ301"/>
  <c r="AQ299" s="1"/>
  <c r="AJ805"/>
  <c r="AJ804" s="1"/>
  <c r="AP806"/>
  <c r="AP805" s="1"/>
  <c r="AP804" s="1"/>
  <c r="AJ399"/>
  <c r="AJ398" s="1"/>
  <c r="AP400"/>
  <c r="AP399" s="1"/>
  <c r="AP398" s="1"/>
  <c r="AP393" s="1"/>
  <c r="AP392" s="1"/>
  <c r="AJ775"/>
  <c r="AJ774" s="1"/>
  <c r="AJ773" s="1"/>
  <c r="AP776"/>
  <c r="AP775" s="1"/>
  <c r="AP774" s="1"/>
  <c r="AP773" s="1"/>
  <c r="AK1028"/>
  <c r="AK1027" s="1"/>
  <c r="AQ1029"/>
  <c r="AQ1028" s="1"/>
  <c r="AQ1027" s="1"/>
  <c r="AK689"/>
  <c r="AK688" s="1"/>
  <c r="AQ690"/>
  <c r="AQ689" s="1"/>
  <c r="AQ688" s="1"/>
  <c r="AJ167"/>
  <c r="AP168"/>
  <c r="AP167" s="1"/>
  <c r="AJ896"/>
  <c r="AJ895" s="1"/>
  <c r="AP897"/>
  <c r="AP896" s="1"/>
  <c r="AP895" s="1"/>
  <c r="AJ410"/>
  <c r="AJ409" s="1"/>
  <c r="AJ408" s="1"/>
  <c r="AP411"/>
  <c r="AP410" s="1"/>
  <c r="AP409" s="1"/>
  <c r="AP408" s="1"/>
  <c r="AK562"/>
  <c r="AQ563"/>
  <c r="AQ562" s="1"/>
  <c r="AK989"/>
  <c r="AK988" s="1"/>
  <c r="AQ990"/>
  <c r="AQ989" s="1"/>
  <c r="AQ988" s="1"/>
  <c r="AK605"/>
  <c r="AK604" s="1"/>
  <c r="AK603" s="1"/>
  <c r="AQ606"/>
  <c r="AQ605" s="1"/>
  <c r="AQ604" s="1"/>
  <c r="AQ603" s="1"/>
  <c r="AK277"/>
  <c r="AK276" s="1"/>
  <c r="AK275" s="1"/>
  <c r="AK274" s="1"/>
  <c r="AQ278"/>
  <c r="AQ277" s="1"/>
  <c r="AQ276" s="1"/>
  <c r="AQ275" s="1"/>
  <c r="AQ274" s="1"/>
  <c r="AJ1016"/>
  <c r="AJ1015" s="1"/>
  <c r="AP1017"/>
  <c r="AP1016" s="1"/>
  <c r="AP1015" s="1"/>
  <c r="AJ609"/>
  <c r="AJ608" s="1"/>
  <c r="AJ607" s="1"/>
  <c r="AP610"/>
  <c r="AP609" s="1"/>
  <c r="AP608" s="1"/>
  <c r="AP607" s="1"/>
  <c r="AJ243"/>
  <c r="AJ242" s="1"/>
  <c r="AP244"/>
  <c r="AP243" s="1"/>
  <c r="AP242" s="1"/>
  <c r="AK1019"/>
  <c r="AK1018" s="1"/>
  <c r="AQ1020"/>
  <c r="AQ1019" s="1"/>
  <c r="AQ1018" s="1"/>
  <c r="AJ555"/>
  <c r="AP556"/>
  <c r="AP555" s="1"/>
  <c r="AK336"/>
  <c r="AK335" s="1"/>
  <c r="AQ337"/>
  <c r="AQ336" s="1"/>
  <c r="AQ335" s="1"/>
  <c r="AK125"/>
  <c r="AQ126"/>
  <c r="AQ125" s="1"/>
  <c r="AJ941"/>
  <c r="AJ940" s="1"/>
  <c r="AP942"/>
  <c r="AP941" s="1"/>
  <c r="AP940" s="1"/>
  <c r="AK514"/>
  <c r="AK513" s="1"/>
  <c r="AK512" s="1"/>
  <c r="AK511" s="1"/>
  <c r="AQ515"/>
  <c r="AQ514" s="1"/>
  <c r="AQ513" s="1"/>
  <c r="AQ512" s="1"/>
  <c r="AQ511" s="1"/>
  <c r="AJ127"/>
  <c r="AP128"/>
  <c r="AP127" s="1"/>
  <c r="AK500"/>
  <c r="AK499" s="1"/>
  <c r="AK498" s="1"/>
  <c r="AK497" s="1"/>
  <c r="AQ501"/>
  <c r="AQ500" s="1"/>
  <c r="AQ499" s="1"/>
  <c r="AQ498" s="1"/>
  <c r="AQ497" s="1"/>
  <c r="AJ1001"/>
  <c r="AJ1000" s="1"/>
  <c r="AP1002"/>
  <c r="AP1001" s="1"/>
  <c r="AP1000" s="1"/>
  <c r="AK1001"/>
  <c r="AK1000" s="1"/>
  <c r="AQ1002"/>
  <c r="AQ1001" s="1"/>
  <c r="AQ1000" s="1"/>
  <c r="AK1118"/>
  <c r="AK1117" s="1"/>
  <c r="AQ1119"/>
  <c r="AQ1118" s="1"/>
  <c r="AQ1117" s="1"/>
  <c r="AK165"/>
  <c r="AQ166"/>
  <c r="AQ165" s="1"/>
  <c r="AK593"/>
  <c r="AK592" s="1"/>
  <c r="AQ594"/>
  <c r="AQ593" s="1"/>
  <c r="AQ592" s="1"/>
  <c r="AJ875"/>
  <c r="AJ874" s="1"/>
  <c r="AP876"/>
  <c r="AP875" s="1"/>
  <c r="AP874" s="1"/>
  <c r="AJ730"/>
  <c r="AJ729" s="1"/>
  <c r="AJ728" s="1"/>
  <c r="AP731"/>
  <c r="AP730" s="1"/>
  <c r="AP729" s="1"/>
  <c r="AP728" s="1"/>
  <c r="AK941"/>
  <c r="AK940" s="1"/>
  <c r="AQ942"/>
  <c r="AQ941" s="1"/>
  <c r="AQ940" s="1"/>
  <c r="AK481"/>
  <c r="AK480" s="1"/>
  <c r="AK479" s="1"/>
  <c r="AK478" s="1"/>
  <c r="AQ482"/>
  <c r="AQ481" s="1"/>
  <c r="AQ480" s="1"/>
  <c r="AQ479" s="1"/>
  <c r="AQ478" s="1"/>
  <c r="AK158"/>
  <c r="AQ159"/>
  <c r="AQ158" s="1"/>
  <c r="AK1169"/>
  <c r="AK1168" s="1"/>
  <c r="AK1167" s="1"/>
  <c r="AK1166" s="1"/>
  <c r="AQ1170"/>
  <c r="AQ1169" s="1"/>
  <c r="AQ1168" s="1"/>
  <c r="AQ1167" s="1"/>
  <c r="AQ1166" s="1"/>
  <c r="AK888"/>
  <c r="AK887" s="1"/>
  <c r="AQ889"/>
  <c r="AQ888" s="1"/>
  <c r="AQ887" s="1"/>
  <c r="AK682"/>
  <c r="AK681" s="1"/>
  <c r="AK680" s="1"/>
  <c r="AQ683"/>
  <c r="AQ682" s="1"/>
  <c r="AQ681" s="1"/>
  <c r="AQ680" s="1"/>
  <c r="AK234"/>
  <c r="AQ235"/>
  <c r="AQ234" s="1"/>
  <c r="AJ1157"/>
  <c r="AJ1156" s="1"/>
  <c r="AJ1155" s="1"/>
  <c r="AP1158"/>
  <c r="AP1157" s="1"/>
  <c r="AP1156" s="1"/>
  <c r="AP1155" s="1"/>
  <c r="AK797"/>
  <c r="AK796" s="1"/>
  <c r="AK795" s="1"/>
  <c r="AK794" s="1"/>
  <c r="AQ798"/>
  <c r="AQ797" s="1"/>
  <c r="AQ796" s="1"/>
  <c r="AQ795" s="1"/>
  <c r="AQ794" s="1"/>
  <c r="AJ299"/>
  <c r="AP301"/>
  <c r="AP299" s="1"/>
  <c r="AK938"/>
  <c r="AK937" s="1"/>
  <c r="AQ939"/>
  <c r="AQ938" s="1"/>
  <c r="AQ937" s="1"/>
  <c r="AJ1028"/>
  <c r="AJ1027" s="1"/>
  <c r="AP1029"/>
  <c r="AP1028" s="1"/>
  <c r="AP1027" s="1"/>
  <c r="AK227"/>
  <c r="AQ228"/>
  <c r="AQ227" s="1"/>
  <c r="AJ1034"/>
  <c r="AJ1033" s="1"/>
  <c r="AP1035"/>
  <c r="AP1034" s="1"/>
  <c r="AP1033" s="1"/>
  <c r="AK675"/>
  <c r="AK674" s="1"/>
  <c r="AK673" s="1"/>
  <c r="AK672" s="1"/>
  <c r="AQ676"/>
  <c r="AQ675" s="1"/>
  <c r="AQ674" s="1"/>
  <c r="AQ673" s="1"/>
  <c r="AQ672" s="1"/>
  <c r="AK743"/>
  <c r="AK742" s="1"/>
  <c r="AK741" s="1"/>
  <c r="AQ744"/>
  <c r="AQ743" s="1"/>
  <c r="AQ742" s="1"/>
  <c r="AQ741" s="1"/>
  <c r="AK1022"/>
  <c r="AK1021" s="1"/>
  <c r="AQ1023"/>
  <c r="AQ1022" s="1"/>
  <c r="AQ1021" s="1"/>
  <c r="AJ670"/>
  <c r="AJ669" s="1"/>
  <c r="AP671"/>
  <c r="AP670" s="1"/>
  <c r="AP669" s="1"/>
  <c r="AJ172"/>
  <c r="AP173"/>
  <c r="AP172" s="1"/>
  <c r="AP171" s="1"/>
  <c r="AJ1061"/>
  <c r="AJ1060" s="1"/>
  <c r="AP1062"/>
  <c r="AP1061" s="1"/>
  <c r="AP1060" s="1"/>
  <c r="AJ906"/>
  <c r="AJ905" s="1"/>
  <c r="AP907"/>
  <c r="AP906" s="1"/>
  <c r="AP905" s="1"/>
  <c r="AK590"/>
  <c r="AK589" s="1"/>
  <c r="AQ591"/>
  <c r="AQ590" s="1"/>
  <c r="AQ589" s="1"/>
  <c r="AQ588" s="1"/>
  <c r="AQ587" s="1"/>
  <c r="AJ262"/>
  <c r="AP264"/>
  <c r="AP262" s="1"/>
  <c r="AK53"/>
  <c r="AQ54"/>
  <c r="AQ53" s="1"/>
  <c r="AJ914"/>
  <c r="AJ913" s="1"/>
  <c r="AJ912" s="1"/>
  <c r="AP915"/>
  <c r="AP914" s="1"/>
  <c r="AP913" s="1"/>
  <c r="AP912" s="1"/>
  <c r="AK885"/>
  <c r="AK884" s="1"/>
  <c r="AQ886"/>
  <c r="AQ885" s="1"/>
  <c r="AQ884" s="1"/>
  <c r="AK149"/>
  <c r="AK148" s="1"/>
  <c r="AK147" s="1"/>
  <c r="AK146" s="1"/>
  <c r="AQ150"/>
  <c r="AQ149" s="1"/>
  <c r="AQ148" s="1"/>
  <c r="AQ147" s="1"/>
  <c r="AQ146" s="1"/>
  <c r="AJ605"/>
  <c r="AJ604" s="1"/>
  <c r="AJ603" s="1"/>
  <c r="AP606"/>
  <c r="AP605" s="1"/>
  <c r="AP604" s="1"/>
  <c r="AP603" s="1"/>
  <c r="AP602" s="1"/>
  <c r="AK154"/>
  <c r="AQ155"/>
  <c r="AQ154" s="1"/>
  <c r="AK382"/>
  <c r="AQ383"/>
  <c r="AQ382" s="1"/>
  <c r="AJ963"/>
  <c r="AJ960" s="1"/>
  <c r="AJ959" s="1"/>
  <c r="AJ958" s="1"/>
  <c r="AJ957" s="1"/>
  <c r="AP964"/>
  <c r="AP963" s="1"/>
  <c r="AP960" s="1"/>
  <c r="AP959" s="1"/>
  <c r="AP958" s="1"/>
  <c r="AP957" s="1"/>
  <c r="AJ28"/>
  <c r="AJ27" s="1"/>
  <c r="AP29"/>
  <c r="AP28" s="1"/>
  <c r="AP27" s="1"/>
  <c r="AJ675"/>
  <c r="AJ674" s="1"/>
  <c r="AJ673" s="1"/>
  <c r="AJ672" s="1"/>
  <c r="AP676"/>
  <c r="AP675" s="1"/>
  <c r="AP674" s="1"/>
  <c r="AP673" s="1"/>
  <c r="AP672" s="1"/>
  <c r="AJ1058"/>
  <c r="AJ1057" s="1"/>
  <c r="AP1059"/>
  <c r="AP1058" s="1"/>
  <c r="AP1057" s="1"/>
  <c r="AK1078"/>
  <c r="AK1077" s="1"/>
  <c r="AK1076" s="1"/>
  <c r="AQ1079"/>
  <c r="AQ1078" s="1"/>
  <c r="AQ1077" s="1"/>
  <c r="AQ1076" s="1"/>
  <c r="AJ743"/>
  <c r="AJ742" s="1"/>
  <c r="AJ741" s="1"/>
  <c r="AP744"/>
  <c r="AP743" s="1"/>
  <c r="AP742" s="1"/>
  <c r="AP741" s="1"/>
  <c r="AJ560"/>
  <c r="AP561"/>
  <c r="AP560" s="1"/>
  <c r="AJ1115"/>
  <c r="AJ1114" s="1"/>
  <c r="AP1116"/>
  <c r="AP1115" s="1"/>
  <c r="AP1114" s="1"/>
  <c r="AK1004"/>
  <c r="AK1003" s="1"/>
  <c r="AQ1005"/>
  <c r="AQ1004" s="1"/>
  <c r="AQ1003" s="1"/>
  <c r="AK903"/>
  <c r="AK902" s="1"/>
  <c r="AQ904"/>
  <c r="AQ903" s="1"/>
  <c r="AQ902" s="1"/>
  <c r="AK824"/>
  <c r="AK823" s="1"/>
  <c r="AK822" s="1"/>
  <c r="AK821" s="1"/>
  <c r="AK820" s="1"/>
  <c r="AQ825"/>
  <c r="AQ824" s="1"/>
  <c r="AQ823" s="1"/>
  <c r="AQ822" s="1"/>
  <c r="AK609"/>
  <c r="AK608" s="1"/>
  <c r="AK607" s="1"/>
  <c r="AQ610"/>
  <c r="AQ609" s="1"/>
  <c r="AQ608" s="1"/>
  <c r="AQ607" s="1"/>
  <c r="AK467"/>
  <c r="AK466" s="1"/>
  <c r="AK465" s="1"/>
  <c r="AK464" s="1"/>
  <c r="AQ468"/>
  <c r="AQ467" s="1"/>
  <c r="AQ466" s="1"/>
  <c r="AQ465" s="1"/>
  <c r="AQ464" s="1"/>
  <c r="AK333"/>
  <c r="AK332" s="1"/>
  <c r="AQ334"/>
  <c r="AQ333" s="1"/>
  <c r="AQ332" s="1"/>
  <c r="AK229"/>
  <c r="AQ230"/>
  <c r="AQ229" s="1"/>
  <c r="AJ121"/>
  <c r="AJ120" s="1"/>
  <c r="AJ119" s="1"/>
  <c r="AP122"/>
  <c r="AP121" s="1"/>
  <c r="AP120" s="1"/>
  <c r="AP119" s="1"/>
  <c r="AK1161"/>
  <c r="AK1160" s="1"/>
  <c r="AK1159" s="1"/>
  <c r="AQ1162"/>
  <c r="AQ1161" s="1"/>
  <c r="AQ1160" s="1"/>
  <c r="AJ1037"/>
  <c r="AJ1036" s="1"/>
  <c r="AP1038"/>
  <c r="AP1037" s="1"/>
  <c r="AP1036" s="1"/>
  <c r="AJ989"/>
  <c r="AJ988" s="1"/>
  <c r="AP990"/>
  <c r="AP989" s="1"/>
  <c r="AP988" s="1"/>
  <c r="AJ839"/>
  <c r="AJ838" s="1"/>
  <c r="AJ837" s="1"/>
  <c r="AP840"/>
  <c r="AP839" s="1"/>
  <c r="AP838" s="1"/>
  <c r="AP837" s="1"/>
  <c r="AJ628"/>
  <c r="AJ627" s="1"/>
  <c r="AJ626" s="1"/>
  <c r="AJ625" s="1"/>
  <c r="AJ624" s="1"/>
  <c r="AJ622" s="1"/>
  <c r="AP629"/>
  <c r="AP628" s="1"/>
  <c r="AP627" s="1"/>
  <c r="AP626" s="1"/>
  <c r="AP625" s="1"/>
  <c r="AP624" s="1"/>
  <c r="AP622" s="1"/>
  <c r="AJ472"/>
  <c r="AJ471" s="1"/>
  <c r="AJ470" s="1"/>
  <c r="AJ469" s="1"/>
  <c r="AP473"/>
  <c r="AP472" s="1"/>
  <c r="AP471" s="1"/>
  <c r="AP470" s="1"/>
  <c r="AP469" s="1"/>
  <c r="AJ342"/>
  <c r="AJ341" s="1"/>
  <c r="AP343"/>
  <c r="AP342" s="1"/>
  <c r="AP341" s="1"/>
  <c r="AK167"/>
  <c r="AQ168"/>
  <c r="AQ167" s="1"/>
  <c r="AK564"/>
  <c r="AQ565"/>
  <c r="AQ564" s="1"/>
  <c r="AK417"/>
  <c r="AQ418"/>
  <c r="AQ417" s="1"/>
  <c r="AK1130"/>
  <c r="AK1129" s="1"/>
  <c r="AK1128" s="1"/>
  <c r="AQ1131"/>
  <c r="AQ1130" s="1"/>
  <c r="AQ1129" s="1"/>
  <c r="AQ1128" s="1"/>
  <c r="AK1013"/>
  <c r="AK1012" s="1"/>
  <c r="AQ1014"/>
  <c r="AQ1013" s="1"/>
  <c r="AQ1012" s="1"/>
  <c r="AK952"/>
  <c r="AK951" s="1"/>
  <c r="AK950" s="1"/>
  <c r="AK949" s="1"/>
  <c r="AK948" s="1"/>
  <c r="AQ953"/>
  <c r="AQ952" s="1"/>
  <c r="AQ951" s="1"/>
  <c r="AQ950" s="1"/>
  <c r="AQ949" s="1"/>
  <c r="AQ948" s="1"/>
  <c r="AK850"/>
  <c r="AK849" s="1"/>
  <c r="AK848" s="1"/>
  <c r="AQ851"/>
  <c r="AQ850" s="1"/>
  <c r="AQ849" s="1"/>
  <c r="AQ848" s="1"/>
  <c r="AJ686"/>
  <c r="AJ685" s="1"/>
  <c r="AP687"/>
  <c r="AP686" s="1"/>
  <c r="AP685" s="1"/>
  <c r="AK537"/>
  <c r="AK536" s="1"/>
  <c r="AK535" s="1"/>
  <c r="AK534" s="1"/>
  <c r="AK533" s="1"/>
  <c r="AQ538"/>
  <c r="AQ537" s="1"/>
  <c r="AQ536" s="1"/>
  <c r="AQ535" s="1"/>
  <c r="AQ534" s="1"/>
  <c r="AQ533" s="1"/>
  <c r="AK410"/>
  <c r="AK409" s="1"/>
  <c r="AK408" s="1"/>
  <c r="AQ411"/>
  <c r="AQ410" s="1"/>
  <c r="AQ409" s="1"/>
  <c r="AQ408" s="1"/>
  <c r="AK330"/>
  <c r="AK329" s="1"/>
  <c r="AQ331"/>
  <c r="AQ330" s="1"/>
  <c r="AQ329" s="1"/>
  <c r="AK225"/>
  <c r="AQ226"/>
  <c r="AQ225" s="1"/>
  <c r="AQ224" s="1"/>
  <c r="AQ223" s="1"/>
  <c r="AQ222" s="1"/>
  <c r="AJ109"/>
  <c r="AJ108" s="1"/>
  <c r="AJ107" s="1"/>
  <c r="AJ106" s="1"/>
  <c r="AJ105" s="1"/>
  <c r="AP110"/>
  <c r="AP109" s="1"/>
  <c r="AP108" s="1"/>
  <c r="AP107" s="1"/>
  <c r="AP106" s="1"/>
  <c r="AP105" s="1"/>
  <c r="AK1157"/>
  <c r="AK1156" s="1"/>
  <c r="AK1155" s="1"/>
  <c r="AQ1158"/>
  <c r="AQ1157" s="1"/>
  <c r="AQ1156" s="1"/>
  <c r="AQ1155" s="1"/>
  <c r="AJ1040"/>
  <c r="AJ1039" s="1"/>
  <c r="AP1041"/>
  <c r="AP1040" s="1"/>
  <c r="AP1039" s="1"/>
  <c r="AJ986"/>
  <c r="AJ985" s="1"/>
  <c r="AP987"/>
  <c r="AP986" s="1"/>
  <c r="AP985" s="1"/>
  <c r="AJ858"/>
  <c r="AP859"/>
  <c r="AP858" s="1"/>
  <c r="AK654"/>
  <c r="AK653" s="1"/>
  <c r="AK652" s="1"/>
  <c r="AQ655"/>
  <c r="AQ654" s="1"/>
  <c r="AQ653" s="1"/>
  <c r="AQ652" s="1"/>
  <c r="AJ531"/>
  <c r="AJ530" s="1"/>
  <c r="AJ529" s="1"/>
  <c r="AJ528" s="1"/>
  <c r="AP532"/>
  <c r="AP531" s="1"/>
  <c r="AP530" s="1"/>
  <c r="AP529" s="1"/>
  <c r="AP528" s="1"/>
  <c r="AJ384"/>
  <c r="AJ379" s="1"/>
  <c r="AJ378" s="1"/>
  <c r="AJ373" s="1"/>
  <c r="AP385"/>
  <c r="AP384" s="1"/>
  <c r="AP379" s="1"/>
  <c r="AP378" s="1"/>
  <c r="AP373" s="1"/>
  <c r="AJ297"/>
  <c r="AJ294" s="1"/>
  <c r="AJ293" s="1"/>
  <c r="AP298"/>
  <c r="AP297" s="1"/>
  <c r="AP294" s="1"/>
  <c r="AP293" s="1"/>
  <c r="AK174"/>
  <c r="AQ175"/>
  <c r="AQ174" s="1"/>
  <c r="AK47"/>
  <c r="AQ48"/>
  <c r="AQ47" s="1"/>
  <c r="AK423"/>
  <c r="AQ424"/>
  <c r="AQ423" s="1"/>
  <c r="AK1142"/>
  <c r="AK1141" s="1"/>
  <c r="AQ1143"/>
  <c r="AQ1142" s="1"/>
  <c r="AQ1141" s="1"/>
  <c r="AK995"/>
  <c r="AK994" s="1"/>
  <c r="AQ996"/>
  <c r="AQ995" s="1"/>
  <c r="AQ994" s="1"/>
  <c r="AK932"/>
  <c r="AK931" s="1"/>
  <c r="AK930" s="1"/>
  <c r="AK929" s="1"/>
  <c r="AQ933"/>
  <c r="AQ932" s="1"/>
  <c r="AQ931" s="1"/>
  <c r="AQ930" s="1"/>
  <c r="AQ929" s="1"/>
  <c r="AK817"/>
  <c r="AK816" s="1"/>
  <c r="AK815" s="1"/>
  <c r="AK814" s="1"/>
  <c r="AK813" s="1"/>
  <c r="AQ818"/>
  <c r="AQ817" s="1"/>
  <c r="AQ816" s="1"/>
  <c r="AQ815" s="1"/>
  <c r="AQ814" s="1"/>
  <c r="AQ813" s="1"/>
  <c r="AK614"/>
  <c r="AK613" s="1"/>
  <c r="AK612" s="1"/>
  <c r="AK611" s="1"/>
  <c r="AQ615"/>
  <c r="AQ614" s="1"/>
  <c r="AQ613" s="1"/>
  <c r="AQ612" s="1"/>
  <c r="AQ611" s="1"/>
  <c r="AK486"/>
  <c r="AK485" s="1"/>
  <c r="AK484" s="1"/>
  <c r="AK483" s="1"/>
  <c r="AQ487"/>
  <c r="AQ486" s="1"/>
  <c r="AQ485" s="1"/>
  <c r="AQ484" s="1"/>
  <c r="AQ483" s="1"/>
  <c r="AK376"/>
  <c r="AK375" s="1"/>
  <c r="AK374" s="1"/>
  <c r="AQ377"/>
  <c r="AQ376" s="1"/>
  <c r="AQ375" s="1"/>
  <c r="AQ374" s="1"/>
  <c r="AK287"/>
  <c r="AK286" s="1"/>
  <c r="AK285" s="1"/>
  <c r="AQ288"/>
  <c r="AQ287" s="1"/>
  <c r="AQ286" s="1"/>
  <c r="AQ285" s="1"/>
  <c r="AJ169"/>
  <c r="AP170"/>
  <c r="AP169" s="1"/>
  <c r="AK31"/>
  <c r="AK30" s="1"/>
  <c r="AQ32"/>
  <c r="AQ31" s="1"/>
  <c r="AQ30" s="1"/>
  <c r="AJ1046"/>
  <c r="AJ1045" s="1"/>
  <c r="AP1047"/>
  <c r="AP1046" s="1"/>
  <c r="AP1045" s="1"/>
  <c r="AJ992"/>
  <c r="AJ991" s="1"/>
  <c r="AP993"/>
  <c r="AP992" s="1"/>
  <c r="AP991" s="1"/>
  <c r="AJ893"/>
  <c r="AJ892" s="1"/>
  <c r="AP894"/>
  <c r="AP893" s="1"/>
  <c r="AP892" s="1"/>
  <c r="AJ712"/>
  <c r="AJ711" s="1"/>
  <c r="AJ710" s="1"/>
  <c r="AJ709" s="1"/>
  <c r="AP713"/>
  <c r="AP712" s="1"/>
  <c r="AP711" s="1"/>
  <c r="AP710" s="1"/>
  <c r="AP709" s="1"/>
  <c r="AJ600"/>
  <c r="AJ599" s="1"/>
  <c r="AJ598" s="1"/>
  <c r="AJ597" s="1"/>
  <c r="AP601"/>
  <c r="AP600" s="1"/>
  <c r="AP599" s="1"/>
  <c r="AP598" s="1"/>
  <c r="AP597" s="1"/>
  <c r="AJ449"/>
  <c r="AP450"/>
  <c r="AP449" s="1"/>
  <c r="AJ309"/>
  <c r="AJ308" s="1"/>
  <c r="AJ307" s="1"/>
  <c r="AP310"/>
  <c r="AP309" s="1"/>
  <c r="AP308" s="1"/>
  <c r="AP307" s="1"/>
  <c r="AK169"/>
  <c r="AQ170"/>
  <c r="AQ169" s="1"/>
  <c r="AK34"/>
  <c r="AQ35"/>
  <c r="AQ34" s="1"/>
  <c r="AJ1148"/>
  <c r="AJ1147" s="1"/>
  <c r="AP1149"/>
  <c r="AP1148" s="1"/>
  <c r="AP1147" s="1"/>
  <c r="AK846"/>
  <c r="AK845" s="1"/>
  <c r="AK844" s="1"/>
  <c r="AQ847"/>
  <c r="AQ846" s="1"/>
  <c r="AQ845" s="1"/>
  <c r="AQ844" s="1"/>
  <c r="AK349"/>
  <c r="AK348" s="1"/>
  <c r="AK347" s="1"/>
  <c r="AK346" s="1"/>
  <c r="AQ350"/>
  <c r="AQ349" s="1"/>
  <c r="AQ348" s="1"/>
  <c r="AQ347" s="1"/>
  <c r="AQ346" s="1"/>
  <c r="AJ1142"/>
  <c r="AJ1141" s="1"/>
  <c r="AP1143"/>
  <c r="AP1142" s="1"/>
  <c r="AP1141" s="1"/>
  <c r="AJ802"/>
  <c r="AJ801" s="1"/>
  <c r="AJ800" s="1"/>
  <c r="AJ799" s="1"/>
  <c r="AP803"/>
  <c r="AP802" s="1"/>
  <c r="AP801" s="1"/>
  <c r="AP800" s="1"/>
  <c r="AP799" s="1"/>
  <c r="AK220"/>
  <c r="AK219" s="1"/>
  <c r="AK218" s="1"/>
  <c r="AK217" s="1"/>
  <c r="AQ221"/>
  <c r="AQ220" s="1"/>
  <c r="AQ219" s="1"/>
  <c r="AQ218" s="1"/>
  <c r="AQ217" s="1"/>
  <c r="AJ1164"/>
  <c r="AJ1163" s="1"/>
  <c r="AP1165"/>
  <c r="AP1164" s="1"/>
  <c r="AP1163" s="1"/>
  <c r="AK860"/>
  <c r="AQ861"/>
  <c r="AQ860" s="1"/>
  <c r="AK447"/>
  <c r="AQ448"/>
  <c r="AQ447" s="1"/>
  <c r="AK130"/>
  <c r="AK129" s="1"/>
  <c r="AQ131"/>
  <c r="AQ130" s="1"/>
  <c r="AQ129" s="1"/>
  <c r="AJ998"/>
  <c r="AJ997" s="1"/>
  <c r="AP999"/>
  <c r="AP998" s="1"/>
  <c r="AP997" s="1"/>
  <c r="AK555"/>
  <c r="AK554" s="1"/>
  <c r="AK550" s="1"/>
  <c r="AQ556"/>
  <c r="AQ555" s="1"/>
  <c r="AQ554" s="1"/>
  <c r="AQ550" s="1"/>
  <c r="AJ333"/>
  <c r="AJ332" s="1"/>
  <c r="AP334"/>
  <c r="AP333" s="1"/>
  <c r="AP332" s="1"/>
  <c r="AK109"/>
  <c r="AK108" s="1"/>
  <c r="AK107" s="1"/>
  <c r="AK106" s="1"/>
  <c r="AK105" s="1"/>
  <c r="AQ110"/>
  <c r="AQ109" s="1"/>
  <c r="AQ108" s="1"/>
  <c r="AQ107" s="1"/>
  <c r="AQ106" s="1"/>
  <c r="AQ105" s="1"/>
  <c r="AJ1176"/>
  <c r="AJ1175" s="1"/>
  <c r="AJ1174" s="1"/>
  <c r="AJ1173" s="1"/>
  <c r="AJ1172" s="1"/>
  <c r="AP1177"/>
  <c r="AP1176" s="1"/>
  <c r="AP1175" s="1"/>
  <c r="AP1174" s="1"/>
  <c r="AP1173" s="1"/>
  <c r="AP1172" s="1"/>
  <c r="AK839"/>
  <c r="AK838" s="1"/>
  <c r="AK837" s="1"/>
  <c r="AQ840"/>
  <c r="AQ839" s="1"/>
  <c r="AQ838" s="1"/>
  <c r="AQ837" s="1"/>
  <c r="AK396"/>
  <c r="AK395" s="1"/>
  <c r="AK394" s="1"/>
  <c r="AQ397"/>
  <c r="AQ396" s="1"/>
  <c r="AQ395" s="1"/>
  <c r="AQ394" s="1"/>
  <c r="AJ156"/>
  <c r="AP157"/>
  <c r="AP156" s="1"/>
  <c r="AJ1010"/>
  <c r="AJ1009" s="1"/>
  <c r="AP1011"/>
  <c r="AP1010" s="1"/>
  <c r="AP1009" s="1"/>
  <c r="AJ542"/>
  <c r="AJ541" s="1"/>
  <c r="AJ540" s="1"/>
  <c r="AJ539" s="1"/>
  <c r="AP543"/>
  <c r="AP542" s="1"/>
  <c r="AP541" s="1"/>
  <c r="AP540" s="1"/>
  <c r="AP539" s="1"/>
  <c r="AK156"/>
  <c r="AQ157"/>
  <c r="AQ156" s="1"/>
  <c r="AK771"/>
  <c r="AK770" s="1"/>
  <c r="AK769" s="1"/>
  <c r="AQ772"/>
  <c r="AQ771" s="1"/>
  <c r="AQ770" s="1"/>
  <c r="AQ769" s="1"/>
  <c r="AK1197"/>
  <c r="AK1196" s="1"/>
  <c r="AK1195" s="1"/>
  <c r="AQ1198"/>
  <c r="AQ1197" s="1"/>
  <c r="AQ1196" s="1"/>
  <c r="AQ1195" s="1"/>
  <c r="AK1034"/>
  <c r="AK1033" s="1"/>
  <c r="AQ1035"/>
  <c r="AQ1034" s="1"/>
  <c r="AQ1033" s="1"/>
  <c r="AK986"/>
  <c r="AK985" s="1"/>
  <c r="AQ987"/>
  <c r="AQ986" s="1"/>
  <c r="AQ985" s="1"/>
  <c r="AK875"/>
  <c r="AK874" s="1"/>
  <c r="AQ876"/>
  <c r="AQ875" s="1"/>
  <c r="AQ874" s="1"/>
  <c r="AK712"/>
  <c r="AK711" s="1"/>
  <c r="AK710" s="1"/>
  <c r="AK709" s="1"/>
  <c r="AQ713"/>
  <c r="AQ712" s="1"/>
  <c r="AQ711" s="1"/>
  <c r="AQ710" s="1"/>
  <c r="AQ709" s="1"/>
  <c r="AK542"/>
  <c r="AK541" s="1"/>
  <c r="AK540" s="1"/>
  <c r="AK539" s="1"/>
  <c r="AQ543"/>
  <c r="AQ542" s="1"/>
  <c r="AQ541" s="1"/>
  <c r="AQ540" s="1"/>
  <c r="AQ539" s="1"/>
  <c r="AK399"/>
  <c r="AK398" s="1"/>
  <c r="AQ400"/>
  <c r="AQ399" s="1"/>
  <c r="AQ398" s="1"/>
  <c r="AQ393" s="1"/>
  <c r="AQ392" s="1"/>
  <c r="AK309"/>
  <c r="AK308" s="1"/>
  <c r="AK307" s="1"/>
  <c r="AQ310"/>
  <c r="AQ309" s="1"/>
  <c r="AQ308" s="1"/>
  <c r="AQ307" s="1"/>
  <c r="AJ220"/>
  <c r="AJ219" s="1"/>
  <c r="AJ218" s="1"/>
  <c r="AJ217" s="1"/>
  <c r="AP221"/>
  <c r="AP220" s="1"/>
  <c r="AP219" s="1"/>
  <c r="AP218" s="1"/>
  <c r="AP217" s="1"/>
  <c r="AK94"/>
  <c r="AQ96"/>
  <c r="AQ94" s="1"/>
  <c r="AJ1130"/>
  <c r="AJ1129" s="1"/>
  <c r="AJ1128" s="1"/>
  <c r="AP1131"/>
  <c r="AP1130" s="1"/>
  <c r="AP1129" s="1"/>
  <c r="AP1128" s="1"/>
  <c r="AJ1019"/>
  <c r="AJ1018" s="1"/>
  <c r="AP1020"/>
  <c r="AP1019" s="1"/>
  <c r="AP1018" s="1"/>
  <c r="AJ971"/>
  <c r="AJ970" s="1"/>
  <c r="AP972"/>
  <c r="AP971" s="1"/>
  <c r="AP970" s="1"/>
  <c r="AJ850"/>
  <c r="AJ849" s="1"/>
  <c r="AJ848" s="1"/>
  <c r="AP851"/>
  <c r="AP850" s="1"/>
  <c r="AP849" s="1"/>
  <c r="AP848" s="1"/>
  <c r="AJ614"/>
  <c r="AJ613" s="1"/>
  <c r="AJ612" s="1"/>
  <c r="AJ611" s="1"/>
  <c r="AP615"/>
  <c r="AP614" s="1"/>
  <c r="AP613" s="1"/>
  <c r="AP612" s="1"/>
  <c r="AP611" s="1"/>
  <c r="AJ462"/>
  <c r="AJ461" s="1"/>
  <c r="AJ460" s="1"/>
  <c r="AJ459" s="1"/>
  <c r="AJ458" s="1"/>
  <c r="AP463"/>
  <c r="AP462" s="1"/>
  <c r="AP461" s="1"/>
  <c r="AP460" s="1"/>
  <c r="AP459" s="1"/>
  <c r="AP458" s="1"/>
  <c r="AJ336"/>
  <c r="AJ335" s="1"/>
  <c r="AP337"/>
  <c r="AP336" s="1"/>
  <c r="AP335" s="1"/>
  <c r="AJ161"/>
  <c r="AJ160" s="1"/>
  <c r="AP162"/>
  <c r="AP161" s="1"/>
  <c r="AP160" s="1"/>
  <c r="AJ318"/>
  <c r="AJ317" s="1"/>
  <c r="AP319"/>
  <c r="AP318" s="1"/>
  <c r="AP317" s="1"/>
  <c r="AJ130"/>
  <c r="AJ129" s="1"/>
  <c r="AP131"/>
  <c r="AP130" s="1"/>
  <c r="AP129" s="1"/>
  <c r="AJ771"/>
  <c r="AJ770" s="1"/>
  <c r="AJ769" s="1"/>
  <c r="AP772"/>
  <c r="AP771" s="1"/>
  <c r="AP770" s="1"/>
  <c r="AP769" s="1"/>
  <c r="AK963"/>
  <c r="AK960" s="1"/>
  <c r="AK959" s="1"/>
  <c r="AK958" s="1"/>
  <c r="AK957" s="1"/>
  <c r="AQ964"/>
  <c r="AQ963" s="1"/>
  <c r="AQ960" s="1"/>
  <c r="AQ959" s="1"/>
  <c r="AQ958" s="1"/>
  <c r="AQ957" s="1"/>
  <c r="AJ590"/>
  <c r="AJ589" s="1"/>
  <c r="AP591"/>
  <c r="AP590" s="1"/>
  <c r="AP589" s="1"/>
  <c r="AK49"/>
  <c r="AQ50"/>
  <c r="AQ49" s="1"/>
  <c r="AJ977"/>
  <c r="AJ976" s="1"/>
  <c r="AP978"/>
  <c r="AP977" s="1"/>
  <c r="AP976" s="1"/>
  <c r="AJ509"/>
  <c r="AJ508" s="1"/>
  <c r="AJ507" s="1"/>
  <c r="AJ506" s="1"/>
  <c r="AP510"/>
  <c r="AP509" s="1"/>
  <c r="AP508" s="1"/>
  <c r="AP507" s="1"/>
  <c r="AP506" s="1"/>
  <c r="AK38"/>
  <c r="AQ39"/>
  <c r="AQ38" s="1"/>
  <c r="AK1025"/>
  <c r="AK1024" s="1"/>
  <c r="AQ1026"/>
  <c r="AQ1025" s="1"/>
  <c r="AQ1024" s="1"/>
  <c r="AK739"/>
  <c r="AK738" s="1"/>
  <c r="AK737" s="1"/>
  <c r="AQ740"/>
  <c r="AQ739" s="1"/>
  <c r="AQ738" s="1"/>
  <c r="AQ737" s="1"/>
  <c r="AK342"/>
  <c r="AK341" s="1"/>
  <c r="AQ343"/>
  <c r="AQ342" s="1"/>
  <c r="AQ341" s="1"/>
  <c r="AK1176"/>
  <c r="AK1175" s="1"/>
  <c r="AK1174" s="1"/>
  <c r="AK1173" s="1"/>
  <c r="AK1172" s="1"/>
  <c r="AQ1177"/>
  <c r="AQ1176" s="1"/>
  <c r="AQ1175" s="1"/>
  <c r="AQ1174" s="1"/>
  <c r="AQ1173" s="1"/>
  <c r="AQ1172" s="1"/>
  <c r="AK882"/>
  <c r="AK881" s="1"/>
  <c r="AQ883"/>
  <c r="AQ882" s="1"/>
  <c r="AQ881" s="1"/>
  <c r="AJ366"/>
  <c r="AJ365" s="1"/>
  <c r="AP367"/>
  <c r="AP366" s="1"/>
  <c r="AP365" s="1"/>
  <c r="AK1124"/>
  <c r="AQ1125"/>
  <c r="AQ1124" s="1"/>
  <c r="AK762"/>
  <c r="AK761" s="1"/>
  <c r="AK760" s="1"/>
  <c r="AK759" s="1"/>
  <c r="AQ763"/>
  <c r="AQ762" s="1"/>
  <c r="AQ761" s="1"/>
  <c r="AQ760" s="1"/>
  <c r="AQ759" s="1"/>
  <c r="AK355"/>
  <c r="AK354" s="1"/>
  <c r="AK353" s="1"/>
  <c r="AK352" s="1"/>
  <c r="AQ356"/>
  <c r="AQ355" s="1"/>
  <c r="AQ354" s="1"/>
  <c r="AQ353" s="1"/>
  <c r="AQ352" s="1"/>
  <c r="AJ1197"/>
  <c r="AJ1196" s="1"/>
  <c r="AJ1195" s="1"/>
  <c r="AP1198"/>
  <c r="AP1197" s="1"/>
  <c r="AP1196" s="1"/>
  <c r="AP1195" s="1"/>
  <c r="AJ903"/>
  <c r="AJ902" s="1"/>
  <c r="AP904"/>
  <c r="AP903" s="1"/>
  <c r="AP902" s="1"/>
  <c r="AJ481"/>
  <c r="AJ480" s="1"/>
  <c r="AJ479" s="1"/>
  <c r="AJ478" s="1"/>
  <c r="AP482"/>
  <c r="AP481" s="1"/>
  <c r="AP480" s="1"/>
  <c r="AP479" s="1"/>
  <c r="AP478" s="1"/>
  <c r="AK92"/>
  <c r="AQ93"/>
  <c r="AQ92" s="1"/>
  <c r="AK775"/>
  <c r="AK774" s="1"/>
  <c r="AK773" s="1"/>
  <c r="AQ776"/>
  <c r="AQ775" s="1"/>
  <c r="AQ774" s="1"/>
  <c r="AQ773" s="1"/>
  <c r="AJ564"/>
  <c r="AP565"/>
  <c r="AP564" s="1"/>
  <c r="AK1046"/>
  <c r="AK1045" s="1"/>
  <c r="AQ1047"/>
  <c r="AQ1046" s="1"/>
  <c r="AQ1045" s="1"/>
  <c r="AK998"/>
  <c r="AK997" s="1"/>
  <c r="AQ999"/>
  <c r="AQ998" s="1"/>
  <c r="AQ997" s="1"/>
  <c r="AK893"/>
  <c r="AK892" s="1"/>
  <c r="AQ894"/>
  <c r="AQ893" s="1"/>
  <c r="AQ892" s="1"/>
  <c r="AK805"/>
  <c r="AK804" s="1"/>
  <c r="AK799" s="1"/>
  <c r="AQ806"/>
  <c r="AQ805" s="1"/>
  <c r="AQ804" s="1"/>
  <c r="AQ799" s="1"/>
  <c r="AK600"/>
  <c r="AK599" s="1"/>
  <c r="AK598" s="1"/>
  <c r="AK597" s="1"/>
  <c r="AQ601"/>
  <c r="AQ600" s="1"/>
  <c r="AQ599" s="1"/>
  <c r="AQ598" s="1"/>
  <c r="AQ597" s="1"/>
  <c r="AK449"/>
  <c r="AQ450"/>
  <c r="AQ449" s="1"/>
  <c r="AK339"/>
  <c r="AK338" s="1"/>
  <c r="AQ340"/>
  <c r="AQ339" s="1"/>
  <c r="AQ338" s="1"/>
  <c r="AK243"/>
  <c r="AK242" s="1"/>
  <c r="AQ244"/>
  <c r="AQ243" s="1"/>
  <c r="AQ242" s="1"/>
  <c r="AK127"/>
  <c r="AQ128"/>
  <c r="AQ127" s="1"/>
  <c r="AK1148"/>
  <c r="AK1147" s="1"/>
  <c r="AQ1149"/>
  <c r="AQ1148" s="1"/>
  <c r="AQ1147" s="1"/>
  <c r="AJ1031"/>
  <c r="AJ1030" s="1"/>
  <c r="AP1032"/>
  <c r="AP1031" s="1"/>
  <c r="AP1030" s="1"/>
  <c r="AJ983"/>
  <c r="AJ982" s="1"/>
  <c r="AP984"/>
  <c r="AP983" s="1"/>
  <c r="AP982" s="1"/>
  <c r="AJ860"/>
  <c r="AP861"/>
  <c r="AP860" s="1"/>
  <c r="AK644"/>
  <c r="AK643" s="1"/>
  <c r="AK642" s="1"/>
  <c r="AQ645"/>
  <c r="AQ644" s="1"/>
  <c r="AQ643" s="1"/>
  <c r="AQ642" s="1"/>
  <c r="AJ486"/>
  <c r="AJ485" s="1"/>
  <c r="AJ484" s="1"/>
  <c r="AJ483" s="1"/>
  <c r="AP487"/>
  <c r="AP486" s="1"/>
  <c r="AP485" s="1"/>
  <c r="AP484" s="1"/>
  <c r="AP483" s="1"/>
  <c r="AJ355"/>
  <c r="AJ354" s="1"/>
  <c r="AJ353" s="1"/>
  <c r="AJ352" s="1"/>
  <c r="AP356"/>
  <c r="AP355" s="1"/>
  <c r="AP354" s="1"/>
  <c r="AP353" s="1"/>
  <c r="AP352" s="1"/>
  <c r="AK176"/>
  <c r="AQ178"/>
  <c r="AQ176" s="1"/>
  <c r="AK318"/>
  <c r="AK317" s="1"/>
  <c r="AQ319"/>
  <c r="AQ318" s="1"/>
  <c r="AQ317" s="1"/>
  <c r="AK312"/>
  <c r="AK311" s="1"/>
  <c r="AQ313"/>
  <c r="AQ312" s="1"/>
  <c r="AQ311" s="1"/>
  <c r="AK747"/>
  <c r="AK746" s="1"/>
  <c r="AK745" s="1"/>
  <c r="AQ748"/>
  <c r="AQ747" s="1"/>
  <c r="AQ746" s="1"/>
  <c r="AQ745" s="1"/>
  <c r="AK1016"/>
  <c r="AK1015" s="1"/>
  <c r="AQ1017"/>
  <c r="AQ1016" s="1"/>
  <c r="AQ1015" s="1"/>
  <c r="AK635"/>
  <c r="AK634" s="1"/>
  <c r="AK633" s="1"/>
  <c r="AK632" s="1"/>
  <c r="AK631" s="1"/>
  <c r="AQ636"/>
  <c r="AQ635" s="1"/>
  <c r="AQ634" s="1"/>
  <c r="AQ633" s="1"/>
  <c r="AQ632" s="1"/>
  <c r="AQ631" s="1"/>
  <c r="AK260"/>
  <c r="AQ261"/>
  <c r="AQ260" s="1"/>
  <c r="AK1185"/>
  <c r="AK1184" s="1"/>
  <c r="AK1183" s="1"/>
  <c r="AK1182" s="1"/>
  <c r="AK1181" s="1"/>
  <c r="AK1179" s="1"/>
  <c r="AQ1186"/>
  <c r="AQ1185" s="1"/>
  <c r="AQ1184" s="1"/>
  <c r="AQ1183" s="1"/>
  <c r="AQ1182" s="1"/>
  <c r="AQ1181" s="1"/>
  <c r="AQ1179" s="1"/>
  <c r="AJ856"/>
  <c r="AP857"/>
  <c r="AP856" s="1"/>
  <c r="AP853" s="1"/>
  <c r="AP852" s="1"/>
  <c r="AJ363"/>
  <c r="AJ362" s="1"/>
  <c r="AJ358" s="1"/>
  <c r="AJ357" s="1"/>
  <c r="AP364"/>
  <c r="AP363" s="1"/>
  <c r="AP362" s="1"/>
  <c r="AP358" s="1"/>
  <c r="AP357" s="1"/>
  <c r="AK421"/>
  <c r="AQ422"/>
  <c r="AQ421" s="1"/>
  <c r="AK977"/>
  <c r="AK976" s="1"/>
  <c r="AQ978"/>
  <c r="AQ977" s="1"/>
  <c r="AQ976" s="1"/>
  <c r="AJ572"/>
  <c r="AJ571" s="1"/>
  <c r="AP573"/>
  <c r="AK258"/>
  <c r="AQ259"/>
  <c r="AQ258" s="1"/>
  <c r="AQ257" s="1"/>
  <c r="AQ256" s="1"/>
  <c r="AQ255" s="1"/>
  <c r="AQ254" s="1"/>
  <c r="AJ1052"/>
  <c r="AJ1051" s="1"/>
  <c r="AP1053"/>
  <c r="AP1052" s="1"/>
  <c r="AP1051" s="1"/>
  <c r="AK686"/>
  <c r="AK685" s="1"/>
  <c r="AQ687"/>
  <c r="AQ686" s="1"/>
  <c r="AQ685" s="1"/>
  <c r="AQ684" s="1"/>
  <c r="AJ270"/>
  <c r="AJ269" s="1"/>
  <c r="AJ268" s="1"/>
  <c r="AJ267" s="1"/>
  <c r="AJ266" s="1"/>
  <c r="AP271"/>
  <c r="AP270" s="1"/>
  <c r="AP269" s="1"/>
  <c r="AP268" s="1"/>
  <c r="AP267" s="1"/>
  <c r="AP266" s="1"/>
  <c r="AK560"/>
  <c r="AQ561"/>
  <c r="AQ560" s="1"/>
  <c r="AQ559" s="1"/>
  <c r="AK1031"/>
  <c r="AK1030" s="1"/>
  <c r="AQ1032"/>
  <c r="AQ1031" s="1"/>
  <c r="AQ1030" s="1"/>
  <c r="AK896"/>
  <c r="AK895" s="1"/>
  <c r="AQ897"/>
  <c r="AQ896" s="1"/>
  <c r="AQ895" s="1"/>
  <c r="AQ891" s="1"/>
  <c r="AK462"/>
  <c r="AK461" s="1"/>
  <c r="AK460" s="1"/>
  <c r="AK459" s="1"/>
  <c r="AK458" s="1"/>
  <c r="AQ463"/>
  <c r="AQ462" s="1"/>
  <c r="AQ461" s="1"/>
  <c r="AQ460" s="1"/>
  <c r="AQ459" s="1"/>
  <c r="AQ458" s="1"/>
  <c r="AK90"/>
  <c r="AQ91"/>
  <c r="AQ90" s="1"/>
  <c r="AQ89" s="1"/>
  <c r="AQ88" s="1"/>
  <c r="AQ87" s="1"/>
  <c r="AQ86" s="1"/>
  <c r="AJ980"/>
  <c r="AJ979" s="1"/>
  <c r="AP981"/>
  <c r="AP980" s="1"/>
  <c r="AP979" s="1"/>
  <c r="AJ619"/>
  <c r="AJ618" s="1"/>
  <c r="AJ617" s="1"/>
  <c r="AJ616" s="1"/>
  <c r="AP620"/>
  <c r="AP619" s="1"/>
  <c r="AP618" s="1"/>
  <c r="AP617" s="1"/>
  <c r="AP616" s="1"/>
  <c r="AK215"/>
  <c r="AQ216"/>
  <c r="AQ215" s="1"/>
  <c r="AE152"/>
  <c r="X549"/>
  <c r="AK1074"/>
  <c r="AK1073" s="1"/>
  <c r="AK1072" s="1"/>
  <c r="AQ1075"/>
  <c r="AQ1074" s="1"/>
  <c r="AQ1073" s="1"/>
  <c r="AQ1072" s="1"/>
  <c r="AJ445"/>
  <c r="AP446"/>
  <c r="AP445" s="1"/>
  <c r="AD294"/>
  <c r="AD293" s="1"/>
  <c r="AE477"/>
  <c r="AE33"/>
  <c r="AE26" s="1"/>
  <c r="AE25" s="1"/>
  <c r="AE24" s="1"/>
  <c r="AD559"/>
  <c r="AE444"/>
  <c r="AE425" s="1"/>
  <c r="AE641"/>
  <c r="AE640" s="1"/>
  <c r="AE736"/>
  <c r="AD357"/>
  <c r="AD351" s="1"/>
  <c r="AD345" s="1"/>
  <c r="AE416"/>
  <c r="AE415" s="1"/>
  <c r="AE403" s="1"/>
  <c r="AE257"/>
  <c r="AE256" s="1"/>
  <c r="AE255" s="1"/>
  <c r="AE254" s="1"/>
  <c r="AE684"/>
  <c r="AE679" s="1"/>
  <c r="AE678" s="1"/>
  <c r="AE559"/>
  <c r="AE89"/>
  <c r="AE88" s="1"/>
  <c r="AE87" s="1"/>
  <c r="AE86" s="1"/>
  <c r="Y1111"/>
  <c r="Y955" s="1"/>
  <c r="AK358"/>
  <c r="AK357" s="1"/>
  <c r="AD537"/>
  <c r="AD536" s="1"/>
  <c r="AD535" s="1"/>
  <c r="AD534" s="1"/>
  <c r="AD533" s="1"/>
  <c r="AJ538"/>
  <c r="AD878"/>
  <c r="AD877" s="1"/>
  <c r="AJ879"/>
  <c r="AD90"/>
  <c r="AJ91"/>
  <c r="AD828"/>
  <c r="AD827" s="1"/>
  <c r="AD826" s="1"/>
  <c r="AD821" s="1"/>
  <c r="AD820" s="1"/>
  <c r="AJ829"/>
  <c r="AE567"/>
  <c r="AE566" s="1"/>
  <c r="AK568"/>
  <c r="AD1121"/>
  <c r="AD1120" s="1"/>
  <c r="AJ1122"/>
  <c r="AD94"/>
  <c r="AJ96"/>
  <c r="AD1004"/>
  <c r="AD1003" s="1"/>
  <c r="AJ1005"/>
  <c r="AE1126"/>
  <c r="AE1123" s="1"/>
  <c r="AE1113" s="1"/>
  <c r="AE1112" s="1"/>
  <c r="AK1127"/>
  <c r="AD36"/>
  <c r="AJ37"/>
  <c r="AD1126"/>
  <c r="AJ1127"/>
  <c r="AD38"/>
  <c r="AJ39"/>
  <c r="AD567"/>
  <c r="AD566" s="1"/>
  <c r="AJ568"/>
  <c r="AD40"/>
  <c r="AJ41"/>
  <c r="AD291"/>
  <c r="AD290" s="1"/>
  <c r="AD289" s="1"/>
  <c r="AJ292"/>
  <c r="AD277"/>
  <c r="AD276" s="1"/>
  <c r="AD275" s="1"/>
  <c r="AD274" s="1"/>
  <c r="AJ278"/>
  <c r="AK224"/>
  <c r="AK223" s="1"/>
  <c r="AK222" s="1"/>
  <c r="AK1137"/>
  <c r="AK1132" s="1"/>
  <c r="AK477"/>
  <c r="AK936"/>
  <c r="AK935" s="1"/>
  <c r="AD596"/>
  <c r="AJ351"/>
  <c r="AJ345" s="1"/>
  <c r="AE1137"/>
  <c r="AE1132" s="1"/>
  <c r="AE358"/>
  <c r="AE357" s="1"/>
  <c r="AE351" s="1"/>
  <c r="AE345" s="1"/>
  <c r="AJ1159"/>
  <c r="AK853"/>
  <c r="AK852" s="1"/>
  <c r="AK843" s="1"/>
  <c r="AK842" s="1"/>
  <c r="AJ171"/>
  <c r="AK719"/>
  <c r="AK588"/>
  <c r="AK587" s="1"/>
  <c r="AJ602"/>
  <c r="AJ596" s="1"/>
  <c r="AK153"/>
  <c r="AK152" s="1"/>
  <c r="AJ444"/>
  <c r="AJ393"/>
  <c r="AJ392" s="1"/>
  <c r="AD682"/>
  <c r="AD681" s="1"/>
  <c r="AD680" s="1"/>
  <c r="AJ683"/>
  <c r="AD500"/>
  <c r="AD499" s="1"/>
  <c r="AD498" s="1"/>
  <c r="AD497" s="1"/>
  <c r="AJ501"/>
  <c r="AD974"/>
  <c r="AD973" s="1"/>
  <c r="AJ975"/>
  <c r="AE172"/>
  <c r="AE171" s="1"/>
  <c r="AE163" s="1"/>
  <c r="AK173"/>
  <c r="AD236"/>
  <c r="AJ237"/>
  <c r="AD1055"/>
  <c r="AD1054" s="1"/>
  <c r="AJ1056"/>
  <c r="AD330"/>
  <c r="AD329" s="1"/>
  <c r="AD328" s="1"/>
  <c r="AD323" s="1"/>
  <c r="AD322" s="1"/>
  <c r="AD321" s="1"/>
  <c r="AJ331"/>
  <c r="AD1185"/>
  <c r="AD1184" s="1"/>
  <c r="AD1183" s="1"/>
  <c r="AD1182" s="1"/>
  <c r="AD1181" s="1"/>
  <c r="AD1179" s="1"/>
  <c r="AJ1186"/>
  <c r="AD34"/>
  <c r="AJ35"/>
  <c r="AD938"/>
  <c r="AD937" s="1"/>
  <c r="AD936" s="1"/>
  <c r="AD935" s="1"/>
  <c r="AJ939"/>
  <c r="AK328"/>
  <c r="AK323" s="1"/>
  <c r="AK322" s="1"/>
  <c r="AK321" s="1"/>
  <c r="AK1154"/>
  <c r="AK1153" s="1"/>
  <c r="AK1151" s="1"/>
  <c r="AK832"/>
  <c r="AK831" s="1"/>
  <c r="AJ1154"/>
  <c r="AJ1153" s="1"/>
  <c r="AJ1151" s="1"/>
  <c r="AK505"/>
  <c r="AE306"/>
  <c r="AE305" s="1"/>
  <c r="AD853"/>
  <c r="AD852" s="1"/>
  <c r="AD843" s="1"/>
  <c r="AD842" s="1"/>
  <c r="AE891"/>
  <c r="AE872" s="1"/>
  <c r="AE871" s="1"/>
  <c r="AE869" s="1"/>
  <c r="X89"/>
  <c r="X88" s="1"/>
  <c r="X87" s="1"/>
  <c r="X86" s="1"/>
  <c r="Y638"/>
  <c r="AE602"/>
  <c r="AE596" s="1"/>
  <c r="AE764"/>
  <c r="AE969"/>
  <c r="AE968" s="1"/>
  <c r="AE967" s="1"/>
  <c r="AD554"/>
  <c r="AD550" s="1"/>
  <c r="AE124"/>
  <c r="AE123" s="1"/>
  <c r="AE118" s="1"/>
  <c r="AE1159"/>
  <c r="AE1154" s="1"/>
  <c r="AE1153" s="1"/>
  <c r="AE1151" s="1"/>
  <c r="AD832"/>
  <c r="AD831" s="1"/>
  <c r="AE622"/>
  <c r="AK124"/>
  <c r="AK123" s="1"/>
  <c r="AK118" s="1"/>
  <c r="AK641"/>
  <c r="AK640" s="1"/>
  <c r="AK684"/>
  <c r="AK679" s="1"/>
  <c r="AK678" s="1"/>
  <c r="AK559"/>
  <c r="AK891"/>
  <c r="AK89"/>
  <c r="AK88" s="1"/>
  <c r="AK87" s="1"/>
  <c r="AK86" s="1"/>
  <c r="AD234"/>
  <c r="AJ235"/>
  <c r="AD92"/>
  <c r="AJ93"/>
  <c r="Y475"/>
  <c r="AE232"/>
  <c r="AE231" s="1"/>
  <c r="AJ891"/>
  <c r="AK602"/>
  <c r="AK596" s="1"/>
  <c r="AK969"/>
  <c r="AK968" s="1"/>
  <c r="AJ554"/>
  <c r="AJ550" s="1"/>
  <c r="AK233"/>
  <c r="AK232" s="1"/>
  <c r="AK231" s="1"/>
  <c r="AJ832"/>
  <c r="AJ831" s="1"/>
  <c r="AK294"/>
  <c r="AK293" s="1"/>
  <c r="AK284" s="1"/>
  <c r="AK273" s="1"/>
  <c r="AK164"/>
  <c r="AK873"/>
  <c r="AK393"/>
  <c r="AK392" s="1"/>
  <c r="AK736"/>
  <c r="AD1159"/>
  <c r="AD1154" s="1"/>
  <c r="AD1153" s="1"/>
  <c r="AD1151" s="1"/>
  <c r="AD171"/>
  <c r="AE719"/>
  <c r="AD393"/>
  <c r="AD392" s="1"/>
  <c r="AD1074"/>
  <c r="AD1073" s="1"/>
  <c r="AJ1075"/>
  <c r="AD1078"/>
  <c r="AD1077" s="1"/>
  <c r="AD1076" s="1"/>
  <c r="AJ1079"/>
  <c r="X1072"/>
  <c r="Y151"/>
  <c r="Y112" s="1"/>
  <c r="Y15" s="1"/>
  <c r="X514"/>
  <c r="X513" s="1"/>
  <c r="X512" s="1"/>
  <c r="X511" s="1"/>
  <c r="AD515"/>
  <c r="X593"/>
  <c r="X592" s="1"/>
  <c r="X588" s="1"/>
  <c r="X587" s="1"/>
  <c r="AD594"/>
  <c r="X547"/>
  <c r="X546" s="1"/>
  <c r="X545" s="1"/>
  <c r="X544" s="1"/>
  <c r="AD548"/>
  <c r="X888"/>
  <c r="X887" s="1"/>
  <c r="AD889"/>
  <c r="X491"/>
  <c r="X490" s="1"/>
  <c r="X489" s="1"/>
  <c r="X488" s="1"/>
  <c r="X477" s="1"/>
  <c r="AD492"/>
  <c r="X969"/>
  <c r="X968" s="1"/>
  <c r="X878"/>
  <c r="X877" s="1"/>
  <c r="S843"/>
  <c r="S842" s="1"/>
  <c r="S403"/>
  <c r="Y306"/>
  <c r="Y305" s="1"/>
  <c r="S425"/>
  <c r="R887"/>
  <c r="R549"/>
  <c r="S616"/>
  <c r="R611"/>
  <c r="S759"/>
  <c r="R597"/>
  <c r="S958"/>
  <c r="S464"/>
  <c r="S1182"/>
  <c r="R602"/>
  <c r="S118"/>
  <c r="S483"/>
  <c r="S511"/>
  <c r="S469"/>
  <c r="S18"/>
  <c r="R267"/>
  <c r="R539"/>
  <c r="R516"/>
  <c r="S641"/>
  <c r="R680"/>
  <c r="S611"/>
  <c r="R306"/>
  <c r="S794"/>
  <c r="R616"/>
  <c r="S506"/>
  <c r="S516"/>
  <c r="R535"/>
  <c r="R1166"/>
  <c r="S217"/>
  <c r="R632"/>
  <c r="S106"/>
  <c r="S539"/>
  <c r="R88"/>
  <c r="R490"/>
  <c r="R392"/>
  <c r="R1154"/>
  <c r="R1153" s="1"/>
  <c r="S1132"/>
  <c r="S1154"/>
  <c r="S357"/>
  <c r="S323"/>
  <c r="S549"/>
  <c r="R546"/>
  <c r="R26"/>
  <c r="R289"/>
  <c r="S146"/>
  <c r="S625"/>
  <c r="S284"/>
  <c r="S267"/>
  <c r="S279"/>
  <c r="S602"/>
  <c r="R352"/>
  <c r="S949"/>
  <c r="R346"/>
  <c r="R328"/>
  <c r="S814"/>
  <c r="R513"/>
  <c r="S210"/>
  <c r="R1183"/>
  <c r="R936"/>
  <c r="R275"/>
  <c r="S544"/>
  <c r="S459"/>
  <c r="R478"/>
  <c r="S832"/>
  <c r="S478"/>
  <c r="R217"/>
  <c r="S1113"/>
  <c r="S929"/>
  <c r="S521"/>
  <c r="S821"/>
  <c r="S528"/>
  <c r="S346"/>
  <c r="R799"/>
  <c r="R506"/>
  <c r="R672"/>
  <c r="S672"/>
  <c r="S534"/>
  <c r="S274"/>
  <c r="S488"/>
  <c r="R146"/>
  <c r="S597"/>
  <c r="S1166"/>
  <c r="S587"/>
  <c r="S231"/>
  <c r="R498"/>
  <c r="R709"/>
  <c r="R929"/>
  <c r="S497"/>
  <c r="R625"/>
  <c r="R832"/>
  <c r="R106"/>
  <c r="R958"/>
  <c r="R528"/>
  <c r="S709"/>
  <c r="S935"/>
  <c r="R969"/>
  <c r="S86"/>
  <c r="S632"/>
  <c r="R469"/>
  <c r="S43"/>
  <c r="R279"/>
  <c r="R464"/>
  <c r="S352"/>
  <c r="S306"/>
  <c r="R459"/>
  <c r="S679"/>
  <c r="S1072"/>
  <c r="S373"/>
  <c r="S255"/>
  <c r="S25"/>
  <c r="R1173"/>
  <c r="R483"/>
  <c r="R826"/>
  <c r="S1173"/>
  <c r="S968"/>
  <c r="R1076"/>
  <c r="R877"/>
  <c r="R592"/>
  <c r="S393"/>
  <c r="X374"/>
  <c r="X358"/>
  <c r="X844"/>
  <c r="X1156"/>
  <c r="X426"/>
  <c r="X815"/>
  <c r="X273"/>
  <c r="X255"/>
  <c r="S1191"/>
  <c r="X950"/>
  <c r="S872"/>
  <c r="X724"/>
  <c r="S719"/>
  <c r="S736"/>
  <c r="S764"/>
  <c r="R885"/>
  <c r="X886"/>
  <c r="R882"/>
  <c r="X883"/>
  <c r="R722"/>
  <c r="R721" s="1"/>
  <c r="R720" s="1"/>
  <c r="R719" s="1"/>
  <c r="X723"/>
  <c r="AD723" s="1"/>
  <c r="Y303"/>
  <c r="L47"/>
  <c r="R48"/>
  <c r="L423"/>
  <c r="R424"/>
  <c r="L419"/>
  <c r="R420"/>
  <c r="L21"/>
  <c r="L20" s="1"/>
  <c r="L19" s="1"/>
  <c r="L18" s="1"/>
  <c r="L17" s="1"/>
  <c r="R22"/>
  <c r="L417"/>
  <c r="R418"/>
  <c r="M1204"/>
  <c r="L873"/>
  <c r="L872" s="1"/>
  <c r="L871" s="1"/>
  <c r="L869" s="1"/>
  <c r="H1204"/>
  <c r="G1197"/>
  <c r="G1196" s="1"/>
  <c r="G1195" s="1"/>
  <c r="G1193"/>
  <c r="G1192" s="1"/>
  <c r="F1197"/>
  <c r="F1196" s="1"/>
  <c r="F1195" s="1"/>
  <c r="AK257" l="1"/>
  <c r="AK256" s="1"/>
  <c r="AK255" s="1"/>
  <c r="AK254" s="1"/>
  <c r="AP351"/>
  <c r="AP345" s="1"/>
  <c r="AP572"/>
  <c r="AQ641"/>
  <c r="AQ640" s="1"/>
  <c r="AE718"/>
  <c r="AD33"/>
  <c r="AD26" s="1"/>
  <c r="AD25" s="1"/>
  <c r="AD24" s="1"/>
  <c r="AJ257"/>
  <c r="AJ256" s="1"/>
  <c r="AJ255" s="1"/>
  <c r="AJ254" s="1"/>
  <c r="X527"/>
  <c r="AE151"/>
  <c r="AE112" s="1"/>
  <c r="AE15" s="1"/>
  <c r="AP843"/>
  <c r="AP842" s="1"/>
  <c r="AQ33"/>
  <c r="AQ26" s="1"/>
  <c r="AQ25" s="1"/>
  <c r="AQ24" s="1"/>
  <c r="AP306"/>
  <c r="AP305" s="1"/>
  <c r="AQ416"/>
  <c r="AQ415" s="1"/>
  <c r="AQ403" s="1"/>
  <c r="AQ477"/>
  <c r="AP1159"/>
  <c r="AP1154" s="1"/>
  <c r="AP1153" s="1"/>
  <c r="AP1151" s="1"/>
  <c r="AQ505"/>
  <c r="AQ357"/>
  <c r="AE549"/>
  <c r="AE527" s="1"/>
  <c r="AP257"/>
  <c r="AP256" s="1"/>
  <c r="AP255" s="1"/>
  <c r="AP254" s="1"/>
  <c r="AD284"/>
  <c r="AJ1004"/>
  <c r="AJ1003" s="1"/>
  <c r="AP1005"/>
  <c r="AP1004" s="1"/>
  <c r="AP1003" s="1"/>
  <c r="AJ1078"/>
  <c r="AJ1077" s="1"/>
  <c r="AJ1076" s="1"/>
  <c r="AP1079"/>
  <c r="AP1078" s="1"/>
  <c r="AP1077" s="1"/>
  <c r="AP1076" s="1"/>
  <c r="AJ938"/>
  <c r="AJ937" s="1"/>
  <c r="AJ936" s="1"/>
  <c r="AJ935" s="1"/>
  <c r="AP939"/>
  <c r="AP938" s="1"/>
  <c r="AP937" s="1"/>
  <c r="AP936" s="1"/>
  <c r="AP935" s="1"/>
  <c r="AJ1185"/>
  <c r="AJ1184" s="1"/>
  <c r="AJ1183" s="1"/>
  <c r="AJ1182" s="1"/>
  <c r="AJ1181" s="1"/>
  <c r="AJ1179" s="1"/>
  <c r="AP1186"/>
  <c r="AP1185" s="1"/>
  <c r="AP1184" s="1"/>
  <c r="AP1183" s="1"/>
  <c r="AP1182" s="1"/>
  <c r="AP1181" s="1"/>
  <c r="AP1179" s="1"/>
  <c r="AJ1055"/>
  <c r="AJ1054" s="1"/>
  <c r="AP1056"/>
  <c r="AP1055" s="1"/>
  <c r="AP1054" s="1"/>
  <c r="AK172"/>
  <c r="AK171" s="1"/>
  <c r="AK163" s="1"/>
  <c r="AQ173"/>
  <c r="AQ172" s="1"/>
  <c r="AQ171" s="1"/>
  <c r="AJ500"/>
  <c r="AJ499" s="1"/>
  <c r="AJ498" s="1"/>
  <c r="AJ497" s="1"/>
  <c r="AP501"/>
  <c r="AP500" s="1"/>
  <c r="AP499" s="1"/>
  <c r="AP498" s="1"/>
  <c r="AP497" s="1"/>
  <c r="AQ306"/>
  <c r="AQ305" s="1"/>
  <c r="AP596"/>
  <c r="AQ679"/>
  <c r="AQ678" s="1"/>
  <c r="AQ853"/>
  <c r="AQ852" s="1"/>
  <c r="AQ843" s="1"/>
  <c r="AQ842" s="1"/>
  <c r="AQ1137"/>
  <c r="AQ764"/>
  <c r="AD549"/>
  <c r="AD273"/>
  <c r="AD252" s="1"/>
  <c r="AE402"/>
  <c r="AE303" s="1"/>
  <c r="AK444"/>
  <c r="AK425" s="1"/>
  <c r="AJ559"/>
  <c r="AK379"/>
  <c r="AK378" s="1"/>
  <c r="AK373" s="1"/>
  <c r="AK351" s="1"/>
  <c r="AK345" s="1"/>
  <c r="AK212"/>
  <c r="AK211" s="1"/>
  <c r="AK210" s="1"/>
  <c r="AK1191"/>
  <c r="AK1190" s="1"/>
  <c r="AK1188" s="1"/>
  <c r="AK622"/>
  <c r="AJ92"/>
  <c r="AP93"/>
  <c r="AP92" s="1"/>
  <c r="AJ40"/>
  <c r="AP41"/>
  <c r="AP40" s="1"/>
  <c r="AJ36"/>
  <c r="AP37"/>
  <c r="AP36" s="1"/>
  <c r="AJ828"/>
  <c r="AJ827" s="1"/>
  <c r="AJ826" s="1"/>
  <c r="AJ821" s="1"/>
  <c r="AJ820" s="1"/>
  <c r="AP829"/>
  <c r="AP828" s="1"/>
  <c r="AP827" s="1"/>
  <c r="AP826" s="1"/>
  <c r="AP821" s="1"/>
  <c r="AP820" s="1"/>
  <c r="AJ234"/>
  <c r="AP235"/>
  <c r="AP234" s="1"/>
  <c r="AJ291"/>
  <c r="AJ290" s="1"/>
  <c r="AJ289" s="1"/>
  <c r="AJ284" s="1"/>
  <c r="AP292"/>
  <c r="AP291" s="1"/>
  <c r="AP290" s="1"/>
  <c r="AP289" s="1"/>
  <c r="AP284" s="1"/>
  <c r="AJ567"/>
  <c r="AJ566" s="1"/>
  <c r="AJ549" s="1"/>
  <c r="AP568"/>
  <c r="AP567" s="1"/>
  <c r="AP566" s="1"/>
  <c r="AJ1126"/>
  <c r="AP1127"/>
  <c r="AP1126" s="1"/>
  <c r="AK1126"/>
  <c r="AK1123" s="1"/>
  <c r="AK1113" s="1"/>
  <c r="AK1112" s="1"/>
  <c r="AQ1127"/>
  <c r="AQ1126" s="1"/>
  <c r="AQ1123" s="1"/>
  <c r="AQ1113" s="1"/>
  <c r="AQ1112" s="1"/>
  <c r="AQ1111" s="1"/>
  <c r="AJ94"/>
  <c r="AP96"/>
  <c r="AP94" s="1"/>
  <c r="AK567"/>
  <c r="AK566" s="1"/>
  <c r="AK549" s="1"/>
  <c r="AK527" s="1"/>
  <c r="AK475" s="1"/>
  <c r="AQ568"/>
  <c r="AQ567" s="1"/>
  <c r="AQ566" s="1"/>
  <c r="AQ549" s="1"/>
  <c r="AQ527" s="1"/>
  <c r="AJ90"/>
  <c r="AP91"/>
  <c r="AP90" s="1"/>
  <c r="AP89" s="1"/>
  <c r="AP88" s="1"/>
  <c r="AP87" s="1"/>
  <c r="AP86" s="1"/>
  <c r="AJ537"/>
  <c r="AJ536" s="1"/>
  <c r="AJ535" s="1"/>
  <c r="AJ534" s="1"/>
  <c r="AJ533" s="1"/>
  <c r="AP538"/>
  <c r="AP537" s="1"/>
  <c r="AP536" s="1"/>
  <c r="AP535" s="1"/>
  <c r="AP534" s="1"/>
  <c r="AP533" s="1"/>
  <c r="AQ873"/>
  <c r="AQ872" s="1"/>
  <c r="AQ46"/>
  <c r="AQ45" s="1"/>
  <c r="AQ44" s="1"/>
  <c r="AQ43" s="1"/>
  <c r="AQ328"/>
  <c r="AQ323" s="1"/>
  <c r="AQ322" s="1"/>
  <c r="AQ321" s="1"/>
  <c r="AD969"/>
  <c r="AD968" s="1"/>
  <c r="AE252"/>
  <c r="AQ736"/>
  <c r="AQ444"/>
  <c r="AQ1159"/>
  <c r="AQ1154" s="1"/>
  <c r="AQ1153" s="1"/>
  <c r="AQ1151" s="1"/>
  <c r="AQ821"/>
  <c r="AQ820" s="1"/>
  <c r="AP559"/>
  <c r="AQ153"/>
  <c r="AQ152" s="1"/>
  <c r="AQ936"/>
  <c r="AQ935" s="1"/>
  <c r="AQ164"/>
  <c r="AQ163" s="1"/>
  <c r="AQ124"/>
  <c r="AQ123" s="1"/>
  <c r="AQ118" s="1"/>
  <c r="AP554"/>
  <c r="AP550" s="1"/>
  <c r="AQ602"/>
  <c r="AQ596" s="1"/>
  <c r="AP891"/>
  <c r="AQ719"/>
  <c r="AQ379"/>
  <c r="AQ378" s="1"/>
  <c r="AQ969"/>
  <c r="AQ968" s="1"/>
  <c r="AQ967" s="1"/>
  <c r="AQ212"/>
  <c r="AQ211" s="1"/>
  <c r="AQ210" s="1"/>
  <c r="AQ294"/>
  <c r="AQ293" s="1"/>
  <c r="AQ284" s="1"/>
  <c r="AQ273" s="1"/>
  <c r="AQ252" s="1"/>
  <c r="AQ1191"/>
  <c r="AQ1190" s="1"/>
  <c r="AQ1188" s="1"/>
  <c r="AQ832"/>
  <c r="AQ831" s="1"/>
  <c r="AQ622"/>
  <c r="AP832"/>
  <c r="AP831" s="1"/>
  <c r="AQ233"/>
  <c r="AQ232" s="1"/>
  <c r="AQ231" s="1"/>
  <c r="AJ277"/>
  <c r="AJ276" s="1"/>
  <c r="AJ275" s="1"/>
  <c r="AJ274" s="1"/>
  <c r="AP278"/>
  <c r="AP277" s="1"/>
  <c r="AP276" s="1"/>
  <c r="AP275" s="1"/>
  <c r="AP274" s="1"/>
  <c r="AJ38"/>
  <c r="AP39"/>
  <c r="AP38" s="1"/>
  <c r="AJ1121"/>
  <c r="AJ1120" s="1"/>
  <c r="AP1122"/>
  <c r="AP1121" s="1"/>
  <c r="AP1120" s="1"/>
  <c r="AJ878"/>
  <c r="AJ877" s="1"/>
  <c r="AP879"/>
  <c r="AP878" s="1"/>
  <c r="AP877" s="1"/>
  <c r="AJ34"/>
  <c r="AP35"/>
  <c r="AP34" s="1"/>
  <c r="AJ330"/>
  <c r="AJ329" s="1"/>
  <c r="AJ328" s="1"/>
  <c r="AJ323" s="1"/>
  <c r="AJ322" s="1"/>
  <c r="AJ321" s="1"/>
  <c r="AP331"/>
  <c r="AP330" s="1"/>
  <c r="AP329" s="1"/>
  <c r="AP328" s="1"/>
  <c r="AP323" s="1"/>
  <c r="AP322" s="1"/>
  <c r="AP321" s="1"/>
  <c r="AJ236"/>
  <c r="AP237"/>
  <c r="AP236" s="1"/>
  <c r="AJ974"/>
  <c r="AJ973" s="1"/>
  <c r="AJ969" s="1"/>
  <c r="AJ968" s="1"/>
  <c r="AP975"/>
  <c r="AP974" s="1"/>
  <c r="AP973" s="1"/>
  <c r="AP969" s="1"/>
  <c r="AP968" s="1"/>
  <c r="AJ682"/>
  <c r="AJ681" s="1"/>
  <c r="AJ680" s="1"/>
  <c r="AP683"/>
  <c r="AP682" s="1"/>
  <c r="AP681" s="1"/>
  <c r="AP680" s="1"/>
  <c r="AQ373"/>
  <c r="AK252"/>
  <c r="AP444"/>
  <c r="AK306"/>
  <c r="AK305" s="1"/>
  <c r="AK33"/>
  <c r="AK26" s="1"/>
  <c r="AK25" s="1"/>
  <c r="AK24" s="1"/>
  <c r="AJ306"/>
  <c r="AJ305" s="1"/>
  <c r="AK46"/>
  <c r="AK45" s="1"/>
  <c r="AK44" s="1"/>
  <c r="AK43" s="1"/>
  <c r="AJ853"/>
  <c r="AJ852" s="1"/>
  <c r="AJ843" s="1"/>
  <c r="AJ842" s="1"/>
  <c r="AK416"/>
  <c r="AK415" s="1"/>
  <c r="AK403" s="1"/>
  <c r="AK764"/>
  <c r="AK718" s="1"/>
  <c r="AK638" s="1"/>
  <c r="AK1111"/>
  <c r="AJ1074"/>
  <c r="AJ1073" s="1"/>
  <c r="AP1075"/>
  <c r="AP1074" s="1"/>
  <c r="AP1073" s="1"/>
  <c r="AP1072" s="1"/>
  <c r="AE638"/>
  <c r="AE475"/>
  <c r="AD547"/>
  <c r="AD546" s="1"/>
  <c r="AD545" s="1"/>
  <c r="AD544" s="1"/>
  <c r="AJ548"/>
  <c r="AD722"/>
  <c r="AD721" s="1"/>
  <c r="AD720" s="1"/>
  <c r="AD719" s="1"/>
  <c r="AJ723"/>
  <c r="AD491"/>
  <c r="AD490" s="1"/>
  <c r="AD489" s="1"/>
  <c r="AD488" s="1"/>
  <c r="AD477" s="1"/>
  <c r="AJ492"/>
  <c r="AD514"/>
  <c r="AD513" s="1"/>
  <c r="AD512" s="1"/>
  <c r="AD511" s="1"/>
  <c r="AJ515"/>
  <c r="AK872"/>
  <c r="AK871" s="1"/>
  <c r="AK869" s="1"/>
  <c r="AD888"/>
  <c r="AD887" s="1"/>
  <c r="AJ889"/>
  <c r="AK967"/>
  <c r="AD593"/>
  <c r="AD592" s="1"/>
  <c r="AD588" s="1"/>
  <c r="AD587" s="1"/>
  <c r="AJ594"/>
  <c r="AE1111"/>
  <c r="AE955" s="1"/>
  <c r="AD89"/>
  <c r="AD88" s="1"/>
  <c r="AD87" s="1"/>
  <c r="AD86" s="1"/>
  <c r="AD1072"/>
  <c r="AD967" s="1"/>
  <c r="X967"/>
  <c r="X882"/>
  <c r="X881" s="1"/>
  <c r="AD883"/>
  <c r="X885"/>
  <c r="X884" s="1"/>
  <c r="AD886"/>
  <c r="R351"/>
  <c r="R105"/>
  <c r="R274"/>
  <c r="R512"/>
  <c r="S266"/>
  <c r="R266"/>
  <c r="S820"/>
  <c r="S831"/>
  <c r="S596"/>
  <c r="S351"/>
  <c r="R305"/>
  <c r="R596"/>
  <c r="R821"/>
  <c r="S254"/>
  <c r="R458"/>
  <c r="R624"/>
  <c r="R497"/>
  <c r="S533"/>
  <c r="S527" s="1"/>
  <c r="R1182"/>
  <c r="S948"/>
  <c r="S624"/>
  <c r="R87"/>
  <c r="R534"/>
  <c r="R881"/>
  <c r="S392"/>
  <c r="R588"/>
  <c r="S1172"/>
  <c r="S24"/>
  <c r="S678"/>
  <c r="S631"/>
  <c r="R968"/>
  <c r="R957"/>
  <c r="S1112"/>
  <c r="S477"/>
  <c r="R935"/>
  <c r="S813"/>
  <c r="R345"/>
  <c r="R25"/>
  <c r="S322"/>
  <c r="S1153"/>
  <c r="R489"/>
  <c r="R631"/>
  <c r="S505"/>
  <c r="S17"/>
  <c r="S1181"/>
  <c r="S957"/>
  <c r="S151"/>
  <c r="R884"/>
  <c r="S967"/>
  <c r="R1172"/>
  <c r="S458"/>
  <c r="R323"/>
  <c r="R284"/>
  <c r="R545"/>
  <c r="S105"/>
  <c r="S305"/>
  <c r="R831"/>
  <c r="S273"/>
  <c r="S640"/>
  <c r="R1072"/>
  <c r="X373"/>
  <c r="X357"/>
  <c r="X843"/>
  <c r="X1155"/>
  <c r="X814"/>
  <c r="Y1204"/>
  <c r="X254"/>
  <c r="S1190"/>
  <c r="X949"/>
  <c r="S871"/>
  <c r="X722"/>
  <c r="S718"/>
  <c r="R47"/>
  <c r="X48"/>
  <c r="R21"/>
  <c r="X22"/>
  <c r="R419"/>
  <c r="X420"/>
  <c r="R417"/>
  <c r="X418"/>
  <c r="R423"/>
  <c r="X424"/>
  <c r="L416"/>
  <c r="L415" s="1"/>
  <c r="L403" s="1"/>
  <c r="G1191"/>
  <c r="G1190" s="1"/>
  <c r="G1188" s="1"/>
  <c r="F1194"/>
  <c r="L1194" s="1"/>
  <c r="AQ718" l="1"/>
  <c r="AQ345"/>
  <c r="AQ351"/>
  <c r="X873"/>
  <c r="X872" s="1"/>
  <c r="X871" s="1"/>
  <c r="AD527"/>
  <c r="AP273"/>
  <c r="AP252" s="1"/>
  <c r="AJ89"/>
  <c r="AJ88" s="1"/>
  <c r="AJ87" s="1"/>
  <c r="AJ86" s="1"/>
  <c r="AK151"/>
  <c r="AK112" s="1"/>
  <c r="AK15" s="1"/>
  <c r="AQ955"/>
  <c r="AQ475"/>
  <c r="AJ593"/>
  <c r="AJ592" s="1"/>
  <c r="AJ588" s="1"/>
  <c r="AJ587" s="1"/>
  <c r="AP594"/>
  <c r="AP593" s="1"/>
  <c r="AP592" s="1"/>
  <c r="AP588" s="1"/>
  <c r="AP587" s="1"/>
  <c r="AJ514"/>
  <c r="AJ513" s="1"/>
  <c r="AJ512" s="1"/>
  <c r="AJ511" s="1"/>
  <c r="AP515"/>
  <c r="AP514" s="1"/>
  <c r="AP513" s="1"/>
  <c r="AP512" s="1"/>
  <c r="AP511" s="1"/>
  <c r="AJ722"/>
  <c r="AJ721" s="1"/>
  <c r="AJ720" s="1"/>
  <c r="AJ719" s="1"/>
  <c r="AP723"/>
  <c r="AP722" s="1"/>
  <c r="AP721" s="1"/>
  <c r="AP720" s="1"/>
  <c r="AP719" s="1"/>
  <c r="AK955"/>
  <c r="AJ33"/>
  <c r="AJ26" s="1"/>
  <c r="AJ25" s="1"/>
  <c r="AJ24" s="1"/>
  <c r="AP549"/>
  <c r="AQ151"/>
  <c r="AQ112" s="1"/>
  <c r="AQ15" s="1"/>
  <c r="AQ871"/>
  <c r="AQ869" s="1"/>
  <c r="AJ888"/>
  <c r="AJ887" s="1"/>
  <c r="AP889"/>
  <c r="AP888" s="1"/>
  <c r="AP887" s="1"/>
  <c r="AE1204"/>
  <c r="AJ1072"/>
  <c r="AJ967" s="1"/>
  <c r="AP33"/>
  <c r="AP26" s="1"/>
  <c r="AP25" s="1"/>
  <c r="AP24" s="1"/>
  <c r="AJ273"/>
  <c r="AJ252" s="1"/>
  <c r="AK402"/>
  <c r="AK303" s="1"/>
  <c r="AJ491"/>
  <c r="AJ490" s="1"/>
  <c r="AJ489" s="1"/>
  <c r="AJ488" s="1"/>
  <c r="AJ477" s="1"/>
  <c r="AP492"/>
  <c r="AP491" s="1"/>
  <c r="AP490" s="1"/>
  <c r="AP489" s="1"/>
  <c r="AP488" s="1"/>
  <c r="AP477" s="1"/>
  <c r="AJ547"/>
  <c r="AJ546" s="1"/>
  <c r="AJ545" s="1"/>
  <c r="AJ544" s="1"/>
  <c r="AP548"/>
  <c r="AP547" s="1"/>
  <c r="AP546" s="1"/>
  <c r="AP545" s="1"/>
  <c r="AP544" s="1"/>
  <c r="AP967"/>
  <c r="AQ638"/>
  <c r="AQ425"/>
  <c r="AQ402" s="1"/>
  <c r="AQ303" s="1"/>
  <c r="AJ527"/>
  <c r="AD885"/>
  <c r="AD884" s="1"/>
  <c r="AJ886"/>
  <c r="AD882"/>
  <c r="AD881" s="1"/>
  <c r="AJ883"/>
  <c r="X423"/>
  <c r="AD424"/>
  <c r="X419"/>
  <c r="AD420"/>
  <c r="X47"/>
  <c r="AD48"/>
  <c r="X417"/>
  <c r="AD418"/>
  <c r="X21"/>
  <c r="X20" s="1"/>
  <c r="X19" s="1"/>
  <c r="X18" s="1"/>
  <c r="X17" s="1"/>
  <c r="AD22"/>
  <c r="R1151"/>
  <c r="R20"/>
  <c r="S112"/>
  <c r="R488"/>
  <c r="R587"/>
  <c r="R86"/>
  <c r="R967"/>
  <c r="R544"/>
  <c r="R322"/>
  <c r="S345"/>
  <c r="R820"/>
  <c r="R511"/>
  <c r="S1151"/>
  <c r="R24"/>
  <c r="R533"/>
  <c r="S622"/>
  <c r="R1181"/>
  <c r="R622"/>
  <c r="S252"/>
  <c r="R273"/>
  <c r="S1179"/>
  <c r="S321"/>
  <c r="S1111"/>
  <c r="S402"/>
  <c r="S475"/>
  <c r="R873"/>
  <c r="X351"/>
  <c r="X842"/>
  <c r="X1154"/>
  <c r="X813"/>
  <c r="X252"/>
  <c r="S1188"/>
  <c r="X948"/>
  <c r="S869"/>
  <c r="X721"/>
  <c r="S638"/>
  <c r="R416"/>
  <c r="L1193"/>
  <c r="L1192" s="1"/>
  <c r="L1191" s="1"/>
  <c r="L1190" s="1"/>
  <c r="L1188" s="1"/>
  <c r="R1194"/>
  <c r="F690"/>
  <c r="L690" s="1"/>
  <c r="F655"/>
  <c r="L655" s="1"/>
  <c r="F646"/>
  <c r="L646" s="1"/>
  <c r="R646" s="1"/>
  <c r="X646" s="1"/>
  <c r="AD646" s="1"/>
  <c r="AJ646" s="1"/>
  <c r="AP646" s="1"/>
  <c r="F645"/>
  <c r="L645" s="1"/>
  <c r="R645" s="1"/>
  <c r="X645" s="1"/>
  <c r="AD645" s="1"/>
  <c r="AJ645" s="1"/>
  <c r="AP645" s="1"/>
  <c r="F768"/>
  <c r="L768" s="1"/>
  <c r="G1139"/>
  <c r="G1138" s="1"/>
  <c r="F1139"/>
  <c r="F1138" s="1"/>
  <c r="AD873" l="1"/>
  <c r="AD872" s="1"/>
  <c r="AD871" s="1"/>
  <c r="AD869" s="1"/>
  <c r="X416"/>
  <c r="X415" s="1"/>
  <c r="X403" s="1"/>
  <c r="AK1204"/>
  <c r="AQ1204"/>
  <c r="AJ885"/>
  <c r="AJ884" s="1"/>
  <c r="AP886"/>
  <c r="AP885" s="1"/>
  <c r="AP884" s="1"/>
  <c r="AJ882"/>
  <c r="AJ881" s="1"/>
  <c r="AP883"/>
  <c r="AP882" s="1"/>
  <c r="AP881" s="1"/>
  <c r="AP644"/>
  <c r="AP643" s="1"/>
  <c r="AP642" s="1"/>
  <c r="AP527"/>
  <c r="AD423"/>
  <c r="AJ424"/>
  <c r="AD417"/>
  <c r="AJ418"/>
  <c r="AD21"/>
  <c r="AD20" s="1"/>
  <c r="AD19" s="1"/>
  <c r="AD18" s="1"/>
  <c r="AD17" s="1"/>
  <c r="AJ22"/>
  <c r="AJ644"/>
  <c r="AJ643" s="1"/>
  <c r="AJ642" s="1"/>
  <c r="AD47"/>
  <c r="AJ48"/>
  <c r="AD419"/>
  <c r="AJ420"/>
  <c r="AD644"/>
  <c r="AD643" s="1"/>
  <c r="AD642" s="1"/>
  <c r="R1179"/>
  <c r="R477"/>
  <c r="R252"/>
  <c r="R321"/>
  <c r="S15"/>
  <c r="R527"/>
  <c r="R19"/>
  <c r="R872"/>
  <c r="S303"/>
  <c r="S955"/>
  <c r="X345"/>
  <c r="X1153"/>
  <c r="R415"/>
  <c r="X869"/>
  <c r="X720"/>
  <c r="X644"/>
  <c r="R1193"/>
  <c r="X1194"/>
  <c r="L689"/>
  <c r="L688" s="1"/>
  <c r="L684" s="1"/>
  <c r="L679" s="1"/>
  <c r="L678" s="1"/>
  <c r="R690"/>
  <c r="R644"/>
  <c r="R643" s="1"/>
  <c r="R642" s="1"/>
  <c r="L767"/>
  <c r="L766" s="1"/>
  <c r="L765" s="1"/>
  <c r="L764" s="1"/>
  <c r="R768"/>
  <c r="L654"/>
  <c r="L653" s="1"/>
  <c r="L652" s="1"/>
  <c r="R655"/>
  <c r="L644"/>
  <c r="L643" s="1"/>
  <c r="L642" s="1"/>
  <c r="F1146"/>
  <c r="L1146" s="1"/>
  <c r="F230"/>
  <c r="L230" s="1"/>
  <c r="F228"/>
  <c r="L228" s="1"/>
  <c r="F226"/>
  <c r="L226" s="1"/>
  <c r="F1125"/>
  <c r="L1125" s="1"/>
  <c r="F247"/>
  <c r="F740"/>
  <c r="L740" s="1"/>
  <c r="F166"/>
  <c r="L166" s="1"/>
  <c r="AJ873" l="1"/>
  <c r="AJ872" s="1"/>
  <c r="AJ871" s="1"/>
  <c r="AJ869" s="1"/>
  <c r="AP873"/>
  <c r="AP872" s="1"/>
  <c r="AP871" s="1"/>
  <c r="AP869" s="1"/>
  <c r="AJ417"/>
  <c r="AP418"/>
  <c r="AP417" s="1"/>
  <c r="AJ21"/>
  <c r="AJ20" s="1"/>
  <c r="AJ19" s="1"/>
  <c r="AJ18" s="1"/>
  <c r="AJ17" s="1"/>
  <c r="AP22"/>
  <c r="AP21" s="1"/>
  <c r="AP20" s="1"/>
  <c r="AP19" s="1"/>
  <c r="AP18" s="1"/>
  <c r="AP17" s="1"/>
  <c r="AJ423"/>
  <c r="AP424"/>
  <c r="AP423" s="1"/>
  <c r="AD416"/>
  <c r="AD415" s="1"/>
  <c r="AD403" s="1"/>
  <c r="AJ47"/>
  <c r="AP48"/>
  <c r="AP47" s="1"/>
  <c r="AJ419"/>
  <c r="AJ416" s="1"/>
  <c r="AJ415" s="1"/>
  <c r="AJ403" s="1"/>
  <c r="AP420"/>
  <c r="AP419" s="1"/>
  <c r="S1204"/>
  <c r="X1193"/>
  <c r="X1192" s="1"/>
  <c r="X1191" s="1"/>
  <c r="X1190" s="1"/>
  <c r="X1188" s="1"/>
  <c r="AD1194"/>
  <c r="R871"/>
  <c r="R18"/>
  <c r="R1192"/>
  <c r="X643"/>
  <c r="X1151"/>
  <c r="R403"/>
  <c r="X719"/>
  <c r="R767"/>
  <c r="R766" s="1"/>
  <c r="R765" s="1"/>
  <c r="R764" s="1"/>
  <c r="X768"/>
  <c r="AD768" s="1"/>
  <c r="R689"/>
  <c r="X690"/>
  <c r="R654"/>
  <c r="X655"/>
  <c r="L1124"/>
  <c r="L1123" s="1"/>
  <c r="L1113" s="1"/>
  <c r="L1112" s="1"/>
  <c r="R1125"/>
  <c r="L229"/>
  <c r="R230"/>
  <c r="L227"/>
  <c r="R228"/>
  <c r="L1145"/>
  <c r="L1144" s="1"/>
  <c r="L1137" s="1"/>
  <c r="L1132" s="1"/>
  <c r="R1146"/>
  <c r="L739"/>
  <c r="L738" s="1"/>
  <c r="L737" s="1"/>
  <c r="R740"/>
  <c r="L165"/>
  <c r="L164" s="1"/>
  <c r="L163" s="1"/>
  <c r="R166"/>
  <c r="L225"/>
  <c r="R226"/>
  <c r="L641"/>
  <c r="L640" s="1"/>
  <c r="F216"/>
  <c r="L216" s="1"/>
  <c r="F214"/>
  <c r="L214" s="1"/>
  <c r="G384"/>
  <c r="F384"/>
  <c r="G325"/>
  <c r="G229"/>
  <c r="F229"/>
  <c r="G40"/>
  <c r="F40"/>
  <c r="AP416" l="1"/>
  <c r="AP415" s="1"/>
  <c r="AP403" s="1"/>
  <c r="AD1193"/>
  <c r="AD1192" s="1"/>
  <c r="AD1191" s="1"/>
  <c r="AD1190" s="1"/>
  <c r="AD1188" s="1"/>
  <c r="AJ1194"/>
  <c r="AD767"/>
  <c r="AD766" s="1"/>
  <c r="AD765" s="1"/>
  <c r="AD764" s="1"/>
  <c r="AJ768"/>
  <c r="X689"/>
  <c r="X688" s="1"/>
  <c r="X684" s="1"/>
  <c r="X679" s="1"/>
  <c r="X678" s="1"/>
  <c r="AD690"/>
  <c r="X654"/>
  <c r="X653" s="1"/>
  <c r="X652" s="1"/>
  <c r="AD655"/>
  <c r="R688"/>
  <c r="R869"/>
  <c r="R1191"/>
  <c r="R17"/>
  <c r="R653"/>
  <c r="L1111"/>
  <c r="L955" s="1"/>
  <c r="X767"/>
  <c r="X642"/>
  <c r="R225"/>
  <c r="X226"/>
  <c r="R739"/>
  <c r="R738" s="1"/>
  <c r="R737" s="1"/>
  <c r="X740"/>
  <c r="AD740" s="1"/>
  <c r="R227"/>
  <c r="X228"/>
  <c r="R1124"/>
  <c r="X1125"/>
  <c r="R165"/>
  <c r="X166"/>
  <c r="R1145"/>
  <c r="X1146"/>
  <c r="R229"/>
  <c r="X230"/>
  <c r="L224"/>
  <c r="L223" s="1"/>
  <c r="L222" s="1"/>
  <c r="L213"/>
  <c r="R214"/>
  <c r="L215"/>
  <c r="R216"/>
  <c r="F239"/>
  <c r="L239" s="1"/>
  <c r="R239" s="1"/>
  <c r="X239" s="1"/>
  <c r="AD239" s="1"/>
  <c r="AJ239" s="1"/>
  <c r="AP239" s="1"/>
  <c r="G932"/>
  <c r="G931" s="1"/>
  <c r="G930" s="1"/>
  <c r="G929" s="1"/>
  <c r="F932"/>
  <c r="F931" s="1"/>
  <c r="F930" s="1"/>
  <c r="F929" s="1"/>
  <c r="G944"/>
  <c r="G943" s="1"/>
  <c r="F944"/>
  <c r="F943" s="1"/>
  <c r="G938"/>
  <c r="G937" s="1"/>
  <c r="F938"/>
  <c r="F937" s="1"/>
  <c r="F763"/>
  <c r="L763" s="1"/>
  <c r="F798"/>
  <c r="L798" s="1"/>
  <c r="AJ767" l="1"/>
  <c r="AJ766" s="1"/>
  <c r="AJ765" s="1"/>
  <c r="AJ764" s="1"/>
  <c r="AP768"/>
  <c r="AP767" s="1"/>
  <c r="AP766" s="1"/>
  <c r="AP765" s="1"/>
  <c r="AP764" s="1"/>
  <c r="AJ1193"/>
  <c r="AJ1192" s="1"/>
  <c r="AJ1191" s="1"/>
  <c r="AJ1190" s="1"/>
  <c r="AJ1188" s="1"/>
  <c r="AP1194"/>
  <c r="AP1193" s="1"/>
  <c r="AP1192" s="1"/>
  <c r="AP1191" s="1"/>
  <c r="AP1190" s="1"/>
  <c r="AP1188" s="1"/>
  <c r="AD739"/>
  <c r="AD738" s="1"/>
  <c r="AD737" s="1"/>
  <c r="AJ740"/>
  <c r="AD654"/>
  <c r="AD653" s="1"/>
  <c r="AD652" s="1"/>
  <c r="AD641" s="1"/>
  <c r="AD640" s="1"/>
  <c r="AJ655"/>
  <c r="AD689"/>
  <c r="AD688" s="1"/>
  <c r="AD684" s="1"/>
  <c r="AD679" s="1"/>
  <c r="AD678" s="1"/>
  <c r="AJ690"/>
  <c r="X229"/>
  <c r="AD230"/>
  <c r="X165"/>
  <c r="X164" s="1"/>
  <c r="X163" s="1"/>
  <c r="AD166"/>
  <c r="X227"/>
  <c r="AD228"/>
  <c r="X225"/>
  <c r="AD226"/>
  <c r="X1145"/>
  <c r="X1144" s="1"/>
  <c r="X1137" s="1"/>
  <c r="X1132" s="1"/>
  <c r="AD1146"/>
  <c r="X1124"/>
  <c r="X1123" s="1"/>
  <c r="X1113" s="1"/>
  <c r="X1112" s="1"/>
  <c r="AD1125"/>
  <c r="R684"/>
  <c r="R164"/>
  <c r="R1190"/>
  <c r="R1144"/>
  <c r="R1123"/>
  <c r="R652"/>
  <c r="X766"/>
  <c r="X641"/>
  <c r="X739"/>
  <c r="R224"/>
  <c r="L212"/>
  <c r="L211" s="1"/>
  <c r="L210" s="1"/>
  <c r="R215"/>
  <c r="X216"/>
  <c r="R213"/>
  <c r="X214"/>
  <c r="L797"/>
  <c r="L796" s="1"/>
  <c r="L795" s="1"/>
  <c r="L794" s="1"/>
  <c r="R798"/>
  <c r="L762"/>
  <c r="L761" s="1"/>
  <c r="L760" s="1"/>
  <c r="L759" s="1"/>
  <c r="R763"/>
  <c r="F433"/>
  <c r="L433" s="1"/>
  <c r="F1145"/>
  <c r="F1144" s="1"/>
  <c r="AJ654" l="1"/>
  <c r="AJ653" s="1"/>
  <c r="AJ652" s="1"/>
  <c r="AJ641" s="1"/>
  <c r="AJ640" s="1"/>
  <c r="AP655"/>
  <c r="AP654" s="1"/>
  <c r="AP653" s="1"/>
  <c r="AP652" s="1"/>
  <c r="AJ689"/>
  <c r="AJ688" s="1"/>
  <c r="AJ684" s="1"/>
  <c r="AJ679" s="1"/>
  <c r="AJ678" s="1"/>
  <c r="AP690"/>
  <c r="AP689" s="1"/>
  <c r="AP688" s="1"/>
  <c r="AP684" s="1"/>
  <c r="AP679" s="1"/>
  <c r="AP678" s="1"/>
  <c r="AJ739"/>
  <c r="AJ738" s="1"/>
  <c r="AJ737" s="1"/>
  <c r="AP740"/>
  <c r="AP739" s="1"/>
  <c r="AP738" s="1"/>
  <c r="AP737" s="1"/>
  <c r="X1111"/>
  <c r="X955" s="1"/>
  <c r="X224"/>
  <c r="X223" s="1"/>
  <c r="X222" s="1"/>
  <c r="AD1145"/>
  <c r="AD1144" s="1"/>
  <c r="AD1137" s="1"/>
  <c r="AD1132" s="1"/>
  <c r="AJ1146"/>
  <c r="AD227"/>
  <c r="AJ228"/>
  <c r="AD229"/>
  <c r="AJ230"/>
  <c r="AD1124"/>
  <c r="AD1123" s="1"/>
  <c r="AD1113" s="1"/>
  <c r="AD1112" s="1"/>
  <c r="AJ1125"/>
  <c r="AD225"/>
  <c r="AJ226"/>
  <c r="AD165"/>
  <c r="AD164" s="1"/>
  <c r="AD163" s="1"/>
  <c r="AJ166"/>
  <c r="X213"/>
  <c r="AD214"/>
  <c r="X215"/>
  <c r="AD216"/>
  <c r="AD224"/>
  <c r="AD223" s="1"/>
  <c r="AD222" s="1"/>
  <c r="R1113"/>
  <c r="R1188"/>
  <c r="R679"/>
  <c r="R212"/>
  <c r="R641"/>
  <c r="R640" s="1"/>
  <c r="R1137"/>
  <c r="R163"/>
  <c r="R223"/>
  <c r="X765"/>
  <c r="X640"/>
  <c r="X738"/>
  <c r="R762"/>
  <c r="X763"/>
  <c r="R797"/>
  <c r="X798"/>
  <c r="L432"/>
  <c r="L431" s="1"/>
  <c r="L430" s="1"/>
  <c r="L425" s="1"/>
  <c r="L402" s="1"/>
  <c r="L303" s="1"/>
  <c r="R433"/>
  <c r="G858"/>
  <c r="F858"/>
  <c r="F802"/>
  <c r="F801" s="1"/>
  <c r="F800" s="1"/>
  <c r="G802"/>
  <c r="G800" s="1"/>
  <c r="G675"/>
  <c r="G674" s="1"/>
  <c r="G673" s="1"/>
  <c r="G672" s="1"/>
  <c r="F675"/>
  <c r="F674" s="1"/>
  <c r="F673" s="1"/>
  <c r="F672" s="1"/>
  <c r="AP641" l="1"/>
  <c r="AP640" s="1"/>
  <c r="AD1111"/>
  <c r="AD955" s="1"/>
  <c r="AJ1145"/>
  <c r="AJ1144" s="1"/>
  <c r="AJ1137" s="1"/>
  <c r="AJ1132" s="1"/>
  <c r="AP1146"/>
  <c r="AP1145" s="1"/>
  <c r="AP1144" s="1"/>
  <c r="AP1137" s="1"/>
  <c r="AJ229"/>
  <c r="AP230"/>
  <c r="AP229" s="1"/>
  <c r="AJ225"/>
  <c r="AP226"/>
  <c r="AP225" s="1"/>
  <c r="AJ165"/>
  <c r="AJ164" s="1"/>
  <c r="AJ163" s="1"/>
  <c r="AP166"/>
  <c r="AP165" s="1"/>
  <c r="AP164" s="1"/>
  <c r="AP163" s="1"/>
  <c r="AJ1124"/>
  <c r="AJ1123" s="1"/>
  <c r="AJ1113" s="1"/>
  <c r="AJ1112" s="1"/>
  <c r="AJ1111" s="1"/>
  <c r="AJ955" s="1"/>
  <c r="AP1125"/>
  <c r="AP1124" s="1"/>
  <c r="AP1123" s="1"/>
  <c r="AP1113" s="1"/>
  <c r="AP1112" s="1"/>
  <c r="AJ227"/>
  <c r="AP228"/>
  <c r="AP227" s="1"/>
  <c r="X212"/>
  <c r="X211" s="1"/>
  <c r="X210" s="1"/>
  <c r="AD215"/>
  <c r="AJ216"/>
  <c r="AD213"/>
  <c r="AJ214"/>
  <c r="X797"/>
  <c r="X796" s="1"/>
  <c r="X795" s="1"/>
  <c r="X794" s="1"/>
  <c r="AD798"/>
  <c r="X762"/>
  <c r="X761" s="1"/>
  <c r="X760" s="1"/>
  <c r="X759" s="1"/>
  <c r="AD763"/>
  <c r="R761"/>
  <c r="R1132"/>
  <c r="R678"/>
  <c r="R222"/>
  <c r="R211"/>
  <c r="R1112"/>
  <c r="R796"/>
  <c r="X764"/>
  <c r="X737"/>
  <c r="R432"/>
  <c r="X433"/>
  <c r="G417"/>
  <c r="G419"/>
  <c r="G423"/>
  <c r="F423"/>
  <c r="F419"/>
  <c r="AJ224" l="1"/>
  <c r="AJ223" s="1"/>
  <c r="AJ222" s="1"/>
  <c r="AP1111"/>
  <c r="AP955" s="1"/>
  <c r="AJ215"/>
  <c r="AP216"/>
  <c r="AP215" s="1"/>
  <c r="AP224"/>
  <c r="AP223" s="1"/>
  <c r="AP222" s="1"/>
  <c r="AJ213"/>
  <c r="AP214"/>
  <c r="AP213" s="1"/>
  <c r="AD762"/>
  <c r="AD761" s="1"/>
  <c r="AD760" s="1"/>
  <c r="AD759" s="1"/>
  <c r="AJ763"/>
  <c r="AD797"/>
  <c r="AD796" s="1"/>
  <c r="AD795" s="1"/>
  <c r="AD794" s="1"/>
  <c r="AJ798"/>
  <c r="AD212"/>
  <c r="AD211" s="1"/>
  <c r="AD210" s="1"/>
  <c r="X432"/>
  <c r="X431" s="1"/>
  <c r="X430" s="1"/>
  <c r="X425" s="1"/>
  <c r="X402" s="1"/>
  <c r="X303" s="1"/>
  <c r="AD433"/>
  <c r="R760"/>
  <c r="R795"/>
  <c r="R210"/>
  <c r="R1111"/>
  <c r="R431"/>
  <c r="G416"/>
  <c r="F1121"/>
  <c r="F1120" s="1"/>
  <c r="F1064"/>
  <c r="F1063" s="1"/>
  <c r="F1061"/>
  <c r="F1060" s="1"/>
  <c r="F1058"/>
  <c r="F1057" s="1"/>
  <c r="F1055"/>
  <c r="F1054" s="1"/>
  <c r="F1052"/>
  <c r="F1051" s="1"/>
  <c r="F1049"/>
  <c r="F1048" s="1"/>
  <c r="F1037"/>
  <c r="F1036" s="1"/>
  <c r="F103"/>
  <c r="L103" s="1"/>
  <c r="F126"/>
  <c r="L126" s="1"/>
  <c r="AJ212" l="1"/>
  <c r="AJ211" s="1"/>
  <c r="AJ210" s="1"/>
  <c r="AJ797"/>
  <c r="AJ796" s="1"/>
  <c r="AJ795" s="1"/>
  <c r="AJ794" s="1"/>
  <c r="AP798"/>
  <c r="AP797" s="1"/>
  <c r="AP796" s="1"/>
  <c r="AP795" s="1"/>
  <c r="AP794" s="1"/>
  <c r="AP212"/>
  <c r="AP211" s="1"/>
  <c r="AP210" s="1"/>
  <c r="AJ762"/>
  <c r="AJ761" s="1"/>
  <c r="AJ760" s="1"/>
  <c r="AJ759" s="1"/>
  <c r="AP763"/>
  <c r="AP762" s="1"/>
  <c r="AP761" s="1"/>
  <c r="AP760" s="1"/>
  <c r="AP759" s="1"/>
  <c r="AD432"/>
  <c r="AD431" s="1"/>
  <c r="AD430" s="1"/>
  <c r="AD425" s="1"/>
  <c r="AD402" s="1"/>
  <c r="AD303" s="1"/>
  <c r="AJ433"/>
  <c r="R430"/>
  <c r="R759"/>
  <c r="R955"/>
  <c r="R794"/>
  <c r="L125"/>
  <c r="L124" s="1"/>
  <c r="L123" s="1"/>
  <c r="L118" s="1"/>
  <c r="R126"/>
  <c r="L102"/>
  <c r="L101" s="1"/>
  <c r="L100" s="1"/>
  <c r="L99" s="1"/>
  <c r="L98" s="1"/>
  <c r="R103"/>
  <c r="G762"/>
  <c r="G761" s="1"/>
  <c r="G760" s="1"/>
  <c r="G759" s="1"/>
  <c r="F762"/>
  <c r="F761" s="1"/>
  <c r="F760" s="1"/>
  <c r="F759" s="1"/>
  <c r="F748"/>
  <c r="L748" s="1"/>
  <c r="AJ432" l="1"/>
  <c r="AJ431" s="1"/>
  <c r="AJ430" s="1"/>
  <c r="AJ425" s="1"/>
  <c r="AJ402" s="1"/>
  <c r="AJ303" s="1"/>
  <c r="AP433"/>
  <c r="AP432" s="1"/>
  <c r="AP431" s="1"/>
  <c r="AP430" s="1"/>
  <c r="AP425" s="1"/>
  <c r="AP402" s="1"/>
  <c r="AP303" s="1"/>
  <c r="R425"/>
  <c r="R125"/>
  <c r="X126"/>
  <c r="R102"/>
  <c r="X103"/>
  <c r="L747"/>
  <c r="L746" s="1"/>
  <c r="L745" s="1"/>
  <c r="L736" s="1"/>
  <c r="L718" s="1"/>
  <c r="L638" s="1"/>
  <c r="R748"/>
  <c r="F326"/>
  <c r="F325" s="1"/>
  <c r="X102" l="1"/>
  <c r="X101" s="1"/>
  <c r="X100" s="1"/>
  <c r="X99" s="1"/>
  <c r="X98" s="1"/>
  <c r="AD103"/>
  <c r="X125"/>
  <c r="X124" s="1"/>
  <c r="X123" s="1"/>
  <c r="X118" s="1"/>
  <c r="AD126"/>
  <c r="R124"/>
  <c r="R402"/>
  <c r="R101"/>
  <c r="R747"/>
  <c r="X748"/>
  <c r="F246"/>
  <c r="F245" s="1"/>
  <c r="F54"/>
  <c r="L54" s="1"/>
  <c r="F50"/>
  <c r="L50" s="1"/>
  <c r="AD102" l="1"/>
  <c r="AD101" s="1"/>
  <c r="AD100" s="1"/>
  <c r="AD99" s="1"/>
  <c r="AD98" s="1"/>
  <c r="AJ103"/>
  <c r="AD125"/>
  <c r="AD124" s="1"/>
  <c r="AD123" s="1"/>
  <c r="AD118" s="1"/>
  <c r="AJ126"/>
  <c r="X747"/>
  <c r="X746" s="1"/>
  <c r="X745" s="1"/>
  <c r="AD748"/>
  <c r="R100"/>
  <c r="R123"/>
  <c r="R303"/>
  <c r="R746"/>
  <c r="L53"/>
  <c r="R54"/>
  <c r="L49"/>
  <c r="L46" s="1"/>
  <c r="L45" s="1"/>
  <c r="L44" s="1"/>
  <c r="L43" s="1"/>
  <c r="R50"/>
  <c r="F445"/>
  <c r="F155"/>
  <c r="L155" s="1"/>
  <c r="F525"/>
  <c r="L525" s="1"/>
  <c r="F159"/>
  <c r="L159" s="1"/>
  <c r="F102"/>
  <c r="F101" s="1"/>
  <c r="F100" s="1"/>
  <c r="F99" s="1"/>
  <c r="F98" s="1"/>
  <c r="AJ102" l="1"/>
  <c r="AJ101" s="1"/>
  <c r="AJ100" s="1"/>
  <c r="AJ99" s="1"/>
  <c r="AJ98" s="1"/>
  <c r="AP103"/>
  <c r="AP102" s="1"/>
  <c r="AP101" s="1"/>
  <c r="AP100" s="1"/>
  <c r="AP99" s="1"/>
  <c r="AP98" s="1"/>
  <c r="AJ125"/>
  <c r="AJ124" s="1"/>
  <c r="AJ123" s="1"/>
  <c r="AJ118" s="1"/>
  <c r="AP126"/>
  <c r="AP125" s="1"/>
  <c r="AP124" s="1"/>
  <c r="AP123" s="1"/>
  <c r="AP118" s="1"/>
  <c r="AD747"/>
  <c r="AD746" s="1"/>
  <c r="AD745" s="1"/>
  <c r="AD736" s="1"/>
  <c r="AD718" s="1"/>
  <c r="AD638" s="1"/>
  <c r="AJ748"/>
  <c r="X736"/>
  <c r="X718" s="1"/>
  <c r="X638" s="1"/>
  <c r="R99"/>
  <c r="R118"/>
  <c r="R745"/>
  <c r="R49"/>
  <c r="X50"/>
  <c r="R53"/>
  <c r="X54"/>
  <c r="L158"/>
  <c r="R159"/>
  <c r="L154"/>
  <c r="R155"/>
  <c r="L524"/>
  <c r="L523" s="1"/>
  <c r="L522" s="1"/>
  <c r="L521" s="1"/>
  <c r="L505" s="1"/>
  <c r="L475" s="1"/>
  <c r="R525"/>
  <c r="F635"/>
  <c r="F634" s="1"/>
  <c r="F633" s="1"/>
  <c r="F632" s="1"/>
  <c r="F572"/>
  <c r="F571" s="1"/>
  <c r="F567"/>
  <c r="F566" s="1"/>
  <c r="AJ747" l="1"/>
  <c r="AJ746" s="1"/>
  <c r="AJ745" s="1"/>
  <c r="AJ736" s="1"/>
  <c r="AJ718" s="1"/>
  <c r="AJ638" s="1"/>
  <c r="AP748"/>
  <c r="AP747" s="1"/>
  <c r="AP746" s="1"/>
  <c r="AP745" s="1"/>
  <c r="AP736" s="1"/>
  <c r="X53"/>
  <c r="AD54"/>
  <c r="X49"/>
  <c r="X46" s="1"/>
  <c r="X45" s="1"/>
  <c r="X44" s="1"/>
  <c r="X43" s="1"/>
  <c r="AD50"/>
  <c r="L153"/>
  <c r="L152" s="1"/>
  <c r="L151" s="1"/>
  <c r="R46"/>
  <c r="R98"/>
  <c r="R736"/>
  <c r="R158"/>
  <c r="X159"/>
  <c r="R524"/>
  <c r="X525"/>
  <c r="R154"/>
  <c r="X155"/>
  <c r="F241"/>
  <c r="L241" s="1"/>
  <c r="AP718" l="1"/>
  <c r="AP638" s="1"/>
  <c r="AD53"/>
  <c r="AJ54"/>
  <c r="AD49"/>
  <c r="AJ50"/>
  <c r="X524"/>
  <c r="X523" s="1"/>
  <c r="X522" s="1"/>
  <c r="X521" s="1"/>
  <c r="X505" s="1"/>
  <c r="X475" s="1"/>
  <c r="AD525"/>
  <c r="X158"/>
  <c r="AD159"/>
  <c r="X154"/>
  <c r="X153" s="1"/>
  <c r="X152" s="1"/>
  <c r="X151" s="1"/>
  <c r="AD155"/>
  <c r="R153"/>
  <c r="R523"/>
  <c r="R45"/>
  <c r="R718"/>
  <c r="L238"/>
  <c r="L233" s="1"/>
  <c r="L232" s="1"/>
  <c r="L231" s="1"/>
  <c r="L112" s="1"/>
  <c r="L15" s="1"/>
  <c r="L1204" s="1"/>
  <c r="R241"/>
  <c r="G805"/>
  <c r="G804" s="1"/>
  <c r="G799" s="1"/>
  <c r="F805"/>
  <c r="F804" s="1"/>
  <c r="F799" s="1"/>
  <c r="AD46" l="1"/>
  <c r="AD45" s="1"/>
  <c r="AD44" s="1"/>
  <c r="AD43" s="1"/>
  <c r="AJ53"/>
  <c r="AJ46" s="1"/>
  <c r="AJ45" s="1"/>
  <c r="AJ44" s="1"/>
  <c r="AJ43" s="1"/>
  <c r="AP54"/>
  <c r="AP53" s="1"/>
  <c r="AJ49"/>
  <c r="AP50"/>
  <c r="AP49" s="1"/>
  <c r="AD154"/>
  <c r="AJ155"/>
  <c r="AD524"/>
  <c r="AD523" s="1"/>
  <c r="AD522" s="1"/>
  <c r="AD521" s="1"/>
  <c r="AD505" s="1"/>
  <c r="AD475" s="1"/>
  <c r="AJ525"/>
  <c r="AD158"/>
  <c r="AJ159"/>
  <c r="R152"/>
  <c r="R151" s="1"/>
  <c r="R44"/>
  <c r="R522"/>
  <c r="R638"/>
  <c r="R238"/>
  <c r="R233" s="1"/>
  <c r="R232" s="1"/>
  <c r="R231" s="1"/>
  <c r="X241"/>
  <c r="G562"/>
  <c r="F562"/>
  <c r="AJ154" l="1"/>
  <c r="AP155"/>
  <c r="AP154" s="1"/>
  <c r="AP153" s="1"/>
  <c r="AP152" s="1"/>
  <c r="AP151" s="1"/>
  <c r="AJ158"/>
  <c r="AP159"/>
  <c r="AP158" s="1"/>
  <c r="AJ524"/>
  <c r="AJ523" s="1"/>
  <c r="AJ522" s="1"/>
  <c r="AJ521" s="1"/>
  <c r="AJ505" s="1"/>
  <c r="AJ475" s="1"/>
  <c r="AP525"/>
  <c r="AP524" s="1"/>
  <c r="AP523" s="1"/>
  <c r="AP522" s="1"/>
  <c r="AP521" s="1"/>
  <c r="AP505" s="1"/>
  <c r="AP475" s="1"/>
  <c r="AP46"/>
  <c r="AP45" s="1"/>
  <c r="AP44" s="1"/>
  <c r="AP43" s="1"/>
  <c r="AD153"/>
  <c r="AD152" s="1"/>
  <c r="AD151" s="1"/>
  <c r="AJ153"/>
  <c r="AJ152" s="1"/>
  <c r="AJ151" s="1"/>
  <c r="X238"/>
  <c r="X233" s="1"/>
  <c r="AD241"/>
  <c r="R112"/>
  <c r="R43"/>
  <c r="R521"/>
  <c r="F560"/>
  <c r="F559" s="1"/>
  <c r="F495"/>
  <c r="F494" s="1"/>
  <c r="F493" s="1"/>
  <c r="AD238" l="1"/>
  <c r="AD233" s="1"/>
  <c r="AD232" s="1"/>
  <c r="AD231" s="1"/>
  <c r="AD112" s="1"/>
  <c r="AD15" s="1"/>
  <c r="AD1204" s="1"/>
  <c r="AJ241"/>
  <c r="R505"/>
  <c r="R15"/>
  <c r="X232"/>
  <c r="G560"/>
  <c r="G559" s="1"/>
  <c r="G495"/>
  <c r="G494" s="1"/>
  <c r="G493" s="1"/>
  <c r="AJ238" l="1"/>
  <c r="AJ233" s="1"/>
  <c r="AJ232" s="1"/>
  <c r="AJ231" s="1"/>
  <c r="AJ112" s="1"/>
  <c r="AJ15" s="1"/>
  <c r="AJ1204" s="1"/>
  <c r="AP241"/>
  <c r="AP238" s="1"/>
  <c r="AP233" s="1"/>
  <c r="AP232" s="1"/>
  <c r="AP231" s="1"/>
  <c r="AP112" s="1"/>
  <c r="AP15" s="1"/>
  <c r="AP1204" s="1"/>
  <c r="R475"/>
  <c r="X231"/>
  <c r="G1118"/>
  <c r="G1117" s="1"/>
  <c r="F1118"/>
  <c r="F1117" s="1"/>
  <c r="R1204" l="1"/>
  <c r="X112"/>
  <c r="F449"/>
  <c r="G447"/>
  <c r="F447"/>
  <c r="G449"/>
  <c r="X15" l="1"/>
  <c r="X1204" s="1"/>
  <c r="G444"/>
  <c r="F444"/>
  <c r="G712" l="1"/>
  <c r="G711" s="1"/>
  <c r="G710" s="1"/>
  <c r="G709" s="1"/>
  <c r="F712"/>
  <c r="F711" s="1"/>
  <c r="F710" s="1"/>
  <c r="F709" s="1"/>
  <c r="G941" l="1"/>
  <c r="G940" s="1"/>
  <c r="F941"/>
  <c r="F940" s="1"/>
  <c r="F936" l="1"/>
  <c r="F935" s="1"/>
  <c r="G936"/>
  <c r="G935" s="1"/>
  <c r="G670" l="1"/>
  <c r="G669" s="1"/>
  <c r="F670" l="1"/>
  <c r="F669" s="1"/>
  <c r="G893" l="1"/>
  <c r="G892" s="1"/>
  <c r="F220" l="1"/>
  <c r="F219" s="1"/>
  <c r="F218" s="1"/>
  <c r="F217" s="1"/>
  <c r="F893"/>
  <c r="F892" s="1"/>
  <c r="G220"/>
  <c r="G219" s="1"/>
  <c r="G218" s="1"/>
  <c r="G217" s="1"/>
  <c r="G888" l="1"/>
  <c r="G887" s="1"/>
  <c r="F899"/>
  <c r="F898" s="1"/>
  <c r="G878"/>
  <c r="G877" s="1"/>
  <c r="G644"/>
  <c r="G643" s="1"/>
  <c r="G642" s="1"/>
  <c r="F909"/>
  <c r="F908" s="1"/>
  <c r="F531" l="1"/>
  <c r="F530" s="1"/>
  <c r="F529" s="1"/>
  <c r="F528" s="1"/>
  <c r="G649"/>
  <c r="G648" s="1"/>
  <c r="G647" s="1"/>
  <c r="G238"/>
  <c r="G918"/>
  <c r="G917" s="1"/>
  <c r="G916" s="1"/>
  <c r="G899"/>
  <c r="G898" s="1"/>
  <c r="F519"/>
  <c r="F518" s="1"/>
  <c r="F517" s="1"/>
  <c r="F516" s="1"/>
  <c r="F644"/>
  <c r="F643" s="1"/>
  <c r="F642" s="1"/>
  <c r="F918"/>
  <c r="F917" s="1"/>
  <c r="F916" s="1"/>
  <c r="G909"/>
  <c r="G908" s="1"/>
  <c r="F555"/>
  <c r="F554" l="1"/>
  <c r="F550" s="1"/>
  <c r="F549" s="1"/>
  <c r="F682"/>
  <c r="F681" s="1"/>
  <c r="F680" s="1"/>
  <c r="G977"/>
  <c r="G976" s="1"/>
  <c r="F299"/>
  <c r="G462"/>
  <c r="G461" s="1"/>
  <c r="G460" s="1"/>
  <c r="G459" s="1"/>
  <c r="G458" s="1"/>
  <c r="F1004"/>
  <c r="F1003" s="1"/>
  <c r="G1142"/>
  <c r="G1141" s="1"/>
  <c r="G1137" s="1"/>
  <c r="G333"/>
  <c r="G332" s="1"/>
  <c r="G850"/>
  <c r="G849" s="1"/>
  <c r="G848" s="1"/>
  <c r="F980"/>
  <c r="F979" s="1"/>
  <c r="G376"/>
  <c r="G375" s="1"/>
  <c r="G374" s="1"/>
  <c r="G963"/>
  <c r="G960" s="1"/>
  <c r="G959" s="1"/>
  <c r="G355"/>
  <c r="G354" s="1"/>
  <c r="G353" s="1"/>
  <c r="G352" s="1"/>
  <c r="F839"/>
  <c r="F838" s="1"/>
  <c r="F837" s="1"/>
  <c r="F1124"/>
  <c r="G382"/>
  <c r="G176"/>
  <c r="G154"/>
  <c r="F775"/>
  <c r="F774" s="1"/>
  <c r="F773" s="1"/>
  <c r="F1013"/>
  <c r="F1012" s="1"/>
  <c r="F1185"/>
  <c r="F1184" s="1"/>
  <c r="F1183" s="1"/>
  <c r="F486"/>
  <c r="F485" s="1"/>
  <c r="F484" s="1"/>
  <c r="F483" s="1"/>
  <c r="G860"/>
  <c r="G49"/>
  <c r="G693"/>
  <c r="G692" s="1"/>
  <c r="G691" s="1"/>
  <c r="F396"/>
  <c r="F395" s="1"/>
  <c r="F394" s="1"/>
  <c r="G531"/>
  <c r="G530" s="1"/>
  <c r="G529" s="1"/>
  <c r="G528" s="1"/>
  <c r="G1040"/>
  <c r="G1039" s="1"/>
  <c r="F376"/>
  <c r="F375" s="1"/>
  <c r="F374" s="1"/>
  <c r="G399"/>
  <c r="G398" s="1"/>
  <c r="G983"/>
  <c r="G982" s="1"/>
  <c r="F432"/>
  <c r="F431" s="1"/>
  <c r="F430" s="1"/>
  <c r="F817"/>
  <c r="F816" s="1"/>
  <c r="F815" s="1"/>
  <c r="F814" s="1"/>
  <c r="G875"/>
  <c r="G874" s="1"/>
  <c r="G1025"/>
  <c r="G1024" s="1"/>
  <c r="G287"/>
  <c r="G286" s="1"/>
  <c r="G285" s="1"/>
  <c r="G339"/>
  <c r="G338" s="1"/>
  <c r="G514"/>
  <c r="G513" s="1"/>
  <c r="G512" s="1"/>
  <c r="G511" s="1"/>
  <c r="G1034"/>
  <c r="G1033" s="1"/>
  <c r="G28"/>
  <c r="G27" s="1"/>
  <c r="G53"/>
  <c r="F330"/>
  <c r="F329" s="1"/>
  <c r="F875"/>
  <c r="F874" s="1"/>
  <c r="G1130"/>
  <c r="G1129" s="1"/>
  <c r="G1128" s="1"/>
  <c r="G92"/>
  <c r="G689"/>
  <c r="G688" s="1"/>
  <c r="F1007"/>
  <c r="F1006" s="1"/>
  <c r="F380"/>
  <c r="G854"/>
  <c r="F1078"/>
  <c r="F1077" s="1"/>
  <c r="F1076" s="1"/>
  <c r="F1072" s="1"/>
  <c r="G324"/>
  <c r="G619"/>
  <c r="G618" s="1"/>
  <c r="G617" s="1"/>
  <c r="G616" s="1"/>
  <c r="G1022"/>
  <c r="G1021" s="1"/>
  <c r="G472"/>
  <c r="G471" s="1"/>
  <c r="G470" s="1"/>
  <c r="G469" s="1"/>
  <c r="G330"/>
  <c r="G329" s="1"/>
  <c r="F547"/>
  <c r="F546" s="1"/>
  <c r="F545" s="1"/>
  <c r="F544" s="1"/>
  <c r="F963"/>
  <c r="F960" s="1"/>
  <c r="F959" s="1"/>
  <c r="G1115"/>
  <c r="G1114" s="1"/>
  <c r="F349"/>
  <c r="F348" s="1"/>
  <c r="F347" s="1"/>
  <c r="F346" s="1"/>
  <c r="G614"/>
  <c r="G613" s="1"/>
  <c r="G612" s="1"/>
  <c r="G611" s="1"/>
  <c r="G952"/>
  <c r="G951" s="1"/>
  <c r="G950" s="1"/>
  <c r="G949" s="1"/>
  <c r="G948" s="1"/>
  <c r="F1025"/>
  <c r="F1024" s="1"/>
  <c r="G1161"/>
  <c r="G1160" s="1"/>
  <c r="G36"/>
  <c r="G156"/>
  <c r="F382"/>
  <c r="F1161"/>
  <c r="F1160" s="1"/>
  <c r="G121"/>
  <c r="G120" s="1"/>
  <c r="G119" s="1"/>
  <c r="G467"/>
  <c r="G466" s="1"/>
  <c r="G465" s="1"/>
  <c r="G464" s="1"/>
  <c r="G270"/>
  <c r="G269" s="1"/>
  <c r="G268" s="1"/>
  <c r="G267" s="1"/>
  <c r="G266" s="1"/>
  <c r="F824"/>
  <c r="F823" s="1"/>
  <c r="F822" s="1"/>
  <c r="G502"/>
  <c r="F339"/>
  <c r="F338" s="1"/>
  <c r="G739"/>
  <c r="G738" s="1"/>
  <c r="G737" s="1"/>
  <c r="G914"/>
  <c r="G913" s="1"/>
  <c r="G912" s="1"/>
  <c r="G225"/>
  <c r="G486"/>
  <c r="G485" s="1"/>
  <c r="G484" s="1"/>
  <c r="G483" s="1"/>
  <c r="F333"/>
  <c r="F332" s="1"/>
  <c r="G989"/>
  <c r="G988" s="1"/>
  <c r="G127"/>
  <c r="F410"/>
  <c r="F409" s="1"/>
  <c r="F408" s="1"/>
  <c r="F992"/>
  <c r="F991" s="1"/>
  <c r="G1046"/>
  <c r="G1045" s="1"/>
  <c r="G835"/>
  <c r="G834" s="1"/>
  <c r="G833" s="1"/>
  <c r="G297"/>
  <c r="G730"/>
  <c r="G729" s="1"/>
  <c r="G728" s="1"/>
  <c r="G722"/>
  <c r="G721" s="1"/>
  <c r="G720" s="1"/>
  <c r="G882"/>
  <c r="G881" s="1"/>
  <c r="F462"/>
  <c r="F461" s="1"/>
  <c r="F460" s="1"/>
  <c r="F459" s="1"/>
  <c r="F458" s="1"/>
  <c r="G600"/>
  <c r="G599" s="1"/>
  <c r="G598" s="1"/>
  <c r="G597" s="1"/>
  <c r="G291"/>
  <c r="G290" s="1"/>
  <c r="G289" s="1"/>
  <c r="F619"/>
  <c r="F618" s="1"/>
  <c r="F617" s="1"/>
  <c r="F616" s="1"/>
  <c r="F1046"/>
  <c r="F1045" s="1"/>
  <c r="F998"/>
  <c r="F997" s="1"/>
  <c r="G161"/>
  <c r="G160" s="1"/>
  <c r="G481"/>
  <c r="G480" s="1"/>
  <c r="G479" s="1"/>
  <c r="G478" s="1"/>
  <c r="G771"/>
  <c r="G770" s="1"/>
  <c r="G769" s="1"/>
  <c r="G1013"/>
  <c r="G1012" s="1"/>
  <c r="F472"/>
  <c r="F471" s="1"/>
  <c r="F470" s="1"/>
  <c r="F469" s="1"/>
  <c r="G1007"/>
  <c r="G1006" s="1"/>
  <c r="F693"/>
  <c r="F692" s="1"/>
  <c r="F691" s="1"/>
  <c r="G542"/>
  <c r="G541" s="1"/>
  <c r="G540" s="1"/>
  <c r="G539" s="1"/>
  <c r="F363"/>
  <c r="F362" s="1"/>
  <c r="G1001"/>
  <c r="G1000" s="1"/>
  <c r="G260"/>
  <c r="F509"/>
  <c r="F508" s="1"/>
  <c r="F507" s="1"/>
  <c r="F506" s="1"/>
  <c r="F1031"/>
  <c r="F1030" s="1"/>
  <c r="F1010"/>
  <c r="F1009" s="1"/>
  <c r="G432"/>
  <c r="G431" s="1"/>
  <c r="G430" s="1"/>
  <c r="G998"/>
  <c r="G997" s="1"/>
  <c r="G125"/>
  <c r="G309"/>
  <c r="G308" s="1"/>
  <c r="G307" s="1"/>
  <c r="G306" s="1"/>
  <c r="G509"/>
  <c r="G508" s="1"/>
  <c r="G507" s="1"/>
  <c r="G506" s="1"/>
  <c r="F1001"/>
  <c r="F1000" s="1"/>
  <c r="G34"/>
  <c r="G547"/>
  <c r="G546" s="1"/>
  <c r="G545" s="1"/>
  <c r="G544" s="1"/>
  <c r="G986"/>
  <c r="G985" s="1"/>
  <c r="G396"/>
  <c r="G395" s="1"/>
  <c r="G394" s="1"/>
  <c r="F747"/>
  <c r="F746" s="1"/>
  <c r="F745" s="1"/>
  <c r="G47"/>
  <c r="G537"/>
  <c r="G536" s="1"/>
  <c r="G535" s="1"/>
  <c r="G534" s="1"/>
  <c r="G533" s="1"/>
  <c r="G299"/>
  <c r="G172"/>
  <c r="F743"/>
  <c r="F742" s="1"/>
  <c r="F741" s="1"/>
  <c r="G856"/>
  <c r="F1176"/>
  <c r="F1175" s="1"/>
  <c r="F1174" s="1"/>
  <c r="F1173" s="1"/>
  <c r="F1172" s="1"/>
  <c r="G519"/>
  <c r="G518" s="1"/>
  <c r="G517" s="1"/>
  <c r="G516" s="1"/>
  <c r="F903"/>
  <c r="F902" s="1"/>
  <c r="G1176"/>
  <c r="G1175" s="1"/>
  <c r="G1174" s="1"/>
  <c r="G1173" s="1"/>
  <c r="G1172" s="1"/>
  <c r="G31"/>
  <c r="G30" s="1"/>
  <c r="F481"/>
  <c r="F480" s="1"/>
  <c r="F479" s="1"/>
  <c r="F478" s="1"/>
  <c r="F835"/>
  <c r="F834" s="1"/>
  <c r="F833" s="1"/>
  <c r="G38"/>
  <c r="F628"/>
  <c r="F627" s="1"/>
  <c r="F626" s="1"/>
  <c r="F625" s="1"/>
  <c r="F624" s="1"/>
  <c r="F686"/>
  <c r="F685" s="1"/>
  <c r="G1126"/>
  <c r="G410"/>
  <c r="G409" s="1"/>
  <c r="G408" s="1"/>
  <c r="F989"/>
  <c r="F988" s="1"/>
  <c r="G21"/>
  <c r="G20" s="1"/>
  <c r="G19" s="1"/>
  <c r="G767"/>
  <c r="G766" s="1"/>
  <c r="G765" s="1"/>
  <c r="G1004"/>
  <c r="G1003" s="1"/>
  <c r="G130"/>
  <c r="G129" s="1"/>
  <c r="F467"/>
  <c r="F466" s="1"/>
  <c r="F465" s="1"/>
  <c r="F464" s="1"/>
  <c r="F1028"/>
  <c r="F1027" s="1"/>
  <c r="G149"/>
  <c r="G148" s="1"/>
  <c r="G147" s="1"/>
  <c r="G146" s="1"/>
  <c r="F502"/>
  <c r="G743"/>
  <c r="G742" s="1"/>
  <c r="G741" s="1"/>
  <c r="F974"/>
  <c r="F973" s="1"/>
  <c r="G165"/>
  <c r="G635"/>
  <c r="G634" s="1"/>
  <c r="G633" s="1"/>
  <c r="G1078"/>
  <c r="G1077" s="1"/>
  <c r="G1076" s="1"/>
  <c r="G1072" s="1"/>
  <c r="F514"/>
  <c r="F513" s="1"/>
  <c r="F512" s="1"/>
  <c r="F511" s="1"/>
  <c r="F952"/>
  <c r="F951" s="1"/>
  <c r="F950" s="1"/>
  <c r="F949" s="1"/>
  <c r="F948" s="1"/>
  <c r="G174"/>
  <c r="F360"/>
  <c r="F359" s="1"/>
  <c r="G686"/>
  <c r="G685" s="1"/>
  <c r="F1016"/>
  <c r="F1015" s="1"/>
  <c r="F995"/>
  <c r="F994" s="1"/>
  <c r="G258"/>
  <c r="F828"/>
  <c r="F827" s="1"/>
  <c r="F826" s="1"/>
  <c r="F986"/>
  <c r="F985" s="1"/>
  <c r="F417"/>
  <c r="F416" s="1"/>
  <c r="G1028"/>
  <c r="G1027" s="1"/>
  <c r="G380"/>
  <c r="G846"/>
  <c r="G845" s="1"/>
  <c r="G844" s="1"/>
  <c r="G295"/>
  <c r="F726"/>
  <c r="F725" s="1"/>
  <c r="F724" s="1"/>
  <c r="G654"/>
  <c r="G653" s="1"/>
  <c r="G652" s="1"/>
  <c r="F860"/>
  <c r="F1142"/>
  <c r="F1141" s="1"/>
  <c r="F1137" s="1"/>
  <c r="G236"/>
  <c r="G491"/>
  <c r="G490" s="1"/>
  <c r="G489" s="1"/>
  <c r="G488" s="1"/>
  <c r="G828"/>
  <c r="G827" s="1"/>
  <c r="G826" s="1"/>
  <c r="G971"/>
  <c r="G970" s="1"/>
  <c r="G1031"/>
  <c r="G1030" s="1"/>
  <c r="F1169"/>
  <c r="F1168" s="1"/>
  <c r="F1167" s="1"/>
  <c r="F1166" s="1"/>
  <c r="G262"/>
  <c r="G747"/>
  <c r="G746" s="1"/>
  <c r="G745" s="1"/>
  <c r="F1034"/>
  <c r="F1033" s="1"/>
  <c r="F336"/>
  <c r="F335" s="1"/>
  <c r="F906"/>
  <c r="F905" s="1"/>
  <c r="F600"/>
  <c r="F599" s="1"/>
  <c r="F598" s="1"/>
  <c r="F597" s="1"/>
  <c r="G1164"/>
  <c r="G1163" s="1"/>
  <c r="G94"/>
  <c r="G628"/>
  <c r="G627" s="1"/>
  <c r="G626" s="1"/>
  <c r="G625" s="1"/>
  <c r="G624" s="1"/>
  <c r="F1164"/>
  <c r="F1163" s="1"/>
  <c r="G349"/>
  <c r="G348" s="1"/>
  <c r="G347" s="1"/>
  <c r="G346" s="1"/>
  <c r="G903"/>
  <c r="G902" s="1"/>
  <c r="G1124"/>
  <c r="G1123" s="1"/>
  <c r="G428"/>
  <c r="G427" s="1"/>
  <c r="G426" s="1"/>
  <c r="G1019"/>
  <c r="G1018" s="1"/>
  <c r="G277"/>
  <c r="G276" s="1"/>
  <c r="G275" s="1"/>
  <c r="G274" s="1"/>
  <c r="F537"/>
  <c r="F536" s="1"/>
  <c r="F535" s="1"/>
  <c r="F534" s="1"/>
  <c r="F533" s="1"/>
  <c r="G1043"/>
  <c r="G1042" s="1"/>
  <c r="G215"/>
  <c r="G992"/>
  <c r="G991" s="1"/>
  <c r="G227"/>
  <c r="F491"/>
  <c r="F490" s="1"/>
  <c r="F489" s="1"/>
  <c r="F488" s="1"/>
  <c r="F342"/>
  <c r="F341" s="1"/>
  <c r="F614"/>
  <c r="F613" s="1"/>
  <c r="F612" s="1"/>
  <c r="F611" s="1"/>
  <c r="G885"/>
  <c r="G884" s="1"/>
  <c r="G234"/>
  <c r="F730"/>
  <c r="F729" s="1"/>
  <c r="F728" s="1"/>
  <c r="F1022"/>
  <c r="F1021" s="1"/>
  <c r="G524"/>
  <c r="G523" s="1"/>
  <c r="G522" s="1"/>
  <c r="G521" s="1"/>
  <c r="G839"/>
  <c r="G838" s="1"/>
  <c r="G837" s="1"/>
  <c r="F1115"/>
  <c r="F1114" s="1"/>
  <c r="G500"/>
  <c r="G726"/>
  <c r="G725" s="1"/>
  <c r="G724" s="1"/>
  <c r="G1157"/>
  <c r="G1156" s="1"/>
  <c r="G1155" s="1"/>
  <c r="F399"/>
  <c r="F398" s="1"/>
  <c r="F542"/>
  <c r="F541" s="1"/>
  <c r="F540" s="1"/>
  <c r="F539" s="1"/>
  <c r="F1040"/>
  <c r="F1039" s="1"/>
  <c r="G282"/>
  <c r="G281" s="1"/>
  <c r="G280" s="1"/>
  <c r="G279" s="1"/>
  <c r="F295"/>
  <c r="F914"/>
  <c r="F913" s="1"/>
  <c r="F912" s="1"/>
  <c r="G90"/>
  <c r="G360"/>
  <c r="G359" s="1"/>
  <c r="G605"/>
  <c r="G604" s="1"/>
  <c r="G603" s="1"/>
  <c r="G980"/>
  <c r="G979" s="1"/>
  <c r="G169"/>
  <c r="F21"/>
  <c r="F20" s="1"/>
  <c r="F19" s="1"/>
  <c r="G109"/>
  <c r="G108" s="1"/>
  <c r="G107" s="1"/>
  <c r="G106" s="1"/>
  <c r="G105" s="1"/>
  <c r="G366"/>
  <c r="G365" s="1"/>
  <c r="G817"/>
  <c r="G816" s="1"/>
  <c r="G815" s="1"/>
  <c r="G814" s="1"/>
  <c r="G775"/>
  <c r="G774" s="1"/>
  <c r="G773" s="1"/>
  <c r="G1010"/>
  <c r="G1009" s="1"/>
  <c r="G363"/>
  <c r="G362" s="1"/>
  <c r="G336"/>
  <c r="G335" s="1"/>
  <c r="F631"/>
  <c r="G158"/>
  <c r="F605"/>
  <c r="F604" s="1"/>
  <c r="F603" s="1"/>
  <c r="G896"/>
  <c r="G895" s="1"/>
  <c r="G243"/>
  <c r="G242" s="1"/>
  <c r="G342"/>
  <c r="G341" s="1"/>
  <c r="G974"/>
  <c r="G973" s="1"/>
  <c r="G682"/>
  <c r="G681" s="1"/>
  <c r="G680" s="1"/>
  <c r="G906"/>
  <c r="G905" s="1"/>
  <c r="G213"/>
  <c r="G609"/>
  <c r="G608" s="1"/>
  <c r="G607" s="1"/>
  <c r="F983"/>
  <c r="F982" s="1"/>
  <c r="G1169"/>
  <c r="G1168" s="1"/>
  <c r="G1167" s="1"/>
  <c r="G1166" s="1"/>
  <c r="G1016"/>
  <c r="G1015" s="1"/>
  <c r="F609"/>
  <c r="F608" s="1"/>
  <c r="F607" s="1"/>
  <c r="F1019"/>
  <c r="F1018" s="1"/>
  <c r="F1130"/>
  <c r="F1129" s="1"/>
  <c r="F1128" s="1"/>
  <c r="G415"/>
  <c r="G824"/>
  <c r="G823" s="1"/>
  <c r="G822" s="1"/>
  <c r="G167"/>
  <c r="F896"/>
  <c r="F895" s="1"/>
  <c r="G995"/>
  <c r="G994" s="1"/>
  <c r="G1185"/>
  <c r="G1184" s="1"/>
  <c r="G1183" s="1"/>
  <c r="G555"/>
  <c r="G593"/>
  <c r="G592" s="1"/>
  <c r="G797"/>
  <c r="G796" s="1"/>
  <c r="G795" s="1"/>
  <c r="G794" s="1"/>
  <c r="F797"/>
  <c r="F796" s="1"/>
  <c r="F795" s="1"/>
  <c r="F794" s="1"/>
  <c r="G684" l="1"/>
  <c r="G679" s="1"/>
  <c r="G678" s="1"/>
  <c r="F832"/>
  <c r="F831" s="1"/>
  <c r="G821"/>
  <c r="G820" s="1"/>
  <c r="G554"/>
  <c r="G550" s="1"/>
  <c r="G549" s="1"/>
  <c r="G1182"/>
  <c r="G1181" s="1"/>
  <c r="G1179" s="1"/>
  <c r="F1182"/>
  <c r="F1181" s="1"/>
  <c r="F1179" s="1"/>
  <c r="G958"/>
  <c r="G957" s="1"/>
  <c r="F958"/>
  <c r="F957" s="1"/>
  <c r="F18"/>
  <c r="F17" s="1"/>
  <c r="G18"/>
  <c r="G17" s="1"/>
  <c r="G124"/>
  <c r="G46"/>
  <c r="G45" s="1"/>
  <c r="G44" s="1"/>
  <c r="G832"/>
  <c r="G831" s="1"/>
  <c r="F358"/>
  <c r="G764"/>
  <c r="G736"/>
  <c r="G89"/>
  <c r="G88" s="1"/>
  <c r="G87" s="1"/>
  <c r="G86" s="1"/>
  <c r="G425"/>
  <c r="G379"/>
  <c r="G378" s="1"/>
  <c r="G641"/>
  <c r="G640" s="1"/>
  <c r="G632"/>
  <c r="G631" s="1"/>
  <c r="G622" s="1"/>
  <c r="G499"/>
  <c r="G498" s="1"/>
  <c r="G497" s="1"/>
  <c r="G477" s="1"/>
  <c r="F891"/>
  <c r="G233"/>
  <c r="G232" s="1"/>
  <c r="G231" s="1"/>
  <c r="G1132"/>
  <c r="F1132"/>
  <c r="G853"/>
  <c r="G852" s="1"/>
  <c r="G1113"/>
  <c r="G1112" s="1"/>
  <c r="F415"/>
  <c r="G969"/>
  <c r="G968" s="1"/>
  <c r="G967" s="1"/>
  <c r="G813"/>
  <c r="G212"/>
  <c r="G211" s="1"/>
  <c r="G210" s="1"/>
  <c r="F393"/>
  <c r="F392" s="1"/>
  <c r="G294"/>
  <c r="G293" s="1"/>
  <c r="G284" s="1"/>
  <c r="G505"/>
  <c r="F379"/>
  <c r="F378" s="1"/>
  <c r="F373" s="1"/>
  <c r="G123"/>
  <c r="G118" s="1"/>
  <c r="G33"/>
  <c r="G26" s="1"/>
  <c r="G25" s="1"/>
  <c r="G24" s="1"/>
  <c r="F227"/>
  <c r="F36"/>
  <c r="F90"/>
  <c r="G719"/>
  <c r="G224"/>
  <c r="G223" s="1"/>
  <c r="G222" s="1"/>
  <c r="G305"/>
  <c r="F821"/>
  <c r="F820" s="1"/>
  <c r="G1159"/>
  <c r="G1154" s="1"/>
  <c r="F38"/>
  <c r="F258"/>
  <c r="F243"/>
  <c r="F242" s="1"/>
  <c r="G891"/>
  <c r="G602"/>
  <c r="G596" s="1"/>
  <c r="G257"/>
  <c r="G256" s="1"/>
  <c r="G164"/>
  <c r="F622"/>
  <c r="G171"/>
  <c r="G328"/>
  <c r="F328"/>
  <c r="G873"/>
  <c r="G373"/>
  <c r="F234"/>
  <c r="F161"/>
  <c r="F160" s="1"/>
  <c r="F270"/>
  <c r="F269" s="1"/>
  <c r="F268" s="1"/>
  <c r="F267" s="1"/>
  <c r="F266" s="1"/>
  <c r="F287"/>
  <c r="F286" s="1"/>
  <c r="F285" s="1"/>
  <c r="F149"/>
  <c r="F148" s="1"/>
  <c r="F147" s="1"/>
  <c r="F146" s="1"/>
  <c r="F53"/>
  <c r="F94"/>
  <c r="F92"/>
  <c r="F297"/>
  <c r="F294" s="1"/>
  <c r="F293" s="1"/>
  <c r="F127"/>
  <c r="F156"/>
  <c r="F277"/>
  <c r="F276" s="1"/>
  <c r="F275" s="1"/>
  <c r="F274" s="1"/>
  <c r="F130"/>
  <c r="F129" s="1"/>
  <c r="F34"/>
  <c r="F109"/>
  <c r="F108" s="1"/>
  <c r="F107" s="1"/>
  <c r="F106" s="1"/>
  <c r="F105" s="1"/>
  <c r="F28"/>
  <c r="F27" s="1"/>
  <c r="F167"/>
  <c r="F1159"/>
  <c r="F262"/>
  <c r="F282"/>
  <c r="F281" s="1"/>
  <c r="F280" s="1"/>
  <c r="F279" s="1"/>
  <c r="F176"/>
  <c r="F225"/>
  <c r="F31"/>
  <c r="F30" s="1"/>
  <c r="F213"/>
  <c r="F169"/>
  <c r="F602"/>
  <c r="F596" s="1"/>
  <c r="G358"/>
  <c r="G357" s="1"/>
  <c r="G403"/>
  <c r="F813"/>
  <c r="G393"/>
  <c r="G392" s="1"/>
  <c r="G153"/>
  <c r="G152" s="1"/>
  <c r="G590"/>
  <c r="G589" s="1"/>
  <c r="F590"/>
  <c r="F589" s="1"/>
  <c r="G872" l="1"/>
  <c r="G1111"/>
  <c r="G955" s="1"/>
  <c r="G1153"/>
  <c r="G1151" s="1"/>
  <c r="G718"/>
  <c r="G843"/>
  <c r="G842" s="1"/>
  <c r="G351"/>
  <c r="G345" s="1"/>
  <c r="G323"/>
  <c r="G322" s="1"/>
  <c r="G321" s="1"/>
  <c r="G273"/>
  <c r="G43"/>
  <c r="G402"/>
  <c r="G255"/>
  <c r="G254" s="1"/>
  <c r="F403"/>
  <c r="F324"/>
  <c r="G588"/>
  <c r="G587" s="1"/>
  <c r="G527" s="1"/>
  <c r="G475" s="1"/>
  <c r="F224"/>
  <c r="F223" s="1"/>
  <c r="F222" s="1"/>
  <c r="G163"/>
  <c r="G151" s="1"/>
  <c r="F33"/>
  <c r="F26" s="1"/>
  <c r="F25" s="1"/>
  <c r="F24" s="1"/>
  <c r="F89"/>
  <c r="F88" s="1"/>
  <c r="F87" s="1"/>
  <c r="F86" s="1"/>
  <c r="G638" l="1"/>
  <c r="G252"/>
  <c r="F323"/>
  <c r="F322" s="1"/>
  <c r="F321" s="1"/>
  <c r="G112"/>
  <c r="G15" s="1"/>
  <c r="G303"/>
  <c r="G871"/>
  <c r="G869" s="1"/>
  <c r="F846" l="1"/>
  <c r="F845" s="1"/>
  <c r="F844" s="1"/>
  <c r="F850"/>
  <c r="F849" s="1"/>
  <c r="F848" s="1"/>
  <c r="F238" l="1"/>
  <c r="F856"/>
  <c r="F654"/>
  <c r="F653" s="1"/>
  <c r="F652" s="1"/>
  <c r="F309"/>
  <c r="F308" s="1"/>
  <c r="F307" s="1"/>
  <c r="F306" s="1"/>
  <c r="F689"/>
  <c r="F688" s="1"/>
  <c r="F355"/>
  <c r="F354" s="1"/>
  <c r="F353" s="1"/>
  <c r="F352" s="1"/>
  <c r="F854"/>
  <c r="F684" l="1"/>
  <c r="F679" s="1"/>
  <c r="F678" s="1"/>
  <c r="F305"/>
  <c r="F853"/>
  <c r="F852" s="1"/>
  <c r="F1157"/>
  <c r="F1156" s="1"/>
  <c r="F1155" s="1"/>
  <c r="F1154" s="1"/>
  <c r="F236"/>
  <c r="F428"/>
  <c r="F427" s="1"/>
  <c r="F426" s="1"/>
  <c r="F425" s="1"/>
  <c r="F1193"/>
  <c r="F1192" s="1"/>
  <c r="F1191" s="1"/>
  <c r="F1153" l="1"/>
  <c r="F1151" s="1"/>
  <c r="F843"/>
  <c r="F842" s="1"/>
  <c r="F233"/>
  <c r="F232" s="1"/>
  <c r="F231" s="1"/>
  <c r="F402"/>
  <c r="F1190"/>
  <c r="F1188" s="1"/>
  <c r="F215"/>
  <c r="F212" s="1"/>
  <c r="F211" s="1"/>
  <c r="F210" s="1"/>
  <c r="F366"/>
  <c r="F365" s="1"/>
  <c r="G1204"/>
  <c r="F49"/>
  <c r="F593"/>
  <c r="F592" s="1"/>
  <c r="F357" l="1"/>
  <c r="F351" s="1"/>
  <c r="F345" s="1"/>
  <c r="F303" s="1"/>
  <c r="F588"/>
  <c r="F587" s="1"/>
  <c r="F527" s="1"/>
  <c r="F174"/>
  <c r="F172"/>
  <c r="F171" l="1"/>
  <c r="F888"/>
  <c r="F887" s="1"/>
  <c r="F882"/>
  <c r="F881" s="1"/>
  <c r="F885"/>
  <c r="F884" s="1"/>
  <c r="F878"/>
  <c r="F877" s="1"/>
  <c r="F722"/>
  <c r="F721" s="1"/>
  <c r="F720" s="1"/>
  <c r="F719" s="1"/>
  <c r="F873" l="1"/>
  <c r="F872" s="1"/>
  <c r="F977"/>
  <c r="F976" s="1"/>
  <c r="F1043"/>
  <c r="F1042" s="1"/>
  <c r="F121"/>
  <c r="F120" s="1"/>
  <c r="F119" s="1"/>
  <c r="F767"/>
  <c r="F766" s="1"/>
  <c r="F765" s="1"/>
  <c r="F971"/>
  <c r="F970" s="1"/>
  <c r="F969" s="1"/>
  <c r="F968" s="1"/>
  <c r="F967" s="1"/>
  <c r="F125"/>
  <c r="F124" s="1"/>
  <c r="F123" s="1"/>
  <c r="F649"/>
  <c r="F648" s="1"/>
  <c r="F260"/>
  <c r="F257" s="1"/>
  <c r="F256" s="1"/>
  <c r="F1126"/>
  <c r="F1123" s="1"/>
  <c r="F771"/>
  <c r="F770" s="1"/>
  <c r="F769" s="1"/>
  <c r="F291"/>
  <c r="F290" s="1"/>
  <c r="F289" s="1"/>
  <c r="F739"/>
  <c r="F738" s="1"/>
  <c r="F737" s="1"/>
  <c r="F736" s="1"/>
  <c r="F165"/>
  <c r="F164" s="1"/>
  <c r="F163" s="1"/>
  <c r="F764" l="1"/>
  <c r="F718" s="1"/>
  <c r="F647"/>
  <c r="F641" s="1"/>
  <c r="F640" s="1"/>
  <c r="F284"/>
  <c r="F273" s="1"/>
  <c r="F118"/>
  <c r="F255"/>
  <c r="F254" s="1"/>
  <c r="F871"/>
  <c r="F869" s="1"/>
  <c r="F1113"/>
  <c r="F1112" s="1"/>
  <c r="F500"/>
  <c r="F499" s="1"/>
  <c r="F498" s="1"/>
  <c r="F497" s="1"/>
  <c r="F477" s="1"/>
  <c r="F1111" l="1"/>
  <c r="F955" s="1"/>
  <c r="F252"/>
  <c r="F638"/>
  <c r="F524"/>
  <c r="F523" s="1"/>
  <c r="F522" s="1"/>
  <c r="F521" s="1"/>
  <c r="F505" s="1"/>
  <c r="F475" s="1"/>
  <c r="F158"/>
  <c r="F154"/>
  <c r="F47"/>
  <c r="F46" l="1"/>
  <c r="F45" s="1"/>
  <c r="F44" s="1"/>
  <c r="F153"/>
  <c r="F152" s="1"/>
  <c r="F151" s="1"/>
  <c r="F112" l="1"/>
  <c r="F43"/>
  <c r="F15" l="1"/>
  <c r="F1204" s="1"/>
</calcChain>
</file>

<file path=xl/sharedStrings.xml><?xml version="1.0" encoding="utf-8"?>
<sst xmlns="http://schemas.openxmlformats.org/spreadsheetml/2006/main" count="5141" uniqueCount="711">
  <si>
    <t>СРЕДСТВА МАССОВОЙ ИНФОРМАЦИИ</t>
  </si>
  <si>
    <t>12 00</t>
  </si>
  <si>
    <t xml:space="preserve">Другие вопросы в области средств массовой информации </t>
  </si>
  <si>
    <t>ОБСЛУЖИВАНИЕ ГОСУДАРСТВЕННОГО И МУНИЦИПАЛЬНОГО ДОЛГА</t>
  </si>
  <si>
    <t>13 00</t>
  </si>
  <si>
    <t>Другие вопросы в области культуры, кинематографии</t>
  </si>
  <si>
    <t>Сумма (тыс.руб.)</t>
  </si>
  <si>
    <t>Всего</t>
  </si>
  <si>
    <t xml:space="preserve">В том числе средства выше-стоящих бюджетов </t>
  </si>
  <si>
    <t>Другие вопросы в области национальной безопасности и правоохранительной деятельности</t>
  </si>
  <si>
    <t>14</t>
  </si>
  <si>
    <t>10</t>
  </si>
  <si>
    <t>Наименование направления расходов, раздела, подраздела, целевой статьи, вида расходов функциональной классификации</t>
  </si>
  <si>
    <t>ЦСР</t>
  </si>
  <si>
    <t>ВР</t>
  </si>
  <si>
    <t>ОБЩЕГОСУДАРСТВЕННЫЕ ВОПРОСЫ</t>
  </si>
  <si>
    <t>01 00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</si>
  <si>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</si>
  <si>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</si>
  <si>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</si>
  <si>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</si>
  <si>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</si>
  <si>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03 00</t>
  </si>
  <si>
    <t>НАЦИОНАЛЬНАЯ ЭКОНОМИКА</t>
  </si>
  <si>
    <t>04 00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</si>
  <si>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</si>
  <si>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</si>
  <si>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</si>
  <si>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</si>
  <si>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05 00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</si>
  <si>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</si>
  <si>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</si>
  <si>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</si>
  <si>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</si>
  <si>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06 00</t>
  </si>
  <si>
    <t>ОБРАЗОВАНИЕ</t>
  </si>
  <si>
    <t>07 00</t>
  </si>
  <si>
    <t>Дошкольное образование</t>
  </si>
  <si>
    <t>Общее образование</t>
  </si>
  <si>
    <t>Другие вопросы в области образования</t>
  </si>
  <si>
    <t>08 00</t>
  </si>
  <si>
    <t xml:space="preserve">Культура </t>
  </si>
  <si>
    <t>Библиотеки</t>
  </si>
  <si>
    <t>СОЦИАЛЬНАЯ ПОЛИТИКА</t>
  </si>
  <si>
    <t>10 00</t>
  </si>
  <si>
    <t>Социальное обеспечение населения</t>
  </si>
  <si>
    <t>Другие вопросы в области социальной политики</t>
  </si>
  <si>
    <t>ВСЕГО РАСХОДОВ</t>
  </si>
  <si>
    <t>Рз</t>
  </si>
  <si>
    <t xml:space="preserve"> ПР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</si>
  <si>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</si>
  <si>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</si>
  <si>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</si>
  <si>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</si>
  <si>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</si>
  <si>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</si>
  <si>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07</t>
  </si>
  <si>
    <t>11</t>
  </si>
  <si>
    <t>12</t>
  </si>
  <si>
    <t>09</t>
  </si>
  <si>
    <t>06</t>
  </si>
  <si>
    <t>08</t>
  </si>
  <si>
    <t>05</t>
  </si>
  <si>
    <t xml:space="preserve">Благоустройство </t>
  </si>
  <si>
    <t>Другие вопросы в области охраны окружающей среды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</si>
  <si>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</si>
  <si>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</si>
  <si>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</si>
  <si>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</si>
  <si>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</si>
  <si>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</si>
  <si>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Сбор, удаление отходов и очистка сточных вод</t>
  </si>
  <si>
    <t xml:space="preserve">Дорожное хозяйство (дорожные фонды) </t>
  </si>
  <si>
    <t>13</t>
  </si>
  <si>
    <t>ФИЗИЧЕСКАЯ КУЛЬТУРА И СПОРТ</t>
  </si>
  <si>
    <t>11 00</t>
  </si>
  <si>
    <t>Физическая культура</t>
  </si>
  <si>
    <t>Массовый спорт</t>
  </si>
  <si>
    <t>Мероприятия в установленной сфере деятельности</t>
  </si>
  <si>
    <t>Мероприятия в области застройки территорий</t>
  </si>
  <si>
    <t>200</t>
  </si>
  <si>
    <t>Непрограммное направление расходов</t>
  </si>
  <si>
    <t>Учреждения, осуществляющие деятельность в сфере градостроительной деятельности</t>
  </si>
  <si>
    <t>Предоставление субсидий бюджетным, автономным учреждениям и иным некоммерческим организациям</t>
  </si>
  <si>
    <t>600</t>
  </si>
  <si>
    <t>Бюджетные инвестиции</t>
  </si>
  <si>
    <t>400</t>
  </si>
  <si>
    <t>Организации дополнительного образования</t>
  </si>
  <si>
    <t>Мероприятия в сфере дополнительного образования</t>
  </si>
  <si>
    <t>Образовательные организации высшего образования</t>
  </si>
  <si>
    <t>Мероприятия в сфере высшего образования</t>
  </si>
  <si>
    <t>300</t>
  </si>
  <si>
    <t>Музеи</t>
  </si>
  <si>
    <t>Театры, концертные и другие организации исполнительских искусств</t>
  </si>
  <si>
    <t>Дворцы, дома и другие учреждения культуры</t>
  </si>
  <si>
    <t>Мероприятия на обеспечение деятельности органов местного самоуправления в сфере культуры</t>
  </si>
  <si>
    <t>Мероприятия в сфере общегосударственного управления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</si>
  <si>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</si>
  <si>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Мероприятия в сфере транспорта</t>
  </si>
  <si>
    <t>Иные бюджетные ассигнования</t>
  </si>
  <si>
    <t>800</t>
  </si>
  <si>
    <t>Мероприятия в области жилищного хозяйства</t>
  </si>
  <si>
    <t>Социальное обеспечение и иные выплаты населению</t>
  </si>
  <si>
    <t>Мероприятия в сфере дорожного хозяйства</t>
  </si>
  <si>
    <t>Учреждения, осуществляющие деятельность в сфере дорожного хозяйства</t>
  </si>
  <si>
    <t>100</t>
  </si>
  <si>
    <t>Дошкольные образовательные организации</t>
  </si>
  <si>
    <t>Мероприятия в сфере дошкольного образования</t>
  </si>
  <si>
    <t>Мероприятия в общеобразовательных организациях</t>
  </si>
  <si>
    <t>Общеобразовательные организации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</si>
  <si>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</si>
  <si>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</si>
  <si>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Глава муниципального образования</t>
  </si>
  <si>
    <t>Центральный аппарат</t>
  </si>
  <si>
    <t>Мероприятия, направленные на развитие муниципальной службы</t>
  </si>
  <si>
    <t>Учреждения, осуществляющие деятельность  в сфере общегосударственного управления</t>
  </si>
  <si>
    <t>Учреждения, осуществляющие деятельность  в сфере обеспечения хозяйственного обслуживания</t>
  </si>
  <si>
    <t>Мероприятия в сфере национальной экономики</t>
  </si>
  <si>
    <t xml:space="preserve">Учреждения, осуществляющие деятельность  в сфере средств массовой информации </t>
  </si>
  <si>
    <t>Выплаты отдельным категориям граждан</t>
  </si>
  <si>
    <t>Мероприятия в области благоустройства</t>
  </si>
  <si>
    <t>Мероприятия в области лесного хозяйства</t>
  </si>
  <si>
    <t>Мероприятия в области коммунального хозяйства</t>
  </si>
  <si>
    <t>Мероприятия в области  коммунального хозяйства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</si>
  <si>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Капитальный ремонт многоквартирных домов городского округа Тольятти на 2014-2018 годы</t>
    </r>
    <r>
      <rPr>
        <sz val="13"/>
        <rFont val="Calibri"/>
        <family val="2"/>
        <charset val="204"/>
      </rPr>
      <t>»</t>
    </r>
  </si>
  <si>
    <t>Учреждения, осуществляющие деятельность по  другим вопросам в области жилищно-коммунального хозяйства</t>
  </si>
  <si>
    <t>Мероприятия по сбору, удалению отходов и очистке сточных вод</t>
  </si>
  <si>
    <t>Мероприятия по другим вопросам в области охраны окружающей среды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</si>
  <si>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</si>
  <si>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</si>
  <si>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</si>
  <si>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муниципальным долговым обязательствам</t>
  </si>
  <si>
    <t>Обслуживание государственного (муниципального) долга</t>
  </si>
  <si>
    <t>700</t>
  </si>
  <si>
    <t>Мероприятия в сфере  дополнительного образования</t>
  </si>
  <si>
    <t>Мероприятия в области физической культуры и спорта</t>
  </si>
  <si>
    <t>Учреждения, осуществляющие деятельность  в области физической культуры и  спорта</t>
  </si>
  <si>
    <r>
      <t xml:space="preserve">Муниципальная программа организации работы с детьми и молодежью в городском округе Тольятти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Молодежь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2014-2020гг.</t>
    </r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</si>
  <si>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</si>
  <si>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</si>
  <si>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Учреждения, обеспечивающие  поддержку некоммерческих организаций</t>
  </si>
  <si>
    <t>Мероприятия в области социальной политики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</si>
  <si>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</si>
  <si>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</si>
  <si>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Муниципальная программа «Создание условий для развития туризма на территории городского округа Тольятти на 2014-2020гг.»</t>
  </si>
  <si>
    <t xml:space="preserve">Ежемесячные денежные выплаты Почетным гражданам городского округа Тольятти 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</si>
  <si>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</si>
  <si>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</si>
  <si>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 xml:space="preserve">Выплата рентных платежей по договорам пожизненной ренты </t>
  </si>
  <si>
    <t>Обслуживание государственного внутреннего и муниципального долга</t>
  </si>
  <si>
    <t>Руководство и управление в сфере установленных функций органов местного самоуправления</t>
  </si>
  <si>
    <r>
      <t xml:space="preserve">Муниципальная  программа </t>
    </r>
    <r>
      <rPr>
        <sz val="13"/>
        <color theme="1"/>
        <rFont val="Calibri"/>
        <family val="2"/>
        <charset val="204"/>
      </rPr>
      <t>«</t>
    </r>
    <r>
      <rPr>
        <sz val="13"/>
        <color theme="1"/>
        <rFont val="Times New Roman"/>
        <family val="1"/>
        <charset val="204"/>
      </rPr>
      <t>Культура Тольятти (2014-2018гг.)</t>
    </r>
    <r>
      <rPr>
        <sz val="13"/>
        <color theme="1"/>
        <rFont val="Calibri"/>
        <family val="2"/>
        <charset val="204"/>
      </rPr>
      <t>»</t>
    </r>
  </si>
  <si>
    <t>Стимулирующие субсидии на решение вопросов местного значения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</si>
  <si>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проживавшим совместно с Почетным гражданином городского округа Тольятти на день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</si>
  <si>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</si>
  <si>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</si>
  <si>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</si>
  <si>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Повышение безопасности дорожного движения на период 2014-2020гг.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                      </t>
    </r>
  </si>
  <si>
    <t>Муниципальная программа «Развитие транспортной системы и дорожного хозяйства городского округа Тольятти на 2014-2020гг.»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</si>
  <si>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</si>
  <si>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</si>
  <si>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</si>
  <si>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</si>
  <si>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 xml:space="preserve">Ежемесячные денежные выплаты к пенсии отдельным категориям граждан </t>
  </si>
  <si>
    <t>Ежемесячные денежные выплаты на ребенка одному из родителей, обучающемуся по очной форме обучения</t>
  </si>
  <si>
    <t>Ежемесячные денежные выплаты на приобретение льготных электронных проездных билетов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</si>
  <si>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</si>
  <si>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</si>
  <si>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</si>
  <si>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</si>
  <si>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</si>
  <si>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850</t>
  </si>
  <si>
    <t xml:space="preserve">Уплата налогов, сборов и иных платежей              </t>
  </si>
  <si>
    <t>870</t>
  </si>
  <si>
    <t>Резервные средства</t>
  </si>
  <si>
    <t>730</t>
  </si>
  <si>
    <t>Обслуживание муниципального долга</t>
  </si>
  <si>
    <t>610</t>
  </si>
  <si>
    <t>Субсидии бюджетным учреждениям</t>
  </si>
  <si>
    <t>110</t>
  </si>
  <si>
    <t>Расходы на выплаты персоналу казенных учреждений</t>
  </si>
  <si>
    <t>360</t>
  </si>
  <si>
    <t>Иные выплаты населению</t>
  </si>
  <si>
    <t>630</t>
  </si>
  <si>
    <t>830</t>
  </si>
  <si>
    <t>Исполнение судебных актов</t>
  </si>
  <si>
    <t>840</t>
  </si>
  <si>
    <t>Уплата налогов, сборов и иных платежей</t>
  </si>
  <si>
    <t>620</t>
  </si>
  <si>
    <t>Субсидии автономным учреждениям</t>
  </si>
  <si>
    <t>320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</si>
  <si>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
бенефициара к принципалу</t>
  </si>
  <si>
    <t>Учреждения, осуществляющие деятельность  в сфере национальной экономики</t>
  </si>
  <si>
    <t>Субсидии некоммерческим организациям (за исключением государственных (муниципальных) учреждений)</t>
  </si>
  <si>
    <t>810</t>
  </si>
  <si>
    <t>410</t>
  </si>
  <si>
    <t>Иные закупки товаров, работ и услуг для обеспечения государственных ( муниципальных) нужд</t>
  </si>
  <si>
    <t>310</t>
  </si>
  <si>
    <t>Публичные нормативные социальные выплаты гражданам</t>
  </si>
  <si>
    <t>Мероприятия в сфере социального обслуживания населения</t>
  </si>
  <si>
    <t>Субсидии некоммерческим организациям (за исключением государственных (муниципальных) учреждений</t>
  </si>
  <si>
    <t>Муниципальная программа «Капитальный ремонт многоквартирных домов городского округа Тольятти на 2014-2018 годы»</t>
  </si>
  <si>
    <t>Мероприятия в учреждениях, осуществляющих деятельность по другим вопросам в области жилищно-коммунального хозяйства</t>
  </si>
  <si>
    <t>Мероприятия в учреждениях, обеспечивающих предоставление государственных и муниципальных услуг</t>
  </si>
  <si>
    <t>Учреждения, осуществляющие деятельность в сфере национальной безопасности и правоохранительной деятельности</t>
  </si>
  <si>
    <t>Мероприятия,  осуществляемые учреждениями в сфере обеспечения национальной безопасности и правоохранительной деятельности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</si>
  <si>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</si>
  <si>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</si>
  <si>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 xml:space="preserve">Субсидии юридическим лицам (за исключением субсидий муниципальным учреждениям), индивидуальным предпринимателям, физическим лицам </t>
  </si>
  <si>
    <t>Субсидии некоммерческим организациям в сфере дошкольного образования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</si>
  <si>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</si>
  <si>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</si>
  <si>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Обеспечение пожарной безопасности</t>
  </si>
  <si>
    <t>Субсидии некоммерческим организациям в области физической культуры и спорта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</si>
  <si>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</si>
  <si>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Финансовое обеспечение деятельности казенных учреждений</t>
  </si>
  <si>
    <t>Финансовое обеспечение деятельности бюджетных и автономных учреждений</t>
  </si>
  <si>
    <t>Капитальные вложения в объекты государственной (муниципальной) собственности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</si>
  <si>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</si>
  <si>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</si>
  <si>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городского округа Тольятти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</si>
  <si>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</si>
  <si>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</si>
  <si>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</si>
  <si>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</si>
  <si>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</si>
  <si>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Единовременные денежные выплаты гражданам, находящимся в трудных жизненных ситуациях и чрезвычайных обстоятельствах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</si>
  <si>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</si>
  <si>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 xml:space="preserve">Подпрограмма «Развитие городского пассажирского транспорта в городском округе Тольятти на период 2014-2020гг.» </t>
  </si>
  <si>
    <r>
      <t xml:space="preserve">Подпрограмма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2014-2020 годы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</t>
    </r>
  </si>
  <si>
    <t>Приложение 4</t>
  </si>
  <si>
    <t>Учреждения, осуществляющие деятельность по другим вопросам в области жилищно-коммунального хозяйства</t>
  </si>
  <si>
    <t>Дополнительные меры социальной поддержки для отдельных категорий граждан, проживающих в домах, лишенных статуса системы социального обслуживания населения, на оплату жилого помещения и коммунальных услуг</t>
  </si>
  <si>
    <t>030 00 00000</t>
  </si>
  <si>
    <t>030 00 04000</t>
  </si>
  <si>
    <t xml:space="preserve">030 00 04350 </t>
  </si>
  <si>
    <t>030 00 02000</t>
  </si>
  <si>
    <t xml:space="preserve">030 00 02350 </t>
  </si>
  <si>
    <t>110 00 00000</t>
  </si>
  <si>
    <t>110 00 04000</t>
  </si>
  <si>
    <t>110 00 04460</t>
  </si>
  <si>
    <t>220 00 00000</t>
  </si>
  <si>
    <t>120 00 00000</t>
  </si>
  <si>
    <t>120 00 02000</t>
  </si>
  <si>
    <t>120 00 02070</t>
  </si>
  <si>
    <t>990 00 00000</t>
  </si>
  <si>
    <t>990 00 04000</t>
  </si>
  <si>
    <t>990 00 04040</t>
  </si>
  <si>
    <t>221 00 00000</t>
  </si>
  <si>
    <t>100 00 00000</t>
  </si>
  <si>
    <t>100 00 04000</t>
  </si>
  <si>
    <t>170 00 00000</t>
  </si>
  <si>
    <t>170 00 04000</t>
  </si>
  <si>
    <t>170 00 04040</t>
  </si>
  <si>
    <t>260 00 00000</t>
  </si>
  <si>
    <t>260 00 04000</t>
  </si>
  <si>
    <t>260 00 04070</t>
  </si>
  <si>
    <t>990 00 11000</t>
  </si>
  <si>
    <t>990 00 11020</t>
  </si>
  <si>
    <t>990 00 11030</t>
  </si>
  <si>
    <t>990 00 11040</t>
  </si>
  <si>
    <t>020 00 00000</t>
  </si>
  <si>
    <t>020 00 02000</t>
  </si>
  <si>
    <t>020 00 02280</t>
  </si>
  <si>
    <t>020 00 04000</t>
  </si>
  <si>
    <t>020 00 04280</t>
  </si>
  <si>
    <t>040 00 00000</t>
  </si>
  <si>
    <t>040 00 04000</t>
  </si>
  <si>
    <t>040 00 04280</t>
  </si>
  <si>
    <t>020 00 02360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</si>
  <si>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</si>
  <si>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</si>
  <si>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280 00 10000</t>
  </si>
  <si>
    <t>280 00 10360</t>
  </si>
  <si>
    <t>280 00 00000</t>
  </si>
  <si>
    <t xml:space="preserve">010 00 00000 </t>
  </si>
  <si>
    <t>010 00 02000</t>
  </si>
  <si>
    <t>010 00 02280</t>
  </si>
  <si>
    <t>010 00 04000</t>
  </si>
  <si>
    <t>010 00 04280</t>
  </si>
  <si>
    <t>010 00 02250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</si>
  <si>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</si>
  <si>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</si>
  <si>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</si>
  <si>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</si>
  <si>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</si>
  <si>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</si>
  <si>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</si>
  <si>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</si>
  <si>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</si>
  <si>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010 00 00000</t>
  </si>
  <si>
    <t>010 00 04510</t>
  </si>
  <si>
    <t>090 00 00000</t>
  </si>
  <si>
    <t>090 00 04000</t>
  </si>
  <si>
    <t>090 00 12000</t>
  </si>
  <si>
    <t>090 00 12140</t>
  </si>
  <si>
    <t>221 00 04000</t>
  </si>
  <si>
    <t>280 00 10020</t>
  </si>
  <si>
    <t>160 00 00000</t>
  </si>
  <si>
    <t>160 00 04000</t>
  </si>
  <si>
    <t>160 00 04150</t>
  </si>
  <si>
    <t>160 00 10000</t>
  </si>
  <si>
    <t>160 00 10050</t>
  </si>
  <si>
    <t>160 00 12000</t>
  </si>
  <si>
    <t>160 00 12150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</si>
  <si>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</si>
  <si>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090 00 02000</t>
  </si>
  <si>
    <t>090 00 02160</t>
  </si>
  <si>
    <t>070 00 00000</t>
  </si>
  <si>
    <t>070 00 02000</t>
  </si>
  <si>
    <t>070 00 02260</t>
  </si>
  <si>
    <t>070 00 04000</t>
  </si>
  <si>
    <t>070 00 04100</t>
  </si>
  <si>
    <t>070 00 04260</t>
  </si>
  <si>
    <t xml:space="preserve">070 00 10000 </t>
  </si>
  <si>
    <t>070 00 10260</t>
  </si>
  <si>
    <t>070 00 02270</t>
  </si>
  <si>
    <t>070 00 02280</t>
  </si>
  <si>
    <t>070 00 04270</t>
  </si>
  <si>
    <t>070 00 04280</t>
  </si>
  <si>
    <t>070 00 06000</t>
  </si>
  <si>
    <t>070 00 06270</t>
  </si>
  <si>
    <t>070 00 02300</t>
  </si>
  <si>
    <t>070 00 04300</t>
  </si>
  <si>
    <t>070 00 12000</t>
  </si>
  <si>
    <t>070 00 12300</t>
  </si>
  <si>
    <t>050 00 00000</t>
  </si>
  <si>
    <t>050 00 04270</t>
  </si>
  <si>
    <t>050 00 06000</t>
  </si>
  <si>
    <t xml:space="preserve">050 00 06270 </t>
  </si>
  <si>
    <t>280 00 12000</t>
  </si>
  <si>
    <t>280 00 12380</t>
  </si>
  <si>
    <t>050 00 04370</t>
  </si>
  <si>
    <t>110 00 02000</t>
  </si>
  <si>
    <t>110 00 02470</t>
  </si>
  <si>
    <t>110 00 04470</t>
  </si>
  <si>
    <t>050 00 09000</t>
  </si>
  <si>
    <t>050 00 09010</t>
  </si>
  <si>
    <t>Ежемесячные денежные выплаты на питание детям-инвалидам</t>
  </si>
  <si>
    <t>050 00 09020</t>
  </si>
  <si>
    <t>050 00 09030</t>
  </si>
  <si>
    <t>050 00 09050</t>
  </si>
  <si>
    <t>050 00 09060</t>
  </si>
  <si>
    <t>050 00 09070</t>
  </si>
  <si>
    <t>050 00 09080</t>
  </si>
  <si>
    <t>050 00 09100</t>
  </si>
  <si>
    <t>050 00 09110</t>
  </si>
  <si>
    <t>050 00 09120</t>
  </si>
  <si>
    <t>050 00 09130</t>
  </si>
  <si>
    <t>050 00 09140</t>
  </si>
  <si>
    <t>050 00 09150</t>
  </si>
  <si>
    <t>050 00 09170</t>
  </si>
  <si>
    <t>050 00 09190</t>
  </si>
  <si>
    <t>050 00 09220</t>
  </si>
  <si>
    <t>050 00 09230</t>
  </si>
  <si>
    <t>050 00 09240</t>
  </si>
  <si>
    <t>050 00 09250</t>
  </si>
  <si>
    <t>050 00 09270</t>
  </si>
  <si>
    <t>050 00 09290</t>
  </si>
  <si>
    <t>050 00 09310</t>
  </si>
  <si>
    <t>050 00 09320</t>
  </si>
  <si>
    <t>050 00 09330</t>
  </si>
  <si>
    <t>990 00 13000</t>
  </si>
  <si>
    <t>990 00 07000</t>
  </si>
  <si>
    <t>990 00 07090</t>
  </si>
  <si>
    <t>150 00 00000</t>
  </si>
  <si>
    <t>152 00 00000</t>
  </si>
  <si>
    <t>152 00 04000</t>
  </si>
  <si>
    <t>990 00 04100</t>
  </si>
  <si>
    <t>990 00 04130</t>
  </si>
  <si>
    <t xml:space="preserve">155 00 00000 </t>
  </si>
  <si>
    <t xml:space="preserve">155 00 04000 </t>
  </si>
  <si>
    <t xml:space="preserve">155 00 04090 </t>
  </si>
  <si>
    <t>Социальные выплаты гражданам, кроме публичных
нормативных социальных выплат</t>
  </si>
  <si>
    <t>230 00 00000</t>
  </si>
  <si>
    <t>230 00 04000</t>
  </si>
  <si>
    <t>230 00 04390</t>
  </si>
  <si>
    <t>152 00 04180</t>
  </si>
  <si>
    <t>040 00 04130</t>
  </si>
  <si>
    <t>140 00 00000</t>
  </si>
  <si>
    <t>140 00 04000</t>
  </si>
  <si>
    <t>140 00 04130</t>
  </si>
  <si>
    <t>290 00 00000</t>
  </si>
  <si>
    <t>290 00 04000</t>
  </si>
  <si>
    <t>290 00 04130</t>
  </si>
  <si>
    <t>330 00 00000</t>
  </si>
  <si>
    <t>330 00 04000</t>
  </si>
  <si>
    <t>140 00 04410</t>
  </si>
  <si>
    <t>290 00 04410</t>
  </si>
  <si>
    <t>320 00 00000</t>
  </si>
  <si>
    <t>320 00 04000</t>
  </si>
  <si>
    <t>320 00 04410</t>
  </si>
  <si>
    <t xml:space="preserve">990 00 00000 </t>
  </si>
  <si>
    <t>990 00 04410</t>
  </si>
  <si>
    <t>130 00 00000</t>
  </si>
  <si>
    <t>130 00 04000</t>
  </si>
  <si>
    <t>130 00 04420</t>
  </si>
  <si>
    <t>240 00 00000</t>
  </si>
  <si>
    <t>240 00 04000</t>
  </si>
  <si>
    <t>240 00 04420</t>
  </si>
  <si>
    <t>320 00 04420</t>
  </si>
  <si>
    <t>990 00 04420</t>
  </si>
  <si>
    <t>090 00 02430</t>
  </si>
  <si>
    <t>130 00 02000</t>
  </si>
  <si>
    <t>130 00 02430</t>
  </si>
  <si>
    <t>130 00 04430</t>
  </si>
  <si>
    <t>230 00 02000</t>
  </si>
  <si>
    <t>230 00 02430</t>
  </si>
  <si>
    <t>320 00 02000</t>
  </si>
  <si>
    <t>320 00 02430</t>
  </si>
  <si>
    <t>240 00 04440</t>
  </si>
  <si>
    <t>155 00 06000</t>
  </si>
  <si>
    <t>155 00 06520</t>
  </si>
  <si>
    <t>155 00 06530</t>
  </si>
  <si>
    <t>155 00 06540</t>
  </si>
  <si>
    <t>155 00 06550</t>
  </si>
  <si>
    <t>040 00 04180</t>
  </si>
  <si>
    <t>152 00 04100</t>
  </si>
  <si>
    <t>154 00 00000</t>
  </si>
  <si>
    <t>154 00 04000</t>
  </si>
  <si>
    <t>154 00 04180</t>
  </si>
  <si>
    <t>154 00 12000</t>
  </si>
  <si>
    <t>154 00 12180</t>
  </si>
  <si>
    <t>155 00 00000</t>
  </si>
  <si>
    <t>155 00 04090</t>
  </si>
  <si>
    <t>155 00 04000</t>
  </si>
  <si>
    <t>Учреждения, осуществляющие деятельность в сфере связи и информатики</t>
  </si>
  <si>
    <t>110 00 02480</t>
  </si>
  <si>
    <t>050 00 04000</t>
  </si>
  <si>
    <t>050 00 09180</t>
  </si>
  <si>
    <t xml:space="preserve">020 00 04600 </t>
  </si>
  <si>
    <t>010 00 72000</t>
  </si>
  <si>
    <t>Стимулирующие субсидии в рамках муниципальных программ и непрограммных направлений деятельности</t>
  </si>
  <si>
    <t>070 00 72000</t>
  </si>
  <si>
    <t>Единовременная денежная выплата к памятной дате России -  Дню участников ликвидации последствий радиационных аварий и катастроф и памяти жертв этих аварий и катастроф (26 апреля)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</si>
  <si>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</si>
  <si>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</si>
  <si>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</si>
  <si>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Субсидии юридическим лицам в сфере культуры</t>
  </si>
  <si>
    <t>010 00 06000</t>
  </si>
  <si>
    <t>010 00 06500</t>
  </si>
  <si>
    <t>155 00 06560</t>
  </si>
  <si>
    <t>Муниципальная программа городского округа Тольятти «Молодой семье - доступное жилье» на 2014-2020гг.</t>
  </si>
  <si>
    <t>080 00 00000</t>
  </si>
  <si>
    <t>Муниципальная программа «Тольятти - чистый город» на 2015-2019 годы</t>
  </si>
  <si>
    <t>060 00 00000</t>
  </si>
  <si>
    <t>060 00 04000</t>
  </si>
  <si>
    <t>060 00 04150</t>
  </si>
  <si>
    <t>010 00 72002</t>
  </si>
  <si>
    <t>Муниципальная программа мер по профилактике наркомании населения городского округа Тольятти на 2016-2018 годы</t>
  </si>
  <si>
    <t xml:space="preserve">к  решению Думы </t>
  </si>
  <si>
    <t>070 00 72002</t>
  </si>
  <si>
    <t>Субсидии на возмещение затрат от перевозки пассажиров на нерентабельных рейсах по муниципальным маршрутам регулярных перевозок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</si>
  <si>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2014-2020 годы» муниципальной программы «Развитие транспортной системы и дорожного хозяйства городского округа Тольятти на 2014-2020 гг.»</t>
  </si>
  <si>
    <t>Мероприятия в сфере градостроительства</t>
  </si>
  <si>
    <t>990 00 04610</t>
  </si>
  <si>
    <t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</t>
  </si>
  <si>
    <t>152 00 S3270</t>
  </si>
  <si>
    <t>010 00 02200</t>
  </si>
  <si>
    <t>Парковые комплексы</t>
  </si>
  <si>
    <t>010 00 04200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</si>
  <si>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органов местного самоуправления городского округа Тольятти на 2017-2022 годы</t>
    </r>
    <r>
      <rPr>
        <sz val="13"/>
        <rFont val="Calibri"/>
        <family val="2"/>
        <charset val="204"/>
      </rPr>
      <t>»</t>
    </r>
  </si>
  <si>
    <t>040 00 04240</t>
  </si>
  <si>
    <t>Дополнительное образование детей</t>
  </si>
  <si>
    <t>090 00 04280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</si>
  <si>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</si>
  <si>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</si>
  <si>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«Охрана окружающей среды на территории городского округа Тольятти на 2017-2021 годы»</t>
  </si>
  <si>
    <t>221 00 04050</t>
  </si>
  <si>
    <t>Подпрограмма «Развитие муниципальной службы в городском округе Тольятти на 2017-2022 годы»</t>
  </si>
  <si>
    <t>Муниципальная программа «Противодействие коррупции в городском округе Тольятти на 2017-2021 годы»</t>
  </si>
  <si>
    <t>990 00 04580</t>
  </si>
  <si>
    <t>Иные нераспределенные бюджетные ассигнования</t>
  </si>
  <si>
    <t>090 00 04150</t>
  </si>
  <si>
    <t>Муниципальная программа «Профилактика терроризма, экстремизма и иных правонарушений на территории городского округа Тольятти на 2017-2019 годы»</t>
  </si>
  <si>
    <t>Молодежная политика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</si>
  <si>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</si>
  <si>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100 00 04310</t>
  </si>
  <si>
    <r>
      <t>Муниципальная программа «Развитие системы образования городского округа Тольятти на 2017-2020гг.</t>
    </r>
    <r>
      <rPr>
        <sz val="13"/>
        <rFont val="Calibri"/>
        <family val="2"/>
        <charset val="204"/>
      </rPr>
      <t>»</t>
    </r>
  </si>
  <si>
    <t>Муниципальная программа по созданию условий для улучшения  качества жизни жителей городского округа Тольятти и обеспечения социальной стабильности на 2017-2019 годы</t>
  </si>
  <si>
    <t>Муниципальная программа «Развитие физической культуры и спорта в городском округе Тольятти на 2017-2021 годы»</t>
  </si>
  <si>
    <t>Обеспечение долевого финансирования расходов</t>
  </si>
  <si>
    <t>080 00 L0000</t>
  </si>
  <si>
    <t>020 00 72000</t>
  </si>
  <si>
    <t>020 00 72002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</si>
  <si>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</si>
  <si>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151 00 04180</t>
  </si>
  <si>
    <t>151 00 00000</t>
  </si>
  <si>
    <t>151 00 04000</t>
  </si>
  <si>
    <t>151 00 04420</t>
  </si>
  <si>
    <t>990 00 04060</t>
  </si>
  <si>
    <t>Материально-техническое обеспечение деятельности Общественной палаты</t>
  </si>
  <si>
    <t>Муниципальная программа «Благоустройство территории городского округа Тольятти на 2015-2024 годы»</t>
  </si>
  <si>
    <t xml:space="preserve">330 00 00000   </t>
  </si>
  <si>
    <t>120 00 04070</t>
  </si>
  <si>
    <t>120 00 04000</t>
  </si>
  <si>
    <t xml:space="preserve">Субсидии некоммерческим организациям 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</si>
  <si>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</si>
  <si>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280 00 10370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</si>
  <si>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</si>
  <si>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Социальные выплаты гражданам, кроме публичных нормативных социальных выплат</t>
  </si>
  <si>
    <t>270 00 00000</t>
  </si>
  <si>
    <t>270 00 04000</t>
  </si>
  <si>
    <t>270 00 04040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</si>
  <si>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потребительского рынка в городском округе Тольятти на 2017-2021 годы</t>
    </r>
    <r>
      <rPr>
        <sz val="13"/>
        <rFont val="Calibri"/>
        <family val="2"/>
        <charset val="204"/>
      </rPr>
      <t>»</t>
    </r>
  </si>
  <si>
    <t>010 00 04100</t>
  </si>
  <si>
    <t>Поддержка и развитие малого и среднего предпринимательства</t>
  </si>
  <si>
    <t>Строительство объектов дошкольного образования</t>
  </si>
  <si>
    <t>070 00 S3390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</si>
  <si>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</si>
  <si>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</si>
  <si>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>Субсидии на возмещение недополученных доходов от перевозки пассажиров и  багажа по муниципальным маршрутам регулярных перевозок по льготному регулируемому тарифу при оплате транспортными картами жителя городского округа Тольятти</t>
  </si>
  <si>
    <t>090 00 04230</t>
  </si>
  <si>
    <t>Высшее образование</t>
  </si>
  <si>
    <t>330 00 04270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</si>
  <si>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</si>
  <si>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120 00 S5270</t>
  </si>
  <si>
    <t>050 00 04280</t>
  </si>
  <si>
    <t xml:space="preserve">330 00 L555F  </t>
  </si>
  <si>
    <t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</t>
  </si>
  <si>
    <t xml:space="preserve"> от_______________№_____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</si>
  <si>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ГОРОДСКОГО ОКРУГА ТОЛЬЯТТИ НА 2018 ГОД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</si>
  <si>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</si>
  <si>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</si>
  <si>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 xml:space="preserve">Мероприятия в рамках реализации государственной программы Самарской области «Содействие развитию благоустройства территорий муниципальных образований в Самарской области на 2014-2020 годы» </t>
  </si>
  <si>
    <t xml:space="preserve">Мероприятия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годы» </t>
  </si>
  <si>
    <t>330 00 S3320</t>
  </si>
  <si>
    <t>330 00 S3760</t>
  </si>
  <si>
    <t/>
  </si>
  <si>
    <t>240 00 04450</t>
  </si>
  <si>
    <t>990 00 04590</t>
  </si>
  <si>
    <r>
      <t>Муниципальная программа городского округа Тольятти «Развитие малого и среднего предпринимательства городского округа Тольятти на 2018-2022 годы</t>
    </r>
    <r>
      <rPr>
        <sz val="13"/>
        <rFont val="Calibri"/>
        <family val="2"/>
        <charset val="204"/>
      </rPr>
      <t>»</t>
    </r>
  </si>
  <si>
    <t>330 00S3320</t>
  </si>
  <si>
    <t>050 00 09300</t>
  </si>
  <si>
    <t>Единовременное пособие на первоочередные нужды</t>
  </si>
  <si>
    <t>050 00 09340</t>
  </si>
  <si>
    <t>050 00 09350</t>
  </si>
  <si>
    <t>050 00 09360</t>
  </si>
  <si>
    <t>050 00 09370</t>
  </si>
  <si>
    <t>050 00 09380</t>
  </si>
  <si>
    <t>050 00 09390</t>
  </si>
  <si>
    <t>Единовременное пособие одному из родителей  в связи с рождением ребенка в День исторического рождения города (20 июня)</t>
  </si>
  <si>
    <t>050 00 04340</t>
  </si>
  <si>
    <t>Иные закупки товаров, работ и услуг для обеспечения
государственных (муниципальных) нужд</t>
  </si>
  <si>
    <t>100 00 12000</t>
  </si>
  <si>
    <t>100 00 12320</t>
  </si>
  <si>
    <r>
      <t xml:space="preserve">Единовременное пособие в связи с награждением медалью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 особые успехи в учении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по окончании обучения в образовательной организации, реализующей образовательные программы среднего общего образования</t>
    </r>
  </si>
  <si>
    <t xml:space="preserve">Единовременное пособие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</si>
  <si>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Единовременное пособие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</si>
  <si>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330 00 04260</t>
  </si>
  <si>
    <t>330 00 04280</t>
  </si>
  <si>
    <t xml:space="preserve">280 00 10570 </t>
  </si>
  <si>
    <t>090 00 04220</t>
  </si>
  <si>
    <t>090 00 04240</t>
  </si>
  <si>
    <t>Мероприятия в сфере проведения выборов</t>
  </si>
  <si>
    <t>Обеспечение проведения выборов и референдумов</t>
  </si>
  <si>
    <t>Выплаты именных премий главы городского округа Тольятти лицам с ограниченными возможностями здоровья и добровольцам из числа жителей городского округа</t>
  </si>
  <si>
    <t>080 00 L0200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</si>
  <si>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</si>
  <si>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</si>
  <si>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</si>
  <si>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</si>
  <si>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</si>
  <si>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220 00 08000</t>
  </si>
  <si>
    <t>220 00 08010</t>
  </si>
  <si>
    <t>220 00 02000</t>
  </si>
  <si>
    <t>220 00 02080</t>
  </si>
  <si>
    <t>220 00 04000</t>
  </si>
  <si>
    <t>220 00 04040</t>
  </si>
  <si>
    <t xml:space="preserve">220 00 04120 </t>
  </si>
  <si>
    <t>220 00 12000</t>
  </si>
  <si>
    <t>220 00 12040</t>
  </si>
  <si>
    <t>220 00 12060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</si>
  <si>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</si>
  <si>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280 00 10130</t>
  </si>
  <si>
    <t>990 00 72000</t>
  </si>
  <si>
    <t>990 00 72004</t>
  </si>
  <si>
    <t>230 00 S0340</t>
  </si>
  <si>
    <t>230 00 S3800</t>
  </si>
  <si>
    <t>230 00 S3810</t>
  </si>
  <si>
    <t>110 00 S3550</t>
  </si>
  <si>
    <t>Мероприятия в рамках реализации государственной программы Самарской области «Развитие информационно-телекоммуникационной инфраструктуры Самарской области» на 2014-2020 годы</t>
  </si>
  <si>
    <t>Субсидии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</si>
  <si>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</si>
  <si>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</si>
  <si>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Мероприятия на лесовосстановление в рамках государственной программы Самарской области «Развитие лесного хозяйства Самарской области на 2014-2022 годы»</t>
  </si>
  <si>
    <t xml:space="preserve">Мероприятия на проведение агротехнического ухода в рамках государственной программы Самарской области «Развитие лесного хозяйства Самарской области на 2014-2022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</si>
  <si>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2014-2022 годы» </t>
  </si>
  <si>
    <t>280 00 10620</t>
  </si>
  <si>
    <t xml:space="preserve">Подпрограмма «Содержание улично-дорожной сети городского округа Тольятти на 2014-2020гг.»  </t>
  </si>
  <si>
    <t>экономия</t>
  </si>
  <si>
    <t>перемещение/сокращение</t>
  </si>
  <si>
    <t>вышестоящие</t>
  </si>
  <si>
    <t>Субвенции</t>
  </si>
  <si>
    <t>Организация деятельности в сфере архивного дела</t>
  </si>
  <si>
    <t>Закупка товаров, работ и услуг для государственных (муниципальных) нужд</t>
  </si>
  <si>
    <t>220 00 75150</t>
  </si>
  <si>
    <t>220 00 75000</t>
  </si>
  <si>
    <t>Организация деятельности в сфере обеспечения жильем отдельных категорий граждан</t>
  </si>
  <si>
    <t>Расходы на выплаты персоналу в целях обеспечения выполнения функций государственными (муниципальными) органами, учреждениями, органами управления государственными внебюджетными фондами</t>
  </si>
  <si>
    <t>220 00 75080</t>
  </si>
  <si>
    <t>Организация деятельности в сфере охраны окружающей среды</t>
  </si>
  <si>
    <t>220 00 75120</t>
  </si>
  <si>
    <t>Организация транспортного обслуживания населения на садово-дачные массивы</t>
  </si>
  <si>
    <t>Организация деятельности административных комиссий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</si>
  <si>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</si>
  <si>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220 00 75130</t>
  </si>
  <si>
    <t>220 00 75160</t>
  </si>
  <si>
    <t>220 00 75180</t>
  </si>
  <si>
    <t>Меры по осуществлению деятельности по опеке и попечительству в отношении совершеннолетних граждан</t>
  </si>
  <si>
    <t>220 00 75190</t>
  </si>
  <si>
    <t>Организация деятельности в сфере охраны труда</t>
  </si>
  <si>
    <t>220 00 75200</t>
  </si>
  <si>
    <t>110 00 75180</t>
  </si>
  <si>
    <t>110 00 75000</t>
  </si>
  <si>
    <t>110 00 75120</t>
  </si>
  <si>
    <t>110 00 75190</t>
  </si>
  <si>
    <t>Охрана семьи и детства</t>
  </si>
  <si>
    <t xml:space="preserve">10 </t>
  </si>
  <si>
    <t xml:space="preserve">04 </t>
  </si>
  <si>
    <t>Вознаграждение, причитающееся приемному родителю, патронатному воспитателю</t>
  </si>
  <si>
    <t>050 00 75000</t>
  </si>
  <si>
    <t>050 00 75170</t>
  </si>
  <si>
    <t xml:space="preserve">доп.потребность </t>
  </si>
  <si>
    <t xml:space="preserve">Муниципальная программа «Формирование современной городской среды на 2018-2022 годы» </t>
  </si>
  <si>
    <t xml:space="preserve">340 00 00000 </t>
  </si>
  <si>
    <t>к решению Думы</t>
  </si>
  <si>
    <t>от 06.12.2017  № 1607</t>
  </si>
  <si>
    <t xml:space="preserve">340 00 L5550  </t>
  </si>
  <si>
    <t>070 00 75020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</si>
  <si>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</si>
  <si>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</si>
  <si>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</si>
  <si>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</si>
  <si>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</si>
  <si>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</si>
  <si>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</si>
  <si>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</si>
  <si>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</si>
  <si>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</si>
  <si>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990 00 S2000</t>
  </si>
  <si>
    <t>990 00 S2004</t>
  </si>
  <si>
    <t>010 00 S2000</t>
  </si>
  <si>
    <t>010 00 S2002</t>
  </si>
  <si>
    <t>020 00 S2000</t>
  </si>
  <si>
    <t>020 00 S2002</t>
  </si>
  <si>
    <t>070 00 S2000</t>
  </si>
  <si>
    <t>070 00 S2002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</si>
  <si>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</si>
  <si>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070 00 75040</t>
  </si>
  <si>
    <t>100 00 02000</t>
  </si>
  <si>
    <t>100 00 02320</t>
  </si>
  <si>
    <t>Мероприятия в организациях, осуществляющих обеспечение градостроительной деятельности</t>
  </si>
  <si>
    <t>100 00 04320</t>
  </si>
  <si>
    <t>330 00 04100</t>
  </si>
  <si>
    <t>110 00 S3000</t>
  </si>
  <si>
    <t>110 00 S3420</t>
  </si>
  <si>
    <t>Обеспечение долевого софинансирования расходов</t>
  </si>
  <si>
    <t>Создание, организация деятельности и развитие многофунционального центра предоставления государственных и муниципальных услуг</t>
  </si>
  <si>
    <t>050 00 09400</t>
  </si>
  <si>
    <t>Ежемесячные денежные выплаты на проезд для отдельных категорий граждан из числа инвалидов</t>
  </si>
  <si>
    <t>Поддержка муниципальных программ формирования современной городской среды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</si>
  <si>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</si>
  <si>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070 00 75030</t>
  </si>
  <si>
    <t>090 00 04040</t>
  </si>
  <si>
    <t>Мероприятия в рамках реализации государственной программы Самарской области «Подготовка к проведению в 2018 году чемпионата мира по футболу»</t>
  </si>
  <si>
    <t>020 00 S3920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</si>
  <si>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</si>
  <si>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КУЛЬТУРА, КИНЕМАТОГРАФИЯ</t>
  </si>
  <si>
    <t>020 00 S3340</t>
  </si>
  <si>
    <t>Мероприятия на реализацию государственной программы Самарской области «Развитие социальной защиты населения в Самарской области» на 2014-2020 годы</t>
  </si>
  <si>
    <t>070 00 75280</t>
  </si>
  <si>
    <t>Осуществление ежемесячной денежной выплаты в размере 1500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</si>
  <si>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S3340</t>
  </si>
  <si>
    <t>070 00 S3350</t>
  </si>
  <si>
    <t>990 00 51200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</si>
  <si>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</si>
  <si>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080 00 R4970</t>
  </si>
  <si>
    <t>Предоставление молодым семьям социальных выплат на приобретение жилья или строительство индивидуального жилого дома</t>
  </si>
  <si>
    <t>080 00 L4970</t>
  </si>
  <si>
    <t>Обеспечение жильем граждан, проработавших в тылу в период Великой Отечественной войны</t>
  </si>
  <si>
    <t>990 00 75090</t>
  </si>
  <si>
    <t>990 00 51340</t>
  </si>
  <si>
    <t xml:space="preserve">Обеспечение жильем отдельных категорий граждан, установленных Федеральным законом от 12.01.1995г          № 5-ФЗ «О ветеранах», в соответствии с Указом Президента РФ от 07.05.2008г № 714 «Об обеспечении жильем ветеранов Великой Отечественной войны 1941-1945 годов» </t>
  </si>
  <si>
    <t>990 00 51350</t>
  </si>
  <si>
    <t>Обеспечение жильём отдельных категорий граждан, установленных Федеральным законом от 12.01.1995г №5-ФЗ «О ветеранах»</t>
  </si>
  <si>
    <t>990 00 51760</t>
  </si>
  <si>
    <t>Обеспечение жильём отдельных категорий граждан, установленных Федеральным законом от 24.11.1995г №181-ФЗ «О социальной защите инвалидов в РФ»</t>
  </si>
  <si>
    <t>990 00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</si>
  <si>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</si>
  <si>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Капитальные вложения в объекты государственной (муниципальной) собственности 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</si>
  <si>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</si>
  <si>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</si>
  <si>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120 00 Z5270</t>
  </si>
  <si>
    <t>120 00 L5270</t>
  </si>
  <si>
    <t>010 00 S3020</t>
  </si>
  <si>
    <t xml:space="preserve">340 00 S5550  </t>
  </si>
  <si>
    <t>Поддержка муниципальных программ формирования современной городской среды (дополнительные расходы по результатам общественного опроса)</t>
  </si>
  <si>
    <t>Мероприятия по проведению капитального ремонта зданий (помещений) муниципальных учреждений культуры в рамках муниципальной программы «Культура Тольятти (2014-2018 гг.)»</t>
  </si>
  <si>
    <t>340 00 04420</t>
  </si>
  <si>
    <t>340 00 04000</t>
  </si>
  <si>
    <t>120 00 R5270</t>
  </si>
  <si>
    <t>280 00 04370</t>
  </si>
  <si>
    <t xml:space="preserve">Непрограммное направление расходов </t>
  </si>
  <si>
    <t>990 00 04280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</si>
  <si>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</si>
  <si>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</si>
  <si>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</si>
  <si>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</si>
  <si>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280 00 04000</t>
  </si>
  <si>
    <t>Приложение 2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</si>
</sst>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7" fillId="0" borderId="0" xfId="0" applyFont="1" applyFill="1"/>
    <xf numFmtId="0" fontId="16" fillId="0" borderId="0" xfId="0" applyFont="1" applyFill="1"/>
    <xf numFmtId="0" fontId="14" fillId="0" borderId="0" xfId="0" applyFont="1" applyFill="1" applyBorder="1" applyAlignment="1">
      <alignment wrapText="1"/>
    </xf>
    <xf numFmtId="49" fontId="16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horizontal="right"/>
    </xf>
    <xf numFmtId="49" fontId="6" fillId="0" borderId="0" xfId="0" applyNumberFormat="1" applyFont="1" applyFill="1" applyAlignment="1">
      <alignment horizontal="right"/>
    </xf>
    <xf numFmtId="0" fontId="2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 wrapText="1"/>
    </xf>
    <xf numFmtId="1" fontId="11" fillId="0" borderId="1" xfId="0" applyNumberFormat="1" applyFont="1" applyFill="1" applyBorder="1" applyAlignment="1">
      <alignment horizontal="center" wrapText="1"/>
    </xf>
    <xf numFmtId="3" fontId="11" fillId="0" borderId="1" xfId="2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1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5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3" fontId="11" fillId="0" borderId="1" xfId="1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right"/>
    </xf>
    <xf numFmtId="3" fontId="12" fillId="0" borderId="1" xfId="2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/>
    <xf numFmtId="3" fontId="20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left" wrapText="1"/>
    </xf>
    <xf numFmtId="166" fontId="12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/>
    <xf numFmtId="0" fontId="6" fillId="0" borderId="1" xfId="0" applyFont="1" applyFill="1" applyBorder="1"/>
    <xf numFmtId="0" fontId="12" fillId="0" borderId="1" xfId="0" applyFont="1" applyFill="1" applyBorder="1"/>
    <xf numFmtId="0" fontId="17" fillId="0" borderId="1" xfId="0" applyFont="1" applyFill="1" applyBorder="1"/>
    <xf numFmtId="0" fontId="16" fillId="0" borderId="1" xfId="0" applyFont="1" applyFill="1" applyBorder="1"/>
    <xf numFmtId="3" fontId="12" fillId="0" borderId="1" xfId="1" applyNumberFormat="1" applyFont="1" applyFill="1" applyBorder="1" applyAlignment="1">
      <alignment horizontal="center"/>
    </xf>
    <xf numFmtId="3" fontId="2" fillId="0" borderId="0" xfId="0" applyNumberFormat="1" applyFont="1" applyFill="1"/>
    <xf numFmtId="0" fontId="13" fillId="0" borderId="1" xfId="0" applyFont="1" applyFill="1" applyBorder="1"/>
    <xf numFmtId="0" fontId="24" fillId="0" borderId="0" xfId="0" applyFont="1" applyFill="1"/>
    <xf numFmtId="0" fontId="12" fillId="0" borderId="1" xfId="0" applyNumberFormat="1" applyFont="1" applyFill="1" applyBorder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49" fontId="12" fillId="0" borderId="1" xfId="3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11" fontId="12" fillId="0" borderId="1" xfId="0" applyNumberFormat="1" applyFont="1" applyFill="1" applyBorder="1" applyAlignment="1">
      <alignment horizontal="left" wrapText="1"/>
    </xf>
    <xf numFmtId="11" fontId="20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1" fontId="11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 wrapText="1"/>
    </xf>
    <xf numFmtId="0" fontId="2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/>
    <xf numFmtId="0" fontId="14" fillId="0" borderId="1" xfId="0" applyFont="1" applyFill="1" applyBorder="1"/>
    <xf numFmtId="166" fontId="11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horizontal="left" wrapText="1"/>
    </xf>
    <xf numFmtId="49" fontId="12" fillId="4" borderId="1" xfId="0" applyNumberFormat="1" applyFont="1" applyFill="1" applyBorder="1" applyAlignment="1">
      <alignment horizontal="center" wrapText="1"/>
    </xf>
    <xf numFmtId="0" fontId="20" fillId="4" borderId="1" xfId="0" applyNumberFormat="1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left" wrapText="1"/>
    </xf>
    <xf numFmtId="49" fontId="11" fillId="3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3" fontId="13" fillId="0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12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2" fillId="2" borderId="0" xfId="0" applyFont="1" applyFill="1"/>
    <xf numFmtId="49" fontId="12" fillId="4" borderId="1" xfId="0" applyNumberFormat="1" applyFont="1" applyFill="1" applyBorder="1" applyAlignment="1">
      <alignment horizontal="center"/>
    </xf>
    <xf numFmtId="166" fontId="12" fillId="4" borderId="1" xfId="0" applyNumberFormat="1" applyFont="1" applyFill="1" applyBorder="1" applyAlignment="1">
      <alignment horizontal="center" wrapText="1"/>
    </xf>
    <xf numFmtId="0" fontId="12" fillId="4" borderId="1" xfId="3" applyFont="1" applyFill="1" applyBorder="1" applyAlignment="1">
      <alignment horizontal="left" wrapText="1"/>
    </xf>
    <xf numFmtId="3" fontId="12" fillId="4" borderId="1" xfId="0" applyNumberFormat="1" applyFont="1" applyFill="1" applyBorder="1" applyAlignment="1">
      <alignment horizontal="center" vertical="center" wrapText="1"/>
    </xf>
    <xf numFmtId="3" fontId="12" fillId="4" borderId="1" xfId="2" applyNumberFormat="1" applyFont="1" applyFill="1" applyBorder="1" applyAlignment="1">
      <alignment horizontal="center"/>
    </xf>
    <xf numFmtId="11" fontId="20" fillId="4" borderId="1" xfId="0" applyNumberFormat="1" applyFont="1" applyFill="1" applyBorder="1" applyAlignment="1">
      <alignment horizontal="left" wrapText="1"/>
    </xf>
    <xf numFmtId="11" fontId="12" fillId="4" borderId="1" xfId="0" applyNumberFormat="1" applyFont="1" applyFill="1" applyBorder="1" applyAlignment="1">
      <alignment horizontal="left" wrapText="1"/>
    </xf>
    <xf numFmtId="49" fontId="11" fillId="4" borderId="1" xfId="0" applyNumberFormat="1" applyFont="1" applyFill="1" applyBorder="1" applyAlignment="1">
      <alignment horizontal="center" wrapText="1"/>
    </xf>
    <xf numFmtId="11" fontId="12" fillId="0" borderId="1" xfId="0" applyNumberFormat="1" applyFont="1" applyFill="1" applyBorder="1" applyAlignment="1">
      <alignment wrapText="1"/>
    </xf>
    <xf numFmtId="0" fontId="20" fillId="0" borderId="1" xfId="0" applyNumberFormat="1" applyFont="1" applyFill="1" applyBorder="1" applyAlignment="1">
      <alignment wrapText="1"/>
    </xf>
    <xf numFmtId="0" fontId="12" fillId="0" borderId="1" xfId="3" applyNumberFormat="1" applyFont="1" applyFill="1" applyBorder="1" applyAlignment="1">
      <alignment horizontal="left" vertical="center" wrapText="1"/>
    </xf>
    <xf numFmtId="11" fontId="20" fillId="0" borderId="1" xfId="0" applyNumberFormat="1" applyFont="1" applyFill="1" applyBorder="1" applyAlignment="1">
      <alignment wrapText="1"/>
    </xf>
    <xf numFmtId="0" fontId="12" fillId="0" borderId="1" xfId="3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11" fontId="20" fillId="3" borderId="1" xfId="0" applyNumberFormat="1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 wrapText="1"/>
    </xf>
    <xf numFmtId="1" fontId="12" fillId="3" borderId="1" xfId="0" applyNumberFormat="1" applyFont="1" applyFill="1" applyBorder="1" applyAlignment="1">
      <alignment horizontal="center" wrapText="1"/>
    </xf>
    <xf numFmtId="3" fontId="12" fillId="3" borderId="1" xfId="0" applyNumberFormat="1" applyFont="1" applyFill="1" applyBorder="1" applyAlignment="1">
      <alignment horizontal="center"/>
    </xf>
    <xf numFmtId="3" fontId="12" fillId="5" borderId="1" xfId="0" applyNumberFormat="1" applyFont="1" applyFill="1" applyBorder="1" applyAlignment="1">
      <alignment horizontal="center"/>
    </xf>
    <xf numFmtId="3" fontId="12" fillId="5" borderId="1" xfId="2" applyNumberFormat="1" applyFont="1" applyFill="1" applyBorder="1" applyAlignment="1">
      <alignment horizontal="center"/>
    </xf>
    <xf numFmtId="3" fontId="11" fillId="5" borderId="1" xfId="0" applyNumberFormat="1" applyFont="1" applyFill="1" applyBorder="1" applyAlignment="1">
      <alignment horizontal="center"/>
    </xf>
    <xf numFmtId="3" fontId="12" fillId="5" borderId="1" xfId="1" applyNumberFormat="1" applyFont="1" applyFill="1" applyBorder="1" applyAlignment="1">
      <alignment horizontal="center"/>
    </xf>
    <xf numFmtId="49" fontId="20" fillId="4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wrapText="1"/>
    </xf>
    <xf numFmtId="3" fontId="12" fillId="4" borderId="1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left" wrapText="1"/>
    </xf>
    <xf numFmtId="49" fontId="12" fillId="6" borderId="1" xfId="0" applyNumberFormat="1" applyFont="1" applyFill="1" applyBorder="1" applyAlignment="1">
      <alignment horizontal="center" wrapText="1"/>
    </xf>
    <xf numFmtId="0" fontId="12" fillId="6" borderId="1" xfId="0" applyNumberFormat="1" applyFont="1" applyFill="1" applyBorder="1" applyAlignment="1">
      <alignment horizontal="center" wrapText="1"/>
    </xf>
    <xf numFmtId="3" fontId="12" fillId="6" borderId="1" xfId="0" applyNumberFormat="1" applyFont="1" applyFill="1" applyBorder="1" applyAlignment="1">
      <alignment horizontal="center"/>
    </xf>
    <xf numFmtId="1" fontId="12" fillId="4" borderId="1" xfId="0" applyNumberFormat="1" applyFont="1" applyFill="1" applyBorder="1" applyAlignment="1">
      <alignment horizontal="center" wrapText="1"/>
    </xf>
    <xf numFmtId="3" fontId="12" fillId="5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/>
    </xf>
    <xf numFmtId="3" fontId="12" fillId="2" borderId="1" xfId="2" applyNumberFormat="1" applyFont="1" applyFill="1" applyBorder="1" applyAlignment="1">
      <alignment horizontal="center"/>
    </xf>
    <xf numFmtId="0" fontId="2" fillId="2" borderId="0" xfId="0" applyFont="1" applyFill="1"/>
    <xf numFmtId="0" fontId="12" fillId="0" borderId="0" xfId="0" applyFont="1" applyFill="1" applyAlignment="1">
      <alignment horizontal="right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[0]" xfId="2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239"/>
  <sheetViews>
    <sheetView showZeros="0" tabSelected="1" view="pageBreakPreview" topLeftCell="A11" zoomScaleNormal="75" zoomScaleSheetLayoutView="100" workbookViewId="0">
      <pane ySplit="3" topLeftCell="A436" activePane="bottomLeft" state="frozen"/>
      <selection activeCell="A11" sqref="A11"/>
      <selection pane="bottomLeft" activeCell="AP439" sqref="AP439"/>
    </sheetView>
  </sheetViews>
  <sheetFormatPr defaultColWidth="9.140625" defaultRowHeight="15"/>
  <cols>
    <col min="1" max="1" width="55.85546875" style="2" customWidth="1"/>
    <col min="2" max="2" width="8.7109375" style="3" customWidth="1"/>
    <col min="3" max="3" width="8" style="3" customWidth="1"/>
    <col min="4" max="4" width="16.5703125" style="4" customWidth="1"/>
    <col min="5" max="5" width="8.28515625" style="3" customWidth="1"/>
    <col min="6" max="6" width="13.85546875" style="1" hidden="1" customWidth="1"/>
    <col min="7" max="7" width="14.85546875" style="1" hidden="1" customWidth="1"/>
    <col min="8" max="8" width="13" style="1" hidden="1" customWidth="1"/>
    <col min="9" max="9" width="13.42578125" style="1" hidden="1" customWidth="1"/>
    <col min="10" max="10" width="12.85546875" style="1" hidden="1" customWidth="1"/>
    <col min="11" max="11" width="13.42578125" style="1" hidden="1" customWidth="1"/>
    <col min="12" max="12" width="13.85546875" style="1" hidden="1" customWidth="1"/>
    <col min="13" max="13" width="14.85546875" style="1" hidden="1" customWidth="1"/>
    <col min="14" max="14" width="11.42578125" style="1" hidden="1" customWidth="1"/>
    <col min="15" max="15" width="11.5703125" style="1" hidden="1" customWidth="1"/>
    <col min="16" max="16" width="11.140625" style="1" hidden="1" customWidth="1"/>
    <col min="17" max="18" width="13.85546875" style="1" hidden="1" customWidth="1"/>
    <col min="19" max="19" width="14.85546875" style="1" hidden="1" customWidth="1"/>
    <col min="20" max="20" width="14.5703125" style="1" hidden="1" customWidth="1"/>
    <col min="21" max="21" width="14.85546875" style="1" hidden="1" customWidth="1"/>
    <col min="22" max="22" width="14.5703125" style="1" hidden="1" customWidth="1"/>
    <col min="23" max="23" width="13.85546875" style="1" hidden="1" customWidth="1"/>
    <col min="24" max="24" width="15.42578125" style="1" hidden="1" customWidth="1"/>
    <col min="25" max="25" width="14.85546875" style="1" hidden="1" customWidth="1"/>
    <col min="26" max="26" width="14.5703125" style="1" hidden="1" customWidth="1"/>
    <col min="27" max="27" width="17.140625" style="1" hidden="1" customWidth="1"/>
    <col min="28" max="28" width="9.140625" style="1" hidden="1" customWidth="1"/>
    <col min="29" max="29" width="15" style="1" hidden="1" customWidth="1"/>
    <col min="30" max="30" width="15.42578125" style="1" hidden="1" customWidth="1"/>
    <col min="31" max="31" width="14.85546875" style="1" hidden="1" customWidth="1"/>
    <col min="32" max="32" width="14.5703125" style="1" hidden="1" customWidth="1"/>
    <col min="33" max="33" width="13.42578125" style="1" hidden="1" customWidth="1"/>
    <col min="34" max="34" width="11.140625" style="1" hidden="1" customWidth="1"/>
    <col min="35" max="35" width="11.42578125" style="1" hidden="1" customWidth="1"/>
    <col min="36" max="36" width="15.42578125" style="1" hidden="1" customWidth="1"/>
    <col min="37" max="37" width="14.85546875" style="1" hidden="1" customWidth="1"/>
    <col min="38" max="38" width="13" style="1" hidden="1" customWidth="1"/>
    <col min="39" max="39" width="12.28515625" style="1" hidden="1" customWidth="1"/>
    <col min="40" max="40" width="9.28515625" style="1" hidden="1" customWidth="1"/>
    <col min="41" max="41" width="11.7109375" style="1" hidden="1" customWidth="1"/>
    <col min="42" max="42" width="15.42578125" style="1" bestFit="1" customWidth="1"/>
    <col min="43" max="43" width="14.85546875" style="1" bestFit="1" customWidth="1"/>
    <col min="44" max="16384" width="9.140625" style="1"/>
  </cols>
  <sheetData>
    <row r="1" spans="1:43" ht="16.5">
      <c r="A1" s="150" t="s">
        <v>710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</row>
    <row r="2" spans="1:43" ht="16.5">
      <c r="A2" s="150" t="s">
        <v>450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</row>
    <row r="3" spans="1:43" ht="16.5">
      <c r="A3" s="150" t="s">
        <v>520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</row>
    <row r="4" spans="1:43" ht="15.75" customHeight="1">
      <c r="A4" s="16"/>
      <c r="B4" s="16"/>
      <c r="C4" s="16"/>
      <c r="D4" s="16"/>
      <c r="E4" s="17"/>
    </row>
    <row r="5" spans="1:43" ht="15" customHeight="1">
      <c r="A5" s="150" t="s">
        <v>230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</row>
    <row r="6" spans="1:43" ht="15" customHeight="1">
      <c r="A6" s="150" t="s">
        <v>626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</row>
    <row r="7" spans="1:43" ht="15" customHeight="1">
      <c r="A7" s="150" t="s">
        <v>627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</row>
    <row r="8" spans="1:43" ht="15" customHeight="1">
      <c r="A8" s="16"/>
      <c r="B8" s="16"/>
      <c r="C8" s="16"/>
      <c r="D8" s="16"/>
      <c r="E8" s="17"/>
    </row>
    <row r="9" spans="1:43" ht="152.25" customHeight="1">
      <c r="A9" s="157" t="s">
        <v>521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</row>
    <row r="11" spans="1:43" ht="12.75" customHeight="1">
      <c r="A11" s="155" t="s">
        <v>12</v>
      </c>
      <c r="B11" s="156" t="s">
        <v>48</v>
      </c>
      <c r="C11" s="156" t="s">
        <v>49</v>
      </c>
      <c r="D11" s="155" t="s">
        <v>13</v>
      </c>
      <c r="E11" s="156" t="s">
        <v>14</v>
      </c>
      <c r="F11" s="154" t="s">
        <v>6</v>
      </c>
      <c r="G11" s="154"/>
      <c r="H11" s="151" t="s">
        <v>623</v>
      </c>
      <c r="I11" s="151" t="s">
        <v>591</v>
      </c>
      <c r="J11" s="151" t="s">
        <v>590</v>
      </c>
      <c r="K11" s="151" t="s">
        <v>592</v>
      </c>
      <c r="L11" s="154" t="s">
        <v>6</v>
      </c>
      <c r="M11" s="154"/>
      <c r="N11" s="151" t="s">
        <v>623</v>
      </c>
      <c r="O11" s="151" t="s">
        <v>591</v>
      </c>
      <c r="P11" s="151" t="s">
        <v>590</v>
      </c>
      <c r="Q11" s="151" t="s">
        <v>592</v>
      </c>
      <c r="R11" s="154" t="s">
        <v>6</v>
      </c>
      <c r="S11" s="154"/>
      <c r="T11" s="151" t="s">
        <v>623</v>
      </c>
      <c r="U11" s="151" t="s">
        <v>591</v>
      </c>
      <c r="V11" s="151" t="s">
        <v>590</v>
      </c>
      <c r="W11" s="151" t="s">
        <v>592</v>
      </c>
      <c r="X11" s="154" t="s">
        <v>6</v>
      </c>
      <c r="Y11" s="154"/>
      <c r="Z11" s="151" t="s">
        <v>623</v>
      </c>
      <c r="AA11" s="151" t="s">
        <v>591</v>
      </c>
      <c r="AB11" s="151" t="s">
        <v>590</v>
      </c>
      <c r="AC11" s="151" t="s">
        <v>592</v>
      </c>
      <c r="AD11" s="154" t="s">
        <v>6</v>
      </c>
      <c r="AE11" s="154"/>
      <c r="AF11" s="151" t="s">
        <v>623</v>
      </c>
      <c r="AG11" s="151" t="s">
        <v>591</v>
      </c>
      <c r="AH11" s="151" t="s">
        <v>590</v>
      </c>
      <c r="AI11" s="151" t="s">
        <v>592</v>
      </c>
      <c r="AJ11" s="154" t="s">
        <v>6</v>
      </c>
      <c r="AK11" s="154"/>
      <c r="AL11" s="151" t="s">
        <v>623</v>
      </c>
      <c r="AM11" s="151" t="s">
        <v>591</v>
      </c>
      <c r="AN11" s="151" t="s">
        <v>590</v>
      </c>
      <c r="AO11" s="151" t="s">
        <v>592</v>
      </c>
      <c r="AP11" s="154" t="s">
        <v>6</v>
      </c>
      <c r="AQ11" s="154"/>
    </row>
    <row r="12" spans="1:43" ht="13.5" customHeight="1">
      <c r="A12" s="155"/>
      <c r="B12" s="156"/>
      <c r="C12" s="156"/>
      <c r="D12" s="155"/>
      <c r="E12" s="156"/>
      <c r="F12" s="154"/>
      <c r="G12" s="154"/>
      <c r="H12" s="152"/>
      <c r="I12" s="152"/>
      <c r="J12" s="152"/>
      <c r="K12" s="152"/>
      <c r="L12" s="154"/>
      <c r="M12" s="154"/>
      <c r="N12" s="152"/>
      <c r="O12" s="152"/>
      <c r="P12" s="152"/>
      <c r="Q12" s="152"/>
      <c r="R12" s="154"/>
      <c r="S12" s="154"/>
      <c r="T12" s="152"/>
      <c r="U12" s="152"/>
      <c r="V12" s="152"/>
      <c r="W12" s="152"/>
      <c r="X12" s="154"/>
      <c r="Y12" s="154"/>
      <c r="Z12" s="152"/>
      <c r="AA12" s="152"/>
      <c r="AB12" s="152"/>
      <c r="AC12" s="152"/>
      <c r="AD12" s="154"/>
      <c r="AE12" s="154"/>
      <c r="AF12" s="152"/>
      <c r="AG12" s="152"/>
      <c r="AH12" s="152"/>
      <c r="AI12" s="152"/>
      <c r="AJ12" s="154"/>
      <c r="AK12" s="154"/>
      <c r="AL12" s="152"/>
      <c r="AM12" s="152"/>
      <c r="AN12" s="152"/>
      <c r="AO12" s="152"/>
      <c r="AP12" s="154"/>
      <c r="AQ12" s="154"/>
    </row>
    <row r="13" spans="1:43" ht="121.5" customHeight="1">
      <c r="A13" s="155"/>
      <c r="B13" s="156"/>
      <c r="C13" s="156"/>
      <c r="D13" s="155"/>
      <c r="E13" s="156"/>
      <c r="F13" s="91" t="s">
        <v>7</v>
      </c>
      <c r="G13" s="84" t="s">
        <v>8</v>
      </c>
      <c r="H13" s="153"/>
      <c r="I13" s="153"/>
      <c r="J13" s="153"/>
      <c r="K13" s="153"/>
      <c r="L13" s="94" t="s">
        <v>7</v>
      </c>
      <c r="M13" s="84" t="s">
        <v>8</v>
      </c>
      <c r="N13" s="153"/>
      <c r="O13" s="153"/>
      <c r="P13" s="153"/>
      <c r="Q13" s="153"/>
      <c r="R13" s="106" t="s">
        <v>7</v>
      </c>
      <c r="S13" s="84" t="s">
        <v>8</v>
      </c>
      <c r="T13" s="153"/>
      <c r="U13" s="153"/>
      <c r="V13" s="153"/>
      <c r="W13" s="153"/>
      <c r="X13" s="126" t="s">
        <v>7</v>
      </c>
      <c r="Y13" s="84" t="s">
        <v>8</v>
      </c>
      <c r="Z13" s="153"/>
      <c r="AA13" s="153"/>
      <c r="AB13" s="153"/>
      <c r="AC13" s="153"/>
      <c r="AD13" s="123" t="s">
        <v>7</v>
      </c>
      <c r="AE13" s="84" t="s">
        <v>8</v>
      </c>
      <c r="AF13" s="153"/>
      <c r="AG13" s="153"/>
      <c r="AH13" s="153"/>
      <c r="AI13" s="153"/>
      <c r="AJ13" s="136" t="s">
        <v>7</v>
      </c>
      <c r="AK13" s="84" t="s">
        <v>8</v>
      </c>
      <c r="AL13" s="153"/>
      <c r="AM13" s="153"/>
      <c r="AN13" s="153"/>
      <c r="AO13" s="153"/>
      <c r="AP13" s="146" t="s">
        <v>7</v>
      </c>
      <c r="AQ13" s="84" t="s">
        <v>8</v>
      </c>
    </row>
    <row r="14" spans="1:43" ht="15.75" customHeight="1">
      <c r="A14" s="85"/>
      <c r="B14" s="86"/>
      <c r="C14" s="86"/>
      <c r="D14" s="87"/>
      <c r="E14" s="86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3" s="5" customFormat="1" ht="50.25" customHeight="1">
      <c r="A15" s="74" t="s">
        <v>15</v>
      </c>
      <c r="B15" s="19" t="s">
        <v>16</v>
      </c>
      <c r="C15" s="19"/>
      <c r="D15" s="20"/>
      <c r="E15" s="19"/>
      <c r="F15" s="21">
        <f>F17+F24+F43+F98+F105+F112+F86</f>
        <v>1153038</v>
      </c>
      <c r="G15" s="21">
        <f>G17+G24+G43+G98+G105+G112+G86</f>
        <v>0</v>
      </c>
      <c r="H15" s="21">
        <f t="shared" ref="H15:M15" si="0">H17+H24+H43+H98+H105+H112+H86</f>
        <v>10348</v>
      </c>
      <c r="I15" s="21">
        <f t="shared" si="0"/>
        <v>0</v>
      </c>
      <c r="J15" s="21">
        <f t="shared" si="0"/>
        <v>0</v>
      </c>
      <c r="K15" s="21">
        <f t="shared" si="0"/>
        <v>53503</v>
      </c>
      <c r="L15" s="21">
        <f t="shared" si="0"/>
        <v>1216889</v>
      </c>
      <c r="M15" s="21">
        <f t="shared" si="0"/>
        <v>53503</v>
      </c>
      <c r="N15" s="21">
        <f t="shared" ref="N15:S15" si="1">N17+N24+N43+N98+N105+N112+N86</f>
        <v>21809</v>
      </c>
      <c r="O15" s="21">
        <f t="shared" si="1"/>
        <v>0</v>
      </c>
      <c r="P15" s="21">
        <f t="shared" si="1"/>
        <v>0</v>
      </c>
      <c r="Q15" s="21">
        <f t="shared" si="1"/>
        <v>564</v>
      </c>
      <c r="R15" s="21">
        <f t="shared" si="1"/>
        <v>1239262</v>
      </c>
      <c r="S15" s="21">
        <f t="shared" si="1"/>
        <v>54067</v>
      </c>
      <c r="T15" s="21">
        <f t="shared" ref="T15:Y15" si="2">T17+T24+T43+T98+T105+T112+T86</f>
        <v>227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1239489</v>
      </c>
      <c r="Y15" s="21">
        <f t="shared" si="2"/>
        <v>54067</v>
      </c>
      <c r="Z15" s="21">
        <f t="shared" ref="Z15:AE15" si="3">Z17+Z24+Z43+Z98+Z105+Z112+Z86</f>
        <v>19480</v>
      </c>
      <c r="AA15" s="21">
        <f t="shared" si="3"/>
        <v>0</v>
      </c>
      <c r="AB15" s="21">
        <f t="shared" si="3"/>
        <v>0</v>
      </c>
      <c r="AC15" s="21">
        <f t="shared" si="3"/>
        <v>3553</v>
      </c>
      <c r="AD15" s="21">
        <f t="shared" si="3"/>
        <v>1262522</v>
      </c>
      <c r="AE15" s="21">
        <f t="shared" si="3"/>
        <v>57620</v>
      </c>
      <c r="AF15" s="21">
        <f t="shared" ref="AF15:AK15" si="4">AF17+AF24+AF43+AF98+AF105+AF112+AF86</f>
        <v>0</v>
      </c>
      <c r="AG15" s="21">
        <f t="shared" si="4"/>
        <v>0</v>
      </c>
      <c r="AH15" s="21">
        <f t="shared" si="4"/>
        <v>0</v>
      </c>
      <c r="AI15" s="21">
        <f t="shared" si="4"/>
        <v>0</v>
      </c>
      <c r="AJ15" s="21">
        <f t="shared" si="4"/>
        <v>1262522</v>
      </c>
      <c r="AK15" s="21">
        <f t="shared" si="4"/>
        <v>57620</v>
      </c>
      <c r="AL15" s="21">
        <f t="shared" ref="AL15:AQ15" si="5">AL17+AL24+AL43+AL98+AL105+AL112+AL86</f>
        <v>29528</v>
      </c>
      <c r="AM15" s="21">
        <f t="shared" si="5"/>
        <v>0</v>
      </c>
      <c r="AN15" s="21">
        <f t="shared" si="5"/>
        <v>-938</v>
      </c>
      <c r="AO15" s="21">
        <f t="shared" si="5"/>
        <v>0</v>
      </c>
      <c r="AP15" s="21">
        <f t="shared" si="5"/>
        <v>1291112</v>
      </c>
      <c r="AQ15" s="21">
        <f t="shared" si="5"/>
        <v>57620</v>
      </c>
    </row>
    <row r="16" spans="1:43" s="6" customFormat="1" ht="15.75">
      <c r="A16" s="85"/>
      <c r="B16" s="86"/>
      <c r="C16" s="86"/>
      <c r="D16" s="87"/>
      <c r="E16" s="86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</row>
    <row r="17" spans="1:43" s="7" customFormat="1" ht="67.5" customHeight="1">
      <c r="A17" s="71" t="s">
        <v>70</v>
      </c>
      <c r="B17" s="22" t="s">
        <v>50</v>
      </c>
      <c r="C17" s="22" t="s">
        <v>51</v>
      </c>
      <c r="D17" s="23"/>
      <c r="E17" s="22"/>
      <c r="F17" s="24">
        <f t="shared" ref="F17:U21" si="6">F18</f>
        <v>3867</v>
      </c>
      <c r="G17" s="24">
        <f t="shared" si="6"/>
        <v>0</v>
      </c>
      <c r="H17" s="24">
        <f t="shared" si="6"/>
        <v>0</v>
      </c>
      <c r="I17" s="24">
        <f t="shared" si="6"/>
        <v>0</v>
      </c>
      <c r="J17" s="24">
        <f t="shared" si="6"/>
        <v>0</v>
      </c>
      <c r="K17" s="24">
        <f t="shared" si="6"/>
        <v>0</v>
      </c>
      <c r="L17" s="24">
        <f t="shared" si="6"/>
        <v>3867</v>
      </c>
      <c r="M17" s="24">
        <f t="shared" si="6"/>
        <v>0</v>
      </c>
      <c r="N17" s="24">
        <f t="shared" si="6"/>
        <v>0</v>
      </c>
      <c r="O17" s="24">
        <f t="shared" si="6"/>
        <v>0</v>
      </c>
      <c r="P17" s="24">
        <f t="shared" si="6"/>
        <v>0</v>
      </c>
      <c r="Q17" s="24">
        <f t="shared" si="6"/>
        <v>0</v>
      </c>
      <c r="R17" s="24">
        <f t="shared" si="6"/>
        <v>3867</v>
      </c>
      <c r="S17" s="24">
        <f t="shared" si="6"/>
        <v>0</v>
      </c>
      <c r="T17" s="24">
        <f t="shared" si="6"/>
        <v>0</v>
      </c>
      <c r="U17" s="24">
        <f t="shared" si="6"/>
        <v>0</v>
      </c>
      <c r="V17" s="24">
        <f t="shared" ref="T17:AI21" si="7">V18</f>
        <v>0</v>
      </c>
      <c r="W17" s="24">
        <f t="shared" si="7"/>
        <v>0</v>
      </c>
      <c r="X17" s="24">
        <f t="shared" si="7"/>
        <v>3867</v>
      </c>
      <c r="Y17" s="24">
        <f t="shared" si="7"/>
        <v>0</v>
      </c>
      <c r="Z17" s="24">
        <f t="shared" si="7"/>
        <v>116</v>
      </c>
      <c r="AA17" s="24">
        <f t="shared" si="7"/>
        <v>0</v>
      </c>
      <c r="AB17" s="24">
        <f t="shared" si="7"/>
        <v>0</v>
      </c>
      <c r="AC17" s="24">
        <f t="shared" si="7"/>
        <v>0</v>
      </c>
      <c r="AD17" s="24">
        <f t="shared" si="7"/>
        <v>3983</v>
      </c>
      <c r="AE17" s="24">
        <f t="shared" si="7"/>
        <v>0</v>
      </c>
      <c r="AF17" s="24">
        <f t="shared" si="7"/>
        <v>0</v>
      </c>
      <c r="AG17" s="24">
        <f t="shared" si="7"/>
        <v>0</v>
      </c>
      <c r="AH17" s="24">
        <f t="shared" si="7"/>
        <v>0</v>
      </c>
      <c r="AI17" s="24">
        <f t="shared" si="7"/>
        <v>0</v>
      </c>
      <c r="AJ17" s="24">
        <f t="shared" ref="AF17:AQ21" si="8">AJ18</f>
        <v>3983</v>
      </c>
      <c r="AK17" s="24">
        <f t="shared" si="8"/>
        <v>0</v>
      </c>
      <c r="AL17" s="24">
        <f t="shared" si="8"/>
        <v>0</v>
      </c>
      <c r="AM17" s="24">
        <f t="shared" si="8"/>
        <v>0</v>
      </c>
      <c r="AN17" s="24">
        <f t="shared" si="8"/>
        <v>0</v>
      </c>
      <c r="AO17" s="24">
        <f t="shared" si="8"/>
        <v>0</v>
      </c>
      <c r="AP17" s="24">
        <f t="shared" si="8"/>
        <v>3983</v>
      </c>
      <c r="AQ17" s="24">
        <f t="shared" si="8"/>
        <v>0</v>
      </c>
    </row>
    <row r="18" spans="1:43" s="7" customFormat="1" ht="51" customHeight="1">
      <c r="A18" s="33" t="s">
        <v>461</v>
      </c>
      <c r="B18" s="25" t="s">
        <v>50</v>
      </c>
      <c r="C18" s="25" t="s">
        <v>51</v>
      </c>
      <c r="D18" s="26" t="s">
        <v>241</v>
      </c>
      <c r="E18" s="25"/>
      <c r="F18" s="27">
        <f>F19</f>
        <v>3867</v>
      </c>
      <c r="G18" s="27">
        <f>G19</f>
        <v>0</v>
      </c>
      <c r="H18" s="27">
        <f t="shared" si="6"/>
        <v>0</v>
      </c>
      <c r="I18" s="27">
        <f t="shared" si="6"/>
        <v>0</v>
      </c>
      <c r="J18" s="27">
        <f t="shared" si="6"/>
        <v>0</v>
      </c>
      <c r="K18" s="27">
        <f t="shared" si="6"/>
        <v>0</v>
      </c>
      <c r="L18" s="27">
        <f t="shared" si="6"/>
        <v>3867</v>
      </c>
      <c r="M18" s="27">
        <f t="shared" si="6"/>
        <v>0</v>
      </c>
      <c r="N18" s="27">
        <f t="shared" si="6"/>
        <v>0</v>
      </c>
      <c r="O18" s="27">
        <f t="shared" si="6"/>
        <v>0</v>
      </c>
      <c r="P18" s="27">
        <f t="shared" si="6"/>
        <v>0</v>
      </c>
      <c r="Q18" s="27">
        <f t="shared" si="6"/>
        <v>0</v>
      </c>
      <c r="R18" s="27">
        <f t="shared" si="6"/>
        <v>3867</v>
      </c>
      <c r="S18" s="27">
        <f t="shared" si="6"/>
        <v>0</v>
      </c>
      <c r="T18" s="27">
        <f t="shared" si="7"/>
        <v>0</v>
      </c>
      <c r="U18" s="27">
        <f t="shared" si="7"/>
        <v>0</v>
      </c>
      <c r="V18" s="27">
        <f t="shared" si="7"/>
        <v>0</v>
      </c>
      <c r="W18" s="27">
        <f t="shared" si="7"/>
        <v>0</v>
      </c>
      <c r="X18" s="27">
        <f t="shared" si="7"/>
        <v>3867</v>
      </c>
      <c r="Y18" s="27">
        <f t="shared" si="7"/>
        <v>0</v>
      </c>
      <c r="Z18" s="27">
        <f t="shared" si="7"/>
        <v>116</v>
      </c>
      <c r="AA18" s="27">
        <f t="shared" si="7"/>
        <v>0</v>
      </c>
      <c r="AB18" s="27">
        <f t="shared" si="7"/>
        <v>0</v>
      </c>
      <c r="AC18" s="27">
        <f t="shared" si="7"/>
        <v>0</v>
      </c>
      <c r="AD18" s="27">
        <f t="shared" si="7"/>
        <v>3983</v>
      </c>
      <c r="AE18" s="27">
        <f t="shared" si="7"/>
        <v>0</v>
      </c>
      <c r="AF18" s="27">
        <f t="shared" si="8"/>
        <v>0</v>
      </c>
      <c r="AG18" s="27">
        <f t="shared" si="8"/>
        <v>0</v>
      </c>
      <c r="AH18" s="27">
        <f t="shared" si="8"/>
        <v>0</v>
      </c>
      <c r="AI18" s="27">
        <f t="shared" si="8"/>
        <v>0</v>
      </c>
      <c r="AJ18" s="27">
        <f t="shared" si="8"/>
        <v>3983</v>
      </c>
      <c r="AK18" s="27">
        <f t="shared" si="8"/>
        <v>0</v>
      </c>
      <c r="AL18" s="27">
        <f t="shared" si="8"/>
        <v>0</v>
      </c>
      <c r="AM18" s="27">
        <f t="shared" si="8"/>
        <v>0</v>
      </c>
      <c r="AN18" s="27">
        <f t="shared" si="8"/>
        <v>0</v>
      </c>
      <c r="AO18" s="27">
        <f t="shared" si="8"/>
        <v>0</v>
      </c>
      <c r="AP18" s="27">
        <f t="shared" si="8"/>
        <v>3983</v>
      </c>
      <c r="AQ18" s="27">
        <f t="shared" si="8"/>
        <v>0</v>
      </c>
    </row>
    <row r="19" spans="1:43" s="7" customFormat="1" ht="42.75" customHeight="1">
      <c r="A19" s="33" t="s">
        <v>150</v>
      </c>
      <c r="B19" s="25" t="s">
        <v>50</v>
      </c>
      <c r="C19" s="25" t="s">
        <v>51</v>
      </c>
      <c r="D19" s="28" t="s">
        <v>560</v>
      </c>
      <c r="E19" s="25"/>
      <c r="F19" s="27">
        <f t="shared" si="6"/>
        <v>3867</v>
      </c>
      <c r="G19" s="27">
        <f t="shared" si="6"/>
        <v>0</v>
      </c>
      <c r="H19" s="27">
        <f t="shared" si="6"/>
        <v>0</v>
      </c>
      <c r="I19" s="27">
        <f t="shared" si="6"/>
        <v>0</v>
      </c>
      <c r="J19" s="27">
        <f t="shared" si="6"/>
        <v>0</v>
      </c>
      <c r="K19" s="27">
        <f t="shared" si="6"/>
        <v>0</v>
      </c>
      <c r="L19" s="27">
        <f t="shared" si="6"/>
        <v>3867</v>
      </c>
      <c r="M19" s="27">
        <f t="shared" si="6"/>
        <v>0</v>
      </c>
      <c r="N19" s="27">
        <f t="shared" si="6"/>
        <v>0</v>
      </c>
      <c r="O19" s="27">
        <f t="shared" si="6"/>
        <v>0</v>
      </c>
      <c r="P19" s="27">
        <f t="shared" si="6"/>
        <v>0</v>
      </c>
      <c r="Q19" s="27">
        <f t="shared" si="6"/>
        <v>0</v>
      </c>
      <c r="R19" s="27">
        <f t="shared" si="6"/>
        <v>3867</v>
      </c>
      <c r="S19" s="27">
        <f t="shared" si="6"/>
        <v>0</v>
      </c>
      <c r="T19" s="27">
        <f t="shared" si="7"/>
        <v>0</v>
      </c>
      <c r="U19" s="27">
        <f t="shared" si="7"/>
        <v>0</v>
      </c>
      <c r="V19" s="27">
        <f t="shared" si="7"/>
        <v>0</v>
      </c>
      <c r="W19" s="27">
        <f t="shared" si="7"/>
        <v>0</v>
      </c>
      <c r="X19" s="27">
        <f t="shared" si="7"/>
        <v>3867</v>
      </c>
      <c r="Y19" s="27">
        <f t="shared" si="7"/>
        <v>0</v>
      </c>
      <c r="Z19" s="27">
        <f t="shared" si="7"/>
        <v>116</v>
      </c>
      <c r="AA19" s="27">
        <f t="shared" si="7"/>
        <v>0</v>
      </c>
      <c r="AB19" s="27">
        <f t="shared" si="7"/>
        <v>0</v>
      </c>
      <c r="AC19" s="27">
        <f t="shared" si="7"/>
        <v>0</v>
      </c>
      <c r="AD19" s="27">
        <f t="shared" si="7"/>
        <v>3983</v>
      </c>
      <c r="AE19" s="27">
        <f t="shared" si="7"/>
        <v>0</v>
      </c>
      <c r="AF19" s="27">
        <f t="shared" si="8"/>
        <v>0</v>
      </c>
      <c r="AG19" s="27">
        <f t="shared" si="8"/>
        <v>0</v>
      </c>
      <c r="AH19" s="27">
        <f t="shared" si="8"/>
        <v>0</v>
      </c>
      <c r="AI19" s="27">
        <f t="shared" si="8"/>
        <v>0</v>
      </c>
      <c r="AJ19" s="27">
        <f t="shared" si="8"/>
        <v>3983</v>
      </c>
      <c r="AK19" s="27">
        <f t="shared" si="8"/>
        <v>0</v>
      </c>
      <c r="AL19" s="27">
        <f t="shared" si="8"/>
        <v>0</v>
      </c>
      <c r="AM19" s="27">
        <f t="shared" si="8"/>
        <v>0</v>
      </c>
      <c r="AN19" s="27">
        <f t="shared" si="8"/>
        <v>0</v>
      </c>
      <c r="AO19" s="27">
        <f t="shared" si="8"/>
        <v>0</v>
      </c>
      <c r="AP19" s="27">
        <f t="shared" si="8"/>
        <v>3983</v>
      </c>
      <c r="AQ19" s="27">
        <f t="shared" si="8"/>
        <v>0</v>
      </c>
    </row>
    <row r="20" spans="1:43" s="8" customFormat="1" ht="20.25" customHeight="1">
      <c r="A20" s="33" t="s">
        <v>112</v>
      </c>
      <c r="B20" s="25" t="s">
        <v>50</v>
      </c>
      <c r="C20" s="25" t="s">
        <v>51</v>
      </c>
      <c r="D20" s="28" t="s">
        <v>561</v>
      </c>
      <c r="E20" s="25"/>
      <c r="F20" s="27">
        <f t="shared" si="6"/>
        <v>3867</v>
      </c>
      <c r="G20" s="27">
        <f t="shared" si="6"/>
        <v>0</v>
      </c>
      <c r="H20" s="27">
        <f t="shared" si="6"/>
        <v>0</v>
      </c>
      <c r="I20" s="27">
        <f t="shared" si="6"/>
        <v>0</v>
      </c>
      <c r="J20" s="27">
        <f t="shared" si="6"/>
        <v>0</v>
      </c>
      <c r="K20" s="27">
        <f t="shared" si="6"/>
        <v>0</v>
      </c>
      <c r="L20" s="27">
        <f t="shared" si="6"/>
        <v>3867</v>
      </c>
      <c r="M20" s="27">
        <f t="shared" si="6"/>
        <v>0</v>
      </c>
      <c r="N20" s="27">
        <f t="shared" si="6"/>
        <v>0</v>
      </c>
      <c r="O20" s="27">
        <f t="shared" si="6"/>
        <v>0</v>
      </c>
      <c r="P20" s="27">
        <f t="shared" si="6"/>
        <v>0</v>
      </c>
      <c r="Q20" s="27">
        <f t="shared" si="6"/>
        <v>0</v>
      </c>
      <c r="R20" s="27">
        <f t="shared" si="6"/>
        <v>3867</v>
      </c>
      <c r="S20" s="27">
        <f t="shared" si="6"/>
        <v>0</v>
      </c>
      <c r="T20" s="27">
        <f t="shared" si="7"/>
        <v>0</v>
      </c>
      <c r="U20" s="27">
        <f t="shared" si="7"/>
        <v>0</v>
      </c>
      <c r="V20" s="27">
        <f t="shared" si="7"/>
        <v>0</v>
      </c>
      <c r="W20" s="27">
        <f t="shared" si="7"/>
        <v>0</v>
      </c>
      <c r="X20" s="27">
        <f t="shared" si="7"/>
        <v>3867</v>
      </c>
      <c r="Y20" s="27">
        <f t="shared" si="7"/>
        <v>0</v>
      </c>
      <c r="Z20" s="27">
        <f t="shared" si="7"/>
        <v>116</v>
      </c>
      <c r="AA20" s="27">
        <f t="shared" si="7"/>
        <v>0</v>
      </c>
      <c r="AB20" s="27">
        <f t="shared" si="7"/>
        <v>0</v>
      </c>
      <c r="AC20" s="27">
        <f t="shared" si="7"/>
        <v>0</v>
      </c>
      <c r="AD20" s="27">
        <f t="shared" si="7"/>
        <v>3983</v>
      </c>
      <c r="AE20" s="27">
        <f t="shared" si="7"/>
        <v>0</v>
      </c>
      <c r="AF20" s="27">
        <f t="shared" si="8"/>
        <v>0</v>
      </c>
      <c r="AG20" s="27">
        <f t="shared" si="8"/>
        <v>0</v>
      </c>
      <c r="AH20" s="27">
        <f t="shared" si="8"/>
        <v>0</v>
      </c>
      <c r="AI20" s="27">
        <f t="shared" si="8"/>
        <v>0</v>
      </c>
      <c r="AJ20" s="27">
        <f t="shared" si="8"/>
        <v>3983</v>
      </c>
      <c r="AK20" s="27">
        <f t="shared" si="8"/>
        <v>0</v>
      </c>
      <c r="AL20" s="27">
        <f t="shared" si="8"/>
        <v>0</v>
      </c>
      <c r="AM20" s="27">
        <f t="shared" si="8"/>
        <v>0</v>
      </c>
      <c r="AN20" s="27">
        <f t="shared" si="8"/>
        <v>0</v>
      </c>
      <c r="AO20" s="27">
        <f t="shared" si="8"/>
        <v>0</v>
      </c>
      <c r="AP20" s="27">
        <f t="shared" si="8"/>
        <v>3983</v>
      </c>
      <c r="AQ20" s="27">
        <f t="shared" si="8"/>
        <v>0</v>
      </c>
    </row>
    <row r="21" spans="1:43" s="9" customFormat="1" ht="87" customHeight="1">
      <c r="A21" s="33" t="s">
        <v>466</v>
      </c>
      <c r="B21" s="25" t="s">
        <v>50</v>
      </c>
      <c r="C21" s="25" t="s">
        <v>51</v>
      </c>
      <c r="D21" s="28" t="s">
        <v>561</v>
      </c>
      <c r="E21" s="25" t="s">
        <v>105</v>
      </c>
      <c r="F21" s="27">
        <f t="shared" si="6"/>
        <v>3867</v>
      </c>
      <c r="G21" s="27">
        <f t="shared" si="6"/>
        <v>0</v>
      </c>
      <c r="H21" s="27">
        <f t="shared" si="6"/>
        <v>0</v>
      </c>
      <c r="I21" s="27">
        <f t="shared" si="6"/>
        <v>0</v>
      </c>
      <c r="J21" s="27">
        <f t="shared" si="6"/>
        <v>0</v>
      </c>
      <c r="K21" s="27">
        <f t="shared" si="6"/>
        <v>0</v>
      </c>
      <c r="L21" s="27">
        <f t="shared" si="6"/>
        <v>3867</v>
      </c>
      <c r="M21" s="27">
        <f t="shared" si="6"/>
        <v>0</v>
      </c>
      <c r="N21" s="27">
        <f t="shared" si="6"/>
        <v>0</v>
      </c>
      <c r="O21" s="27">
        <f t="shared" si="6"/>
        <v>0</v>
      </c>
      <c r="P21" s="27">
        <f t="shared" si="6"/>
        <v>0</v>
      </c>
      <c r="Q21" s="27">
        <f t="shared" si="6"/>
        <v>0</v>
      </c>
      <c r="R21" s="27">
        <f t="shared" si="6"/>
        <v>3867</v>
      </c>
      <c r="S21" s="27">
        <f t="shared" si="6"/>
        <v>0</v>
      </c>
      <c r="T21" s="27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0</v>
      </c>
      <c r="X21" s="27">
        <f t="shared" si="7"/>
        <v>3867</v>
      </c>
      <c r="Y21" s="27">
        <f t="shared" si="7"/>
        <v>0</v>
      </c>
      <c r="Z21" s="27">
        <f t="shared" si="7"/>
        <v>116</v>
      </c>
      <c r="AA21" s="27">
        <f t="shared" si="7"/>
        <v>0</v>
      </c>
      <c r="AB21" s="27">
        <f t="shared" si="7"/>
        <v>0</v>
      </c>
      <c r="AC21" s="27">
        <f t="shared" si="7"/>
        <v>0</v>
      </c>
      <c r="AD21" s="27">
        <f t="shared" si="7"/>
        <v>3983</v>
      </c>
      <c r="AE21" s="27">
        <f t="shared" si="7"/>
        <v>0</v>
      </c>
      <c r="AF21" s="27">
        <f t="shared" si="8"/>
        <v>0</v>
      </c>
      <c r="AG21" s="27">
        <f t="shared" si="8"/>
        <v>0</v>
      </c>
      <c r="AH21" s="27">
        <f t="shared" si="8"/>
        <v>0</v>
      </c>
      <c r="AI21" s="27">
        <f t="shared" si="8"/>
        <v>0</v>
      </c>
      <c r="AJ21" s="27">
        <f t="shared" si="8"/>
        <v>3983</v>
      </c>
      <c r="AK21" s="27">
        <f t="shared" si="8"/>
        <v>0</v>
      </c>
      <c r="AL21" s="27">
        <f t="shared" si="8"/>
        <v>0</v>
      </c>
      <c r="AM21" s="27">
        <f t="shared" si="8"/>
        <v>0</v>
      </c>
      <c r="AN21" s="27">
        <f t="shared" si="8"/>
        <v>0</v>
      </c>
      <c r="AO21" s="27">
        <f t="shared" si="8"/>
        <v>0</v>
      </c>
      <c r="AP21" s="27">
        <f t="shared" si="8"/>
        <v>3983</v>
      </c>
      <c r="AQ21" s="27">
        <f t="shared" si="8"/>
        <v>0</v>
      </c>
    </row>
    <row r="22" spans="1:43" s="9" customFormat="1" ht="39" customHeight="1">
      <c r="A22" s="73" t="s">
        <v>168</v>
      </c>
      <c r="B22" s="25" t="s">
        <v>50</v>
      </c>
      <c r="C22" s="25" t="s">
        <v>51</v>
      </c>
      <c r="D22" s="28" t="s">
        <v>561</v>
      </c>
      <c r="E22" s="25" t="s">
        <v>167</v>
      </c>
      <c r="F22" s="27">
        <f>3674+193</f>
        <v>3867</v>
      </c>
      <c r="G22" s="27"/>
      <c r="H22" s="27"/>
      <c r="I22" s="27"/>
      <c r="J22" s="27"/>
      <c r="K22" s="27"/>
      <c r="L22" s="27">
        <f>F22+H22+I22+J22+K22</f>
        <v>3867</v>
      </c>
      <c r="M22" s="27">
        <f>G22+K22</f>
        <v>0</v>
      </c>
      <c r="N22" s="27"/>
      <c r="O22" s="27"/>
      <c r="P22" s="27"/>
      <c r="Q22" s="27"/>
      <c r="R22" s="27">
        <f>L22+N22+O22+P22+Q22</f>
        <v>3867</v>
      </c>
      <c r="S22" s="27">
        <f>M22+Q22</f>
        <v>0</v>
      </c>
      <c r="T22" s="27"/>
      <c r="U22" s="27"/>
      <c r="V22" s="27"/>
      <c r="W22" s="27"/>
      <c r="X22" s="27">
        <f>R22+T22+U22+V22+W22</f>
        <v>3867</v>
      </c>
      <c r="Y22" s="27">
        <f>S22+W22</f>
        <v>0</v>
      </c>
      <c r="Z22" s="131">
        <v>116</v>
      </c>
      <c r="AA22" s="27"/>
      <c r="AB22" s="27"/>
      <c r="AC22" s="27"/>
      <c r="AD22" s="27">
        <f>X22+Z22+AA22+AB22+AC22</f>
        <v>3983</v>
      </c>
      <c r="AE22" s="27">
        <f>Y22+AC22</f>
        <v>0</v>
      </c>
      <c r="AF22" s="27"/>
      <c r="AG22" s="27"/>
      <c r="AH22" s="27"/>
      <c r="AI22" s="27"/>
      <c r="AJ22" s="27">
        <f>AD22+AF22+AG22+AH22+AI22</f>
        <v>3983</v>
      </c>
      <c r="AK22" s="27">
        <f>AE22+AI22</f>
        <v>0</v>
      </c>
      <c r="AL22" s="27"/>
      <c r="AM22" s="27"/>
      <c r="AN22" s="27"/>
      <c r="AO22" s="27"/>
      <c r="AP22" s="27">
        <f>AJ22+AL22+AM22+AN22+AO22</f>
        <v>3983</v>
      </c>
      <c r="AQ22" s="27">
        <f>AK22+AO22</f>
        <v>0</v>
      </c>
    </row>
    <row r="23" spans="1:43" s="6" customFormat="1" ht="15.75">
      <c r="A23" s="80"/>
      <c r="B23" s="86"/>
      <c r="C23" s="86"/>
      <c r="D23" s="87"/>
      <c r="E23" s="86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</row>
    <row r="24" spans="1:43" s="7" customFormat="1" ht="93" customHeight="1">
      <c r="A24" s="71" t="s">
        <v>52</v>
      </c>
      <c r="B24" s="22" t="s">
        <v>50</v>
      </c>
      <c r="C24" s="22" t="s">
        <v>53</v>
      </c>
      <c r="D24" s="29"/>
      <c r="E24" s="22"/>
      <c r="F24" s="30">
        <f t="shared" ref="F24:U25" si="9">F25</f>
        <v>62600</v>
      </c>
      <c r="G24" s="30">
        <f t="shared" si="9"/>
        <v>0</v>
      </c>
      <c r="H24" s="30">
        <f t="shared" si="9"/>
        <v>0</v>
      </c>
      <c r="I24" s="30">
        <f t="shared" si="9"/>
        <v>0</v>
      </c>
      <c r="J24" s="30">
        <f t="shared" si="9"/>
        <v>0</v>
      </c>
      <c r="K24" s="30">
        <f t="shared" si="9"/>
        <v>0</v>
      </c>
      <c r="L24" s="30">
        <f t="shared" si="9"/>
        <v>62600</v>
      </c>
      <c r="M24" s="30">
        <f t="shared" si="9"/>
        <v>0</v>
      </c>
      <c r="N24" s="30">
        <f t="shared" si="9"/>
        <v>0</v>
      </c>
      <c r="O24" s="30">
        <f t="shared" si="9"/>
        <v>0</v>
      </c>
      <c r="P24" s="30">
        <f t="shared" si="9"/>
        <v>0</v>
      </c>
      <c r="Q24" s="30">
        <f t="shared" si="9"/>
        <v>0</v>
      </c>
      <c r="R24" s="30">
        <f t="shared" si="9"/>
        <v>62600</v>
      </c>
      <c r="S24" s="30">
        <f t="shared" si="9"/>
        <v>0</v>
      </c>
      <c r="T24" s="30">
        <f t="shared" si="9"/>
        <v>0</v>
      </c>
      <c r="U24" s="30">
        <f t="shared" si="9"/>
        <v>0</v>
      </c>
      <c r="V24" s="30">
        <f t="shared" ref="T24:AI25" si="10">V25</f>
        <v>0</v>
      </c>
      <c r="W24" s="30">
        <f t="shared" si="10"/>
        <v>0</v>
      </c>
      <c r="X24" s="30">
        <f t="shared" si="10"/>
        <v>62600</v>
      </c>
      <c r="Y24" s="30">
        <f t="shared" si="10"/>
        <v>0</v>
      </c>
      <c r="Z24" s="30">
        <f t="shared" si="10"/>
        <v>1577</v>
      </c>
      <c r="AA24" s="30">
        <f t="shared" si="10"/>
        <v>0</v>
      </c>
      <c r="AB24" s="30">
        <f t="shared" si="10"/>
        <v>0</v>
      </c>
      <c r="AC24" s="30">
        <f t="shared" si="10"/>
        <v>0</v>
      </c>
      <c r="AD24" s="30">
        <f t="shared" si="10"/>
        <v>64177</v>
      </c>
      <c r="AE24" s="30">
        <f t="shared" si="10"/>
        <v>0</v>
      </c>
      <c r="AF24" s="30">
        <f t="shared" si="10"/>
        <v>0</v>
      </c>
      <c r="AG24" s="30">
        <f t="shared" si="10"/>
        <v>0</v>
      </c>
      <c r="AH24" s="30">
        <f t="shared" si="10"/>
        <v>0</v>
      </c>
      <c r="AI24" s="30">
        <f t="shared" si="10"/>
        <v>0</v>
      </c>
      <c r="AJ24" s="30">
        <f t="shared" ref="AF24:AQ25" si="11">AJ25</f>
        <v>64177</v>
      </c>
      <c r="AK24" s="30">
        <f t="shared" si="11"/>
        <v>0</v>
      </c>
      <c r="AL24" s="30">
        <f t="shared" si="11"/>
        <v>0</v>
      </c>
      <c r="AM24" s="30">
        <f t="shared" si="11"/>
        <v>0</v>
      </c>
      <c r="AN24" s="30">
        <f t="shared" si="11"/>
        <v>-59</v>
      </c>
      <c r="AO24" s="30">
        <f t="shared" si="11"/>
        <v>0</v>
      </c>
      <c r="AP24" s="30">
        <f t="shared" si="11"/>
        <v>64118</v>
      </c>
      <c r="AQ24" s="30">
        <f t="shared" si="11"/>
        <v>0</v>
      </c>
    </row>
    <row r="25" spans="1:43" s="7" customFormat="1" ht="22.5" customHeight="1">
      <c r="A25" s="33" t="s">
        <v>81</v>
      </c>
      <c r="B25" s="25" t="s">
        <v>50</v>
      </c>
      <c r="C25" s="25" t="s">
        <v>53</v>
      </c>
      <c r="D25" s="26" t="s">
        <v>245</v>
      </c>
      <c r="E25" s="31"/>
      <c r="F25" s="50">
        <f t="shared" si="9"/>
        <v>62600</v>
      </c>
      <c r="G25" s="50">
        <f t="shared" si="9"/>
        <v>0</v>
      </c>
      <c r="H25" s="50">
        <f t="shared" si="9"/>
        <v>0</v>
      </c>
      <c r="I25" s="50">
        <f t="shared" si="9"/>
        <v>0</v>
      </c>
      <c r="J25" s="50">
        <f t="shared" si="9"/>
        <v>0</v>
      </c>
      <c r="K25" s="50">
        <f t="shared" si="9"/>
        <v>0</v>
      </c>
      <c r="L25" s="50">
        <f t="shared" si="9"/>
        <v>62600</v>
      </c>
      <c r="M25" s="50">
        <f t="shared" si="9"/>
        <v>0</v>
      </c>
      <c r="N25" s="50">
        <f t="shared" si="9"/>
        <v>0</v>
      </c>
      <c r="O25" s="50">
        <f t="shared" si="9"/>
        <v>0</v>
      </c>
      <c r="P25" s="50">
        <f t="shared" si="9"/>
        <v>0</v>
      </c>
      <c r="Q25" s="50">
        <f t="shared" si="9"/>
        <v>0</v>
      </c>
      <c r="R25" s="50">
        <f t="shared" si="9"/>
        <v>62600</v>
      </c>
      <c r="S25" s="50">
        <f t="shared" si="9"/>
        <v>0</v>
      </c>
      <c r="T25" s="50">
        <f t="shared" si="10"/>
        <v>0</v>
      </c>
      <c r="U25" s="50">
        <f t="shared" si="10"/>
        <v>0</v>
      </c>
      <c r="V25" s="50">
        <f t="shared" si="10"/>
        <v>0</v>
      </c>
      <c r="W25" s="50">
        <f t="shared" si="10"/>
        <v>0</v>
      </c>
      <c r="X25" s="50">
        <f t="shared" si="10"/>
        <v>62600</v>
      </c>
      <c r="Y25" s="50">
        <f t="shared" si="10"/>
        <v>0</v>
      </c>
      <c r="Z25" s="50">
        <f t="shared" si="10"/>
        <v>1577</v>
      </c>
      <c r="AA25" s="50">
        <f t="shared" si="10"/>
        <v>0</v>
      </c>
      <c r="AB25" s="50">
        <f t="shared" si="10"/>
        <v>0</v>
      </c>
      <c r="AC25" s="50">
        <f t="shared" si="10"/>
        <v>0</v>
      </c>
      <c r="AD25" s="50">
        <f t="shared" si="10"/>
        <v>64177</v>
      </c>
      <c r="AE25" s="50">
        <f t="shared" si="10"/>
        <v>0</v>
      </c>
      <c r="AF25" s="50">
        <f t="shared" si="11"/>
        <v>0</v>
      </c>
      <c r="AG25" s="50">
        <f t="shared" si="11"/>
        <v>0</v>
      </c>
      <c r="AH25" s="50">
        <f t="shared" si="11"/>
        <v>0</v>
      </c>
      <c r="AI25" s="50">
        <f t="shared" si="11"/>
        <v>0</v>
      </c>
      <c r="AJ25" s="50">
        <f t="shared" si="11"/>
        <v>64177</v>
      </c>
      <c r="AK25" s="50">
        <f t="shared" si="11"/>
        <v>0</v>
      </c>
      <c r="AL25" s="50">
        <f t="shared" si="11"/>
        <v>0</v>
      </c>
      <c r="AM25" s="50">
        <f t="shared" si="11"/>
        <v>0</v>
      </c>
      <c r="AN25" s="50">
        <f t="shared" si="11"/>
        <v>-59</v>
      </c>
      <c r="AO25" s="50">
        <f t="shared" si="11"/>
        <v>0</v>
      </c>
      <c r="AP25" s="50">
        <f t="shared" si="11"/>
        <v>64118</v>
      </c>
      <c r="AQ25" s="50">
        <f t="shared" si="11"/>
        <v>0</v>
      </c>
    </row>
    <row r="26" spans="1:43" s="7" customFormat="1" ht="38.25" customHeight="1">
      <c r="A26" s="33" t="s">
        <v>150</v>
      </c>
      <c r="B26" s="25" t="s">
        <v>50</v>
      </c>
      <c r="C26" s="25" t="s">
        <v>53</v>
      </c>
      <c r="D26" s="28" t="s">
        <v>257</v>
      </c>
      <c r="E26" s="25"/>
      <c r="F26" s="50">
        <f t="shared" ref="F26:G26" si="12">F27+F30+F33</f>
        <v>62600</v>
      </c>
      <c r="G26" s="50">
        <f t="shared" si="12"/>
        <v>0</v>
      </c>
      <c r="H26" s="50">
        <f t="shared" ref="H26:M26" si="13">H27+H30+H33</f>
        <v>0</v>
      </c>
      <c r="I26" s="50">
        <f t="shared" si="13"/>
        <v>0</v>
      </c>
      <c r="J26" s="50">
        <f t="shared" si="13"/>
        <v>0</v>
      </c>
      <c r="K26" s="50">
        <f t="shared" si="13"/>
        <v>0</v>
      </c>
      <c r="L26" s="50">
        <f t="shared" si="13"/>
        <v>62600</v>
      </c>
      <c r="M26" s="50">
        <f t="shared" si="13"/>
        <v>0</v>
      </c>
      <c r="N26" s="50">
        <f t="shared" ref="N26:S26" si="14">N27+N30+N33</f>
        <v>0</v>
      </c>
      <c r="O26" s="50">
        <f t="shared" si="14"/>
        <v>0</v>
      </c>
      <c r="P26" s="50">
        <f t="shared" si="14"/>
        <v>0</v>
      </c>
      <c r="Q26" s="50">
        <f t="shared" si="14"/>
        <v>0</v>
      </c>
      <c r="R26" s="50">
        <f t="shared" si="14"/>
        <v>62600</v>
      </c>
      <c r="S26" s="50">
        <f t="shared" si="14"/>
        <v>0</v>
      </c>
      <c r="T26" s="50">
        <f t="shared" ref="T26:Y26" si="15">T27+T30+T33</f>
        <v>0</v>
      </c>
      <c r="U26" s="50">
        <f t="shared" si="15"/>
        <v>0</v>
      </c>
      <c r="V26" s="50">
        <f t="shared" si="15"/>
        <v>0</v>
      </c>
      <c r="W26" s="50">
        <f t="shared" si="15"/>
        <v>0</v>
      </c>
      <c r="X26" s="50">
        <f t="shared" si="15"/>
        <v>62600</v>
      </c>
      <c r="Y26" s="50">
        <f t="shared" si="15"/>
        <v>0</v>
      </c>
      <c r="Z26" s="50">
        <f t="shared" ref="Z26:AE26" si="16">Z27+Z30+Z33</f>
        <v>1577</v>
      </c>
      <c r="AA26" s="50">
        <f t="shared" si="16"/>
        <v>0</v>
      </c>
      <c r="AB26" s="50">
        <f t="shared" si="16"/>
        <v>0</v>
      </c>
      <c r="AC26" s="50">
        <f t="shared" si="16"/>
        <v>0</v>
      </c>
      <c r="AD26" s="50">
        <f t="shared" si="16"/>
        <v>64177</v>
      </c>
      <c r="AE26" s="50">
        <f t="shared" si="16"/>
        <v>0</v>
      </c>
      <c r="AF26" s="50">
        <f t="shared" ref="AF26:AK26" si="17">AF27+AF30+AF33</f>
        <v>0</v>
      </c>
      <c r="AG26" s="50">
        <f t="shared" si="17"/>
        <v>0</v>
      </c>
      <c r="AH26" s="50">
        <f t="shared" si="17"/>
        <v>0</v>
      </c>
      <c r="AI26" s="50">
        <f t="shared" si="17"/>
        <v>0</v>
      </c>
      <c r="AJ26" s="50">
        <f t="shared" si="17"/>
        <v>64177</v>
      </c>
      <c r="AK26" s="50">
        <f t="shared" si="17"/>
        <v>0</v>
      </c>
      <c r="AL26" s="50">
        <f t="shared" ref="AL26:AQ26" si="18">AL27+AL30+AL33</f>
        <v>0</v>
      </c>
      <c r="AM26" s="50">
        <f t="shared" si="18"/>
        <v>0</v>
      </c>
      <c r="AN26" s="50">
        <f t="shared" si="18"/>
        <v>-59</v>
      </c>
      <c r="AO26" s="50">
        <f t="shared" si="18"/>
        <v>0</v>
      </c>
      <c r="AP26" s="50">
        <f t="shared" si="18"/>
        <v>64118</v>
      </c>
      <c r="AQ26" s="50">
        <f t="shared" si="18"/>
        <v>0</v>
      </c>
    </row>
    <row r="27" spans="1:43" s="7" customFormat="1" ht="40.5" customHeight="1">
      <c r="A27" s="33" t="s">
        <v>17</v>
      </c>
      <c r="B27" s="25" t="s">
        <v>50</v>
      </c>
      <c r="C27" s="25" t="s">
        <v>53</v>
      </c>
      <c r="D27" s="28" t="s">
        <v>258</v>
      </c>
      <c r="E27" s="25"/>
      <c r="F27" s="50">
        <f t="shared" ref="F27:U28" si="19">F28</f>
        <v>2116</v>
      </c>
      <c r="G27" s="50">
        <f t="shared" si="19"/>
        <v>0</v>
      </c>
      <c r="H27" s="50">
        <f t="shared" si="19"/>
        <v>0</v>
      </c>
      <c r="I27" s="50">
        <f t="shared" si="19"/>
        <v>0</v>
      </c>
      <c r="J27" s="50">
        <f t="shared" si="19"/>
        <v>0</v>
      </c>
      <c r="K27" s="50">
        <f t="shared" si="19"/>
        <v>0</v>
      </c>
      <c r="L27" s="50">
        <f t="shared" si="19"/>
        <v>2116</v>
      </c>
      <c r="M27" s="50">
        <f t="shared" si="19"/>
        <v>0</v>
      </c>
      <c r="N27" s="50">
        <f t="shared" si="19"/>
        <v>0</v>
      </c>
      <c r="O27" s="50">
        <f t="shared" si="19"/>
        <v>0</v>
      </c>
      <c r="P27" s="50">
        <f t="shared" si="19"/>
        <v>0</v>
      </c>
      <c r="Q27" s="50">
        <f t="shared" si="19"/>
        <v>0</v>
      </c>
      <c r="R27" s="50">
        <f t="shared" si="19"/>
        <v>2116</v>
      </c>
      <c r="S27" s="50">
        <f t="shared" si="19"/>
        <v>0</v>
      </c>
      <c r="T27" s="50">
        <f t="shared" si="19"/>
        <v>0</v>
      </c>
      <c r="U27" s="50">
        <f t="shared" si="19"/>
        <v>0</v>
      </c>
      <c r="V27" s="50">
        <f t="shared" ref="T27:AI28" si="20">V28</f>
        <v>0</v>
      </c>
      <c r="W27" s="50">
        <f t="shared" si="20"/>
        <v>0</v>
      </c>
      <c r="X27" s="50">
        <f t="shared" si="20"/>
        <v>2116</v>
      </c>
      <c r="Y27" s="50">
        <f t="shared" si="20"/>
        <v>0</v>
      </c>
      <c r="Z27" s="50">
        <f t="shared" si="20"/>
        <v>64</v>
      </c>
      <c r="AA27" s="50">
        <f t="shared" si="20"/>
        <v>0</v>
      </c>
      <c r="AB27" s="50">
        <f t="shared" si="20"/>
        <v>0</v>
      </c>
      <c r="AC27" s="50">
        <f t="shared" si="20"/>
        <v>0</v>
      </c>
      <c r="AD27" s="50">
        <f t="shared" si="20"/>
        <v>2180</v>
      </c>
      <c r="AE27" s="50">
        <f t="shared" si="20"/>
        <v>0</v>
      </c>
      <c r="AF27" s="50">
        <f t="shared" si="20"/>
        <v>0</v>
      </c>
      <c r="AG27" s="50">
        <f t="shared" si="20"/>
        <v>0</v>
      </c>
      <c r="AH27" s="50">
        <f t="shared" si="20"/>
        <v>0</v>
      </c>
      <c r="AI27" s="50">
        <f t="shared" si="20"/>
        <v>0</v>
      </c>
      <c r="AJ27" s="50">
        <f t="shared" ref="AF27:AQ28" si="21">AJ28</f>
        <v>2180</v>
      </c>
      <c r="AK27" s="50">
        <f t="shared" si="21"/>
        <v>0</v>
      </c>
      <c r="AL27" s="50">
        <f t="shared" si="21"/>
        <v>0</v>
      </c>
      <c r="AM27" s="50">
        <f t="shared" si="21"/>
        <v>0</v>
      </c>
      <c r="AN27" s="50">
        <f t="shared" si="21"/>
        <v>0</v>
      </c>
      <c r="AO27" s="50">
        <f t="shared" si="21"/>
        <v>0</v>
      </c>
      <c r="AP27" s="50">
        <f t="shared" si="21"/>
        <v>2180</v>
      </c>
      <c r="AQ27" s="50">
        <f t="shared" si="21"/>
        <v>0</v>
      </c>
    </row>
    <row r="28" spans="1:43" s="7" customFormat="1" ht="89.25" customHeight="1">
      <c r="A28" s="33" t="s">
        <v>466</v>
      </c>
      <c r="B28" s="25" t="s">
        <v>50</v>
      </c>
      <c r="C28" s="25" t="s">
        <v>53</v>
      </c>
      <c r="D28" s="28" t="s">
        <v>258</v>
      </c>
      <c r="E28" s="25" t="s">
        <v>105</v>
      </c>
      <c r="F28" s="27">
        <f t="shared" si="19"/>
        <v>2116</v>
      </c>
      <c r="G28" s="27">
        <f t="shared" si="19"/>
        <v>0</v>
      </c>
      <c r="H28" s="27">
        <f t="shared" si="19"/>
        <v>0</v>
      </c>
      <c r="I28" s="27">
        <f t="shared" si="19"/>
        <v>0</v>
      </c>
      <c r="J28" s="27">
        <f t="shared" si="19"/>
        <v>0</v>
      </c>
      <c r="K28" s="27">
        <f t="shared" si="19"/>
        <v>0</v>
      </c>
      <c r="L28" s="27">
        <f t="shared" si="19"/>
        <v>2116</v>
      </c>
      <c r="M28" s="27">
        <f t="shared" si="19"/>
        <v>0</v>
      </c>
      <c r="N28" s="27">
        <f t="shared" si="19"/>
        <v>0</v>
      </c>
      <c r="O28" s="27">
        <f t="shared" si="19"/>
        <v>0</v>
      </c>
      <c r="P28" s="27">
        <f t="shared" si="19"/>
        <v>0</v>
      </c>
      <c r="Q28" s="27">
        <f t="shared" si="19"/>
        <v>0</v>
      </c>
      <c r="R28" s="27">
        <f t="shared" si="19"/>
        <v>2116</v>
      </c>
      <c r="S28" s="27">
        <f t="shared" si="19"/>
        <v>0</v>
      </c>
      <c r="T28" s="27">
        <f t="shared" si="20"/>
        <v>0</v>
      </c>
      <c r="U28" s="27">
        <f t="shared" si="20"/>
        <v>0</v>
      </c>
      <c r="V28" s="27">
        <f t="shared" si="20"/>
        <v>0</v>
      </c>
      <c r="W28" s="27">
        <f t="shared" si="20"/>
        <v>0</v>
      </c>
      <c r="X28" s="27">
        <f t="shared" si="20"/>
        <v>2116</v>
      </c>
      <c r="Y28" s="27">
        <f t="shared" si="20"/>
        <v>0</v>
      </c>
      <c r="Z28" s="27">
        <f t="shared" si="20"/>
        <v>64</v>
      </c>
      <c r="AA28" s="27">
        <f t="shared" si="20"/>
        <v>0</v>
      </c>
      <c r="AB28" s="27">
        <f t="shared" si="20"/>
        <v>0</v>
      </c>
      <c r="AC28" s="27">
        <f t="shared" si="20"/>
        <v>0</v>
      </c>
      <c r="AD28" s="27">
        <f t="shared" si="20"/>
        <v>2180</v>
      </c>
      <c r="AE28" s="27">
        <f t="shared" si="20"/>
        <v>0</v>
      </c>
      <c r="AF28" s="27">
        <f t="shared" si="21"/>
        <v>0</v>
      </c>
      <c r="AG28" s="27">
        <f t="shared" si="21"/>
        <v>0</v>
      </c>
      <c r="AH28" s="27">
        <f t="shared" si="21"/>
        <v>0</v>
      </c>
      <c r="AI28" s="27">
        <f t="shared" si="21"/>
        <v>0</v>
      </c>
      <c r="AJ28" s="27">
        <f t="shared" si="21"/>
        <v>2180</v>
      </c>
      <c r="AK28" s="27">
        <f t="shared" si="21"/>
        <v>0</v>
      </c>
      <c r="AL28" s="27">
        <f t="shared" si="21"/>
        <v>0</v>
      </c>
      <c r="AM28" s="27">
        <f t="shared" si="21"/>
        <v>0</v>
      </c>
      <c r="AN28" s="27">
        <f t="shared" si="21"/>
        <v>0</v>
      </c>
      <c r="AO28" s="27">
        <f t="shared" si="21"/>
        <v>0</v>
      </c>
      <c r="AP28" s="27">
        <f t="shared" si="21"/>
        <v>2180</v>
      </c>
      <c r="AQ28" s="27">
        <f t="shared" si="21"/>
        <v>0</v>
      </c>
    </row>
    <row r="29" spans="1:43" s="7" customFormat="1" ht="40.5" customHeight="1">
      <c r="A29" s="73" t="s">
        <v>168</v>
      </c>
      <c r="B29" s="25" t="s">
        <v>50</v>
      </c>
      <c r="C29" s="25" t="s">
        <v>53</v>
      </c>
      <c r="D29" s="28" t="s">
        <v>258</v>
      </c>
      <c r="E29" s="25" t="s">
        <v>167</v>
      </c>
      <c r="F29" s="27">
        <v>2116</v>
      </c>
      <c r="G29" s="27"/>
      <c r="H29" s="27"/>
      <c r="I29" s="27"/>
      <c r="J29" s="27"/>
      <c r="K29" s="27"/>
      <c r="L29" s="27">
        <f>F29+H29+I29+J29+K29</f>
        <v>2116</v>
      </c>
      <c r="M29" s="27">
        <f>G29+K29</f>
        <v>0</v>
      </c>
      <c r="N29" s="27"/>
      <c r="O29" s="27"/>
      <c r="P29" s="27"/>
      <c r="Q29" s="27"/>
      <c r="R29" s="27">
        <f>L29+N29+O29+P29+Q29</f>
        <v>2116</v>
      </c>
      <c r="S29" s="27">
        <f>M29+Q29</f>
        <v>0</v>
      </c>
      <c r="T29" s="27"/>
      <c r="U29" s="27"/>
      <c r="V29" s="27"/>
      <c r="W29" s="27"/>
      <c r="X29" s="27">
        <f>R29+T29+U29+V29+W29</f>
        <v>2116</v>
      </c>
      <c r="Y29" s="27">
        <f>S29+W29</f>
        <v>0</v>
      </c>
      <c r="Z29" s="131">
        <v>64</v>
      </c>
      <c r="AA29" s="27"/>
      <c r="AB29" s="27"/>
      <c r="AC29" s="27"/>
      <c r="AD29" s="27">
        <f>X29+Z29+AA29+AB29+AC29</f>
        <v>2180</v>
      </c>
      <c r="AE29" s="27">
        <f>Y29+AC29</f>
        <v>0</v>
      </c>
      <c r="AF29" s="27"/>
      <c r="AG29" s="27"/>
      <c r="AH29" s="27"/>
      <c r="AI29" s="27"/>
      <c r="AJ29" s="27">
        <f>AD29+AF29+AG29+AH29+AI29</f>
        <v>2180</v>
      </c>
      <c r="AK29" s="27">
        <f>AE29+AI29</f>
        <v>0</v>
      </c>
      <c r="AL29" s="27"/>
      <c r="AM29" s="27"/>
      <c r="AN29" s="27"/>
      <c r="AO29" s="27"/>
      <c r="AP29" s="27">
        <f>AJ29+AL29+AM29+AN29+AO29</f>
        <v>2180</v>
      </c>
      <c r="AQ29" s="27">
        <f>AK29+AO29</f>
        <v>0</v>
      </c>
    </row>
    <row r="30" spans="1:43" s="7" customFormat="1" ht="42.75" customHeight="1">
      <c r="A30" s="33" t="s">
        <v>18</v>
      </c>
      <c r="B30" s="25" t="s">
        <v>50</v>
      </c>
      <c r="C30" s="25" t="s">
        <v>53</v>
      </c>
      <c r="D30" s="28" t="s">
        <v>259</v>
      </c>
      <c r="E30" s="25"/>
      <c r="F30" s="50">
        <f t="shared" ref="F30:U31" si="22">F31</f>
        <v>1310</v>
      </c>
      <c r="G30" s="50">
        <f t="shared" si="22"/>
        <v>0</v>
      </c>
      <c r="H30" s="50">
        <f t="shared" si="22"/>
        <v>0</v>
      </c>
      <c r="I30" s="50">
        <f t="shared" si="22"/>
        <v>0</v>
      </c>
      <c r="J30" s="50">
        <f t="shared" si="22"/>
        <v>0</v>
      </c>
      <c r="K30" s="50">
        <f t="shared" si="22"/>
        <v>0</v>
      </c>
      <c r="L30" s="50">
        <f t="shared" si="22"/>
        <v>1310</v>
      </c>
      <c r="M30" s="50">
        <f t="shared" si="22"/>
        <v>0</v>
      </c>
      <c r="N30" s="50">
        <f t="shared" si="22"/>
        <v>0</v>
      </c>
      <c r="O30" s="50">
        <f t="shared" si="22"/>
        <v>0</v>
      </c>
      <c r="P30" s="50">
        <f t="shared" si="22"/>
        <v>0</v>
      </c>
      <c r="Q30" s="50">
        <f t="shared" si="22"/>
        <v>0</v>
      </c>
      <c r="R30" s="50">
        <f t="shared" si="22"/>
        <v>1310</v>
      </c>
      <c r="S30" s="50">
        <f t="shared" si="22"/>
        <v>0</v>
      </c>
      <c r="T30" s="50">
        <f t="shared" si="22"/>
        <v>0</v>
      </c>
      <c r="U30" s="50">
        <f t="shared" si="22"/>
        <v>0</v>
      </c>
      <c r="V30" s="50">
        <f t="shared" ref="T30:AI31" si="23">V31</f>
        <v>0</v>
      </c>
      <c r="W30" s="50">
        <f t="shared" si="23"/>
        <v>0</v>
      </c>
      <c r="X30" s="50">
        <f t="shared" si="23"/>
        <v>1310</v>
      </c>
      <c r="Y30" s="50">
        <f t="shared" si="23"/>
        <v>0</v>
      </c>
      <c r="Z30" s="50">
        <f t="shared" si="23"/>
        <v>40</v>
      </c>
      <c r="AA30" s="50">
        <f t="shared" si="23"/>
        <v>0</v>
      </c>
      <c r="AB30" s="50">
        <f t="shared" si="23"/>
        <v>0</v>
      </c>
      <c r="AC30" s="50">
        <f t="shared" si="23"/>
        <v>0</v>
      </c>
      <c r="AD30" s="50">
        <f t="shared" si="23"/>
        <v>1350</v>
      </c>
      <c r="AE30" s="50">
        <f t="shared" si="23"/>
        <v>0</v>
      </c>
      <c r="AF30" s="50">
        <f t="shared" si="23"/>
        <v>0</v>
      </c>
      <c r="AG30" s="50">
        <f t="shared" si="23"/>
        <v>0</v>
      </c>
      <c r="AH30" s="50">
        <f t="shared" si="23"/>
        <v>0</v>
      </c>
      <c r="AI30" s="50">
        <f t="shared" si="23"/>
        <v>0</v>
      </c>
      <c r="AJ30" s="50">
        <f t="shared" ref="AF30:AQ31" si="24">AJ31</f>
        <v>1350</v>
      </c>
      <c r="AK30" s="50">
        <f t="shared" si="24"/>
        <v>0</v>
      </c>
      <c r="AL30" s="50">
        <f t="shared" si="24"/>
        <v>0</v>
      </c>
      <c r="AM30" s="50">
        <f t="shared" si="24"/>
        <v>0</v>
      </c>
      <c r="AN30" s="50">
        <f t="shared" si="24"/>
        <v>0</v>
      </c>
      <c r="AO30" s="50">
        <f t="shared" si="24"/>
        <v>0</v>
      </c>
      <c r="AP30" s="50">
        <f t="shared" si="24"/>
        <v>1350</v>
      </c>
      <c r="AQ30" s="50">
        <f t="shared" si="24"/>
        <v>0</v>
      </c>
    </row>
    <row r="31" spans="1:43" s="8" customFormat="1" ht="87.75" customHeight="1">
      <c r="A31" s="33" t="s">
        <v>466</v>
      </c>
      <c r="B31" s="25" t="s">
        <v>50</v>
      </c>
      <c r="C31" s="25" t="s">
        <v>53</v>
      </c>
      <c r="D31" s="28" t="s">
        <v>259</v>
      </c>
      <c r="E31" s="25" t="s">
        <v>105</v>
      </c>
      <c r="F31" s="27">
        <f t="shared" si="22"/>
        <v>1310</v>
      </c>
      <c r="G31" s="27">
        <f t="shared" si="22"/>
        <v>0</v>
      </c>
      <c r="H31" s="27">
        <f t="shared" si="22"/>
        <v>0</v>
      </c>
      <c r="I31" s="27">
        <f t="shared" si="22"/>
        <v>0</v>
      </c>
      <c r="J31" s="27">
        <f t="shared" si="22"/>
        <v>0</v>
      </c>
      <c r="K31" s="27">
        <f t="shared" si="22"/>
        <v>0</v>
      </c>
      <c r="L31" s="27">
        <f t="shared" si="22"/>
        <v>1310</v>
      </c>
      <c r="M31" s="27">
        <f t="shared" si="22"/>
        <v>0</v>
      </c>
      <c r="N31" s="27">
        <f t="shared" si="22"/>
        <v>0</v>
      </c>
      <c r="O31" s="27">
        <f t="shared" si="22"/>
        <v>0</v>
      </c>
      <c r="P31" s="27">
        <f t="shared" si="22"/>
        <v>0</v>
      </c>
      <c r="Q31" s="27">
        <f t="shared" si="22"/>
        <v>0</v>
      </c>
      <c r="R31" s="27">
        <f t="shared" si="22"/>
        <v>1310</v>
      </c>
      <c r="S31" s="27">
        <f t="shared" si="22"/>
        <v>0</v>
      </c>
      <c r="T31" s="27">
        <f t="shared" si="23"/>
        <v>0</v>
      </c>
      <c r="U31" s="27">
        <f t="shared" si="23"/>
        <v>0</v>
      </c>
      <c r="V31" s="27">
        <f t="shared" si="23"/>
        <v>0</v>
      </c>
      <c r="W31" s="27">
        <f t="shared" si="23"/>
        <v>0</v>
      </c>
      <c r="X31" s="27">
        <f t="shared" si="23"/>
        <v>1310</v>
      </c>
      <c r="Y31" s="27">
        <f t="shared" si="23"/>
        <v>0</v>
      </c>
      <c r="Z31" s="27">
        <f t="shared" si="23"/>
        <v>40</v>
      </c>
      <c r="AA31" s="27">
        <f t="shared" si="23"/>
        <v>0</v>
      </c>
      <c r="AB31" s="27">
        <f t="shared" si="23"/>
        <v>0</v>
      </c>
      <c r="AC31" s="27">
        <f t="shared" si="23"/>
        <v>0</v>
      </c>
      <c r="AD31" s="27">
        <f t="shared" si="23"/>
        <v>1350</v>
      </c>
      <c r="AE31" s="27">
        <f t="shared" si="23"/>
        <v>0</v>
      </c>
      <c r="AF31" s="27">
        <f t="shared" si="24"/>
        <v>0</v>
      </c>
      <c r="AG31" s="27">
        <f t="shared" si="24"/>
        <v>0</v>
      </c>
      <c r="AH31" s="27">
        <f t="shared" si="24"/>
        <v>0</v>
      </c>
      <c r="AI31" s="27">
        <f t="shared" si="24"/>
        <v>0</v>
      </c>
      <c r="AJ31" s="27">
        <f t="shared" si="24"/>
        <v>1350</v>
      </c>
      <c r="AK31" s="27">
        <f t="shared" si="24"/>
        <v>0</v>
      </c>
      <c r="AL31" s="27">
        <f t="shared" si="24"/>
        <v>0</v>
      </c>
      <c r="AM31" s="27">
        <f t="shared" si="24"/>
        <v>0</v>
      </c>
      <c r="AN31" s="27">
        <f t="shared" si="24"/>
        <v>0</v>
      </c>
      <c r="AO31" s="27">
        <f t="shared" si="24"/>
        <v>0</v>
      </c>
      <c r="AP31" s="27">
        <f t="shared" si="24"/>
        <v>1350</v>
      </c>
      <c r="AQ31" s="27">
        <f t="shared" si="24"/>
        <v>0</v>
      </c>
    </row>
    <row r="32" spans="1:43" s="8" customFormat="1" ht="33">
      <c r="A32" s="73" t="s">
        <v>168</v>
      </c>
      <c r="B32" s="25" t="s">
        <v>50</v>
      </c>
      <c r="C32" s="25" t="s">
        <v>53</v>
      </c>
      <c r="D32" s="28" t="s">
        <v>259</v>
      </c>
      <c r="E32" s="25" t="s">
        <v>167</v>
      </c>
      <c r="F32" s="27">
        <v>1310</v>
      </c>
      <c r="G32" s="27"/>
      <c r="H32" s="27"/>
      <c r="I32" s="27"/>
      <c r="J32" s="27"/>
      <c r="K32" s="27"/>
      <c r="L32" s="27">
        <f>F32+H32+I32+J32+K32</f>
        <v>1310</v>
      </c>
      <c r="M32" s="27">
        <f>G32+K32</f>
        <v>0</v>
      </c>
      <c r="N32" s="27"/>
      <c r="O32" s="27"/>
      <c r="P32" s="27"/>
      <c r="Q32" s="27"/>
      <c r="R32" s="27">
        <f>L32+N32+O32+P32+Q32</f>
        <v>1310</v>
      </c>
      <c r="S32" s="27">
        <f>M32+Q32</f>
        <v>0</v>
      </c>
      <c r="T32" s="27"/>
      <c r="U32" s="27"/>
      <c r="V32" s="27"/>
      <c r="W32" s="27"/>
      <c r="X32" s="27">
        <f>R32+T32+U32+V32+W32</f>
        <v>1310</v>
      </c>
      <c r="Y32" s="27">
        <f>S32+W32</f>
        <v>0</v>
      </c>
      <c r="Z32" s="131">
        <v>40</v>
      </c>
      <c r="AA32" s="27"/>
      <c r="AB32" s="27"/>
      <c r="AC32" s="27"/>
      <c r="AD32" s="27">
        <f>X32+Z32+AA32+AB32+AC32</f>
        <v>1350</v>
      </c>
      <c r="AE32" s="27">
        <f>Y32+AC32</f>
        <v>0</v>
      </c>
      <c r="AF32" s="27"/>
      <c r="AG32" s="27"/>
      <c r="AH32" s="27"/>
      <c r="AI32" s="27"/>
      <c r="AJ32" s="27">
        <f>AD32+AF32+AG32+AH32+AI32</f>
        <v>1350</v>
      </c>
      <c r="AK32" s="27">
        <f>AE32+AI32</f>
        <v>0</v>
      </c>
      <c r="AL32" s="27"/>
      <c r="AM32" s="27"/>
      <c r="AN32" s="27"/>
      <c r="AO32" s="27"/>
      <c r="AP32" s="27">
        <f>AJ32+AL32+AM32+AN32+AO32</f>
        <v>1350</v>
      </c>
      <c r="AQ32" s="27">
        <f>AK32+AO32</f>
        <v>0</v>
      </c>
    </row>
    <row r="33" spans="1:43" s="9" customFormat="1" ht="19.5" customHeight="1">
      <c r="A33" s="33" t="s">
        <v>113</v>
      </c>
      <c r="B33" s="25" t="s">
        <v>50</v>
      </c>
      <c r="C33" s="25" t="s">
        <v>53</v>
      </c>
      <c r="D33" s="26" t="s">
        <v>260</v>
      </c>
      <c r="E33" s="25"/>
      <c r="F33" s="27">
        <f t="shared" ref="F33:G33" si="25">F34+F36+F38+F40</f>
        <v>59174</v>
      </c>
      <c r="G33" s="27">
        <f t="shared" si="25"/>
        <v>0</v>
      </c>
      <c r="H33" s="27">
        <f t="shared" ref="H33:M33" si="26">H34+H36+H38+H40</f>
        <v>0</v>
      </c>
      <c r="I33" s="27">
        <f t="shared" si="26"/>
        <v>0</v>
      </c>
      <c r="J33" s="27">
        <f t="shared" si="26"/>
        <v>0</v>
      </c>
      <c r="K33" s="27">
        <f t="shared" si="26"/>
        <v>0</v>
      </c>
      <c r="L33" s="27">
        <f t="shared" si="26"/>
        <v>59174</v>
      </c>
      <c r="M33" s="27">
        <f t="shared" si="26"/>
        <v>0</v>
      </c>
      <c r="N33" s="27">
        <f t="shared" ref="N33:S33" si="27">N34+N36+N38+N40</f>
        <v>0</v>
      </c>
      <c r="O33" s="27">
        <f t="shared" si="27"/>
        <v>0</v>
      </c>
      <c r="P33" s="27">
        <f t="shared" si="27"/>
        <v>0</v>
      </c>
      <c r="Q33" s="27">
        <f t="shared" si="27"/>
        <v>0</v>
      </c>
      <c r="R33" s="27">
        <f t="shared" si="27"/>
        <v>59174</v>
      </c>
      <c r="S33" s="27">
        <f t="shared" si="27"/>
        <v>0</v>
      </c>
      <c r="T33" s="27">
        <f t="shared" ref="T33:Y33" si="28">T34+T36+T38+T40</f>
        <v>0</v>
      </c>
      <c r="U33" s="27">
        <f t="shared" si="28"/>
        <v>0</v>
      </c>
      <c r="V33" s="27">
        <f t="shared" si="28"/>
        <v>0</v>
      </c>
      <c r="W33" s="27">
        <f t="shared" si="28"/>
        <v>0</v>
      </c>
      <c r="X33" s="27">
        <f t="shared" si="28"/>
        <v>59174</v>
      </c>
      <c r="Y33" s="27">
        <f t="shared" si="28"/>
        <v>0</v>
      </c>
      <c r="Z33" s="27">
        <f t="shared" ref="Z33:AE33" si="29">Z34+Z36+Z38+Z40</f>
        <v>1473</v>
      </c>
      <c r="AA33" s="27">
        <f t="shared" si="29"/>
        <v>0</v>
      </c>
      <c r="AB33" s="27">
        <f t="shared" si="29"/>
        <v>0</v>
      </c>
      <c r="AC33" s="27">
        <f t="shared" si="29"/>
        <v>0</v>
      </c>
      <c r="AD33" s="27">
        <f t="shared" si="29"/>
        <v>60647</v>
      </c>
      <c r="AE33" s="27">
        <f t="shared" si="29"/>
        <v>0</v>
      </c>
      <c r="AF33" s="27">
        <f t="shared" ref="AF33:AK33" si="30">AF34+AF36+AF38+AF40</f>
        <v>0</v>
      </c>
      <c r="AG33" s="27">
        <f t="shared" si="30"/>
        <v>0</v>
      </c>
      <c r="AH33" s="27">
        <f t="shared" si="30"/>
        <v>0</v>
      </c>
      <c r="AI33" s="27">
        <f t="shared" si="30"/>
        <v>0</v>
      </c>
      <c r="AJ33" s="27">
        <f t="shared" si="30"/>
        <v>60647</v>
      </c>
      <c r="AK33" s="27">
        <f t="shared" si="30"/>
        <v>0</v>
      </c>
      <c r="AL33" s="27">
        <f t="shared" ref="AL33:AQ33" si="31">AL34+AL36+AL38+AL40</f>
        <v>0</v>
      </c>
      <c r="AM33" s="27">
        <f t="shared" si="31"/>
        <v>0</v>
      </c>
      <c r="AN33" s="27">
        <f t="shared" si="31"/>
        <v>-59</v>
      </c>
      <c r="AO33" s="27">
        <f t="shared" si="31"/>
        <v>0</v>
      </c>
      <c r="AP33" s="27">
        <f t="shared" si="31"/>
        <v>60588</v>
      </c>
      <c r="AQ33" s="27">
        <f t="shared" si="31"/>
        <v>0</v>
      </c>
    </row>
    <row r="34" spans="1:43" s="10" customFormat="1" ht="84" customHeight="1">
      <c r="A34" s="33" t="s">
        <v>466</v>
      </c>
      <c r="B34" s="25" t="s">
        <v>50</v>
      </c>
      <c r="C34" s="25" t="s">
        <v>53</v>
      </c>
      <c r="D34" s="26" t="s">
        <v>260</v>
      </c>
      <c r="E34" s="25" t="s">
        <v>105</v>
      </c>
      <c r="F34" s="27">
        <f t="shared" ref="F34:AQ34" si="32">F35</f>
        <v>49472</v>
      </c>
      <c r="G34" s="27">
        <f t="shared" si="32"/>
        <v>0</v>
      </c>
      <c r="H34" s="27">
        <f t="shared" si="32"/>
        <v>0</v>
      </c>
      <c r="I34" s="27">
        <f t="shared" si="32"/>
        <v>0</v>
      </c>
      <c r="J34" s="27">
        <f t="shared" si="32"/>
        <v>0</v>
      </c>
      <c r="K34" s="27">
        <f t="shared" si="32"/>
        <v>0</v>
      </c>
      <c r="L34" s="27">
        <f t="shared" si="32"/>
        <v>49472</v>
      </c>
      <c r="M34" s="27">
        <f t="shared" si="32"/>
        <v>0</v>
      </c>
      <c r="N34" s="27">
        <f t="shared" si="32"/>
        <v>0</v>
      </c>
      <c r="O34" s="27">
        <f t="shared" si="32"/>
        <v>0</v>
      </c>
      <c r="P34" s="27">
        <f t="shared" si="32"/>
        <v>0</v>
      </c>
      <c r="Q34" s="27">
        <f t="shared" si="32"/>
        <v>0</v>
      </c>
      <c r="R34" s="27">
        <f t="shared" si="32"/>
        <v>49472</v>
      </c>
      <c r="S34" s="27">
        <f t="shared" si="32"/>
        <v>0</v>
      </c>
      <c r="T34" s="27">
        <f t="shared" si="32"/>
        <v>0</v>
      </c>
      <c r="U34" s="27">
        <f t="shared" si="32"/>
        <v>0</v>
      </c>
      <c r="V34" s="27">
        <f t="shared" si="32"/>
        <v>0</v>
      </c>
      <c r="W34" s="27">
        <f t="shared" si="32"/>
        <v>0</v>
      </c>
      <c r="X34" s="27">
        <f t="shared" si="32"/>
        <v>49472</v>
      </c>
      <c r="Y34" s="27">
        <f t="shared" si="32"/>
        <v>0</v>
      </c>
      <c r="Z34" s="27">
        <f t="shared" si="32"/>
        <v>1473</v>
      </c>
      <c r="AA34" s="27">
        <f t="shared" si="32"/>
        <v>0</v>
      </c>
      <c r="AB34" s="27">
        <f t="shared" si="32"/>
        <v>0</v>
      </c>
      <c r="AC34" s="27">
        <f t="shared" si="32"/>
        <v>0</v>
      </c>
      <c r="AD34" s="27">
        <f t="shared" si="32"/>
        <v>50945</v>
      </c>
      <c r="AE34" s="27">
        <f t="shared" si="32"/>
        <v>0</v>
      </c>
      <c r="AF34" s="27">
        <f t="shared" si="32"/>
        <v>0</v>
      </c>
      <c r="AG34" s="27">
        <f t="shared" si="32"/>
        <v>0</v>
      </c>
      <c r="AH34" s="27">
        <f t="shared" si="32"/>
        <v>0</v>
      </c>
      <c r="AI34" s="27">
        <f t="shared" si="32"/>
        <v>0</v>
      </c>
      <c r="AJ34" s="27">
        <f t="shared" si="32"/>
        <v>50945</v>
      </c>
      <c r="AK34" s="27">
        <f t="shared" si="32"/>
        <v>0</v>
      </c>
      <c r="AL34" s="27">
        <f t="shared" si="32"/>
        <v>0</v>
      </c>
      <c r="AM34" s="27">
        <f t="shared" si="32"/>
        <v>0</v>
      </c>
      <c r="AN34" s="27">
        <f t="shared" si="32"/>
        <v>0</v>
      </c>
      <c r="AO34" s="27">
        <f t="shared" si="32"/>
        <v>0</v>
      </c>
      <c r="AP34" s="27">
        <f t="shared" si="32"/>
        <v>50945</v>
      </c>
      <c r="AQ34" s="27">
        <f t="shared" si="32"/>
        <v>0</v>
      </c>
    </row>
    <row r="35" spans="1:43" s="10" customFormat="1" ht="33">
      <c r="A35" s="73" t="s">
        <v>168</v>
      </c>
      <c r="B35" s="25" t="s">
        <v>50</v>
      </c>
      <c r="C35" s="25" t="s">
        <v>53</v>
      </c>
      <c r="D35" s="26" t="s">
        <v>260</v>
      </c>
      <c r="E35" s="25" t="s">
        <v>167</v>
      </c>
      <c r="F35" s="27">
        <f>48495+977</f>
        <v>49472</v>
      </c>
      <c r="G35" s="27"/>
      <c r="H35" s="27"/>
      <c r="I35" s="27"/>
      <c r="J35" s="27"/>
      <c r="K35" s="27"/>
      <c r="L35" s="27">
        <f>F35+H35+I35+J35+K35</f>
        <v>49472</v>
      </c>
      <c r="M35" s="27">
        <f>G35+K35</f>
        <v>0</v>
      </c>
      <c r="N35" s="27"/>
      <c r="O35" s="27"/>
      <c r="P35" s="27"/>
      <c r="Q35" s="27"/>
      <c r="R35" s="27">
        <f>L35+N35+O35+P35+Q35</f>
        <v>49472</v>
      </c>
      <c r="S35" s="27">
        <f>M35+Q35</f>
        <v>0</v>
      </c>
      <c r="T35" s="27"/>
      <c r="U35" s="27"/>
      <c r="V35" s="27"/>
      <c r="W35" s="27"/>
      <c r="X35" s="27">
        <f>R35+T35+U35+V35+W35</f>
        <v>49472</v>
      </c>
      <c r="Y35" s="27">
        <f>S35+W35</f>
        <v>0</v>
      </c>
      <c r="Z35" s="131">
        <v>1473</v>
      </c>
      <c r="AA35" s="27"/>
      <c r="AB35" s="27"/>
      <c r="AC35" s="27"/>
      <c r="AD35" s="27">
        <f>X35+Z35+AA35+AB35+AC35</f>
        <v>50945</v>
      </c>
      <c r="AE35" s="27">
        <f>Y35+AC35</f>
        <v>0</v>
      </c>
      <c r="AF35" s="27"/>
      <c r="AG35" s="27"/>
      <c r="AH35" s="27"/>
      <c r="AI35" s="27"/>
      <c r="AJ35" s="27">
        <f>AD35+AF35+AG35+AH35+AI35</f>
        <v>50945</v>
      </c>
      <c r="AK35" s="27">
        <f>AE35+AI35</f>
        <v>0</v>
      </c>
      <c r="AL35" s="27"/>
      <c r="AM35" s="27"/>
      <c r="AN35" s="27"/>
      <c r="AO35" s="27"/>
      <c r="AP35" s="27">
        <f>AJ35+AL35+AM35+AN35+AO35</f>
        <v>50945</v>
      </c>
      <c r="AQ35" s="27">
        <f>AK35+AO35</f>
        <v>0</v>
      </c>
    </row>
    <row r="36" spans="1:43" s="10" customFormat="1" ht="32.25" customHeight="1">
      <c r="A36" s="33" t="s">
        <v>437</v>
      </c>
      <c r="B36" s="25" t="s">
        <v>50</v>
      </c>
      <c r="C36" s="25" t="s">
        <v>53</v>
      </c>
      <c r="D36" s="26" t="s">
        <v>260</v>
      </c>
      <c r="E36" s="25" t="s">
        <v>80</v>
      </c>
      <c r="F36" s="27">
        <f t="shared" ref="F36:AQ36" si="33">F37</f>
        <v>9214</v>
      </c>
      <c r="G36" s="27">
        <f t="shared" si="33"/>
        <v>0</v>
      </c>
      <c r="H36" s="27">
        <f t="shared" si="33"/>
        <v>0</v>
      </c>
      <c r="I36" s="27">
        <f t="shared" si="33"/>
        <v>0</v>
      </c>
      <c r="J36" s="27">
        <f t="shared" si="33"/>
        <v>0</v>
      </c>
      <c r="K36" s="27">
        <f t="shared" si="33"/>
        <v>0</v>
      </c>
      <c r="L36" s="27">
        <f t="shared" si="33"/>
        <v>9214</v>
      </c>
      <c r="M36" s="27">
        <f t="shared" si="33"/>
        <v>0</v>
      </c>
      <c r="N36" s="27">
        <f t="shared" si="33"/>
        <v>0</v>
      </c>
      <c r="O36" s="27">
        <f t="shared" si="33"/>
        <v>0</v>
      </c>
      <c r="P36" s="27">
        <f t="shared" si="33"/>
        <v>0</v>
      </c>
      <c r="Q36" s="27">
        <f t="shared" si="33"/>
        <v>0</v>
      </c>
      <c r="R36" s="27">
        <f t="shared" si="33"/>
        <v>9214</v>
      </c>
      <c r="S36" s="27">
        <f t="shared" si="33"/>
        <v>0</v>
      </c>
      <c r="T36" s="27">
        <f t="shared" si="33"/>
        <v>0</v>
      </c>
      <c r="U36" s="27">
        <f t="shared" si="33"/>
        <v>0</v>
      </c>
      <c r="V36" s="27">
        <f t="shared" si="33"/>
        <v>0</v>
      </c>
      <c r="W36" s="27">
        <f t="shared" si="33"/>
        <v>0</v>
      </c>
      <c r="X36" s="27">
        <f t="shared" si="33"/>
        <v>9214</v>
      </c>
      <c r="Y36" s="27">
        <f t="shared" si="33"/>
        <v>0</v>
      </c>
      <c r="Z36" s="27">
        <f t="shared" si="33"/>
        <v>0</v>
      </c>
      <c r="AA36" s="27">
        <f t="shared" si="33"/>
        <v>0</v>
      </c>
      <c r="AB36" s="27">
        <f t="shared" si="33"/>
        <v>0</v>
      </c>
      <c r="AC36" s="27">
        <f t="shared" si="33"/>
        <v>0</v>
      </c>
      <c r="AD36" s="27">
        <f t="shared" si="33"/>
        <v>9214</v>
      </c>
      <c r="AE36" s="27">
        <f t="shared" si="33"/>
        <v>0</v>
      </c>
      <c r="AF36" s="27">
        <f t="shared" si="33"/>
        <v>0</v>
      </c>
      <c r="AG36" s="27">
        <f t="shared" si="33"/>
        <v>0</v>
      </c>
      <c r="AH36" s="27">
        <f t="shared" si="33"/>
        <v>0</v>
      </c>
      <c r="AI36" s="27">
        <f t="shared" si="33"/>
        <v>0</v>
      </c>
      <c r="AJ36" s="27">
        <f t="shared" si="33"/>
        <v>9214</v>
      </c>
      <c r="AK36" s="27">
        <f t="shared" si="33"/>
        <v>0</v>
      </c>
      <c r="AL36" s="92">
        <f t="shared" si="33"/>
        <v>0</v>
      </c>
      <c r="AM36" s="92">
        <f t="shared" si="33"/>
        <v>0</v>
      </c>
      <c r="AN36" s="92">
        <f t="shared" si="33"/>
        <v>-59</v>
      </c>
      <c r="AO36" s="92">
        <f t="shared" si="33"/>
        <v>0</v>
      </c>
      <c r="AP36" s="27">
        <f t="shared" si="33"/>
        <v>9155</v>
      </c>
      <c r="AQ36" s="27">
        <f t="shared" si="33"/>
        <v>0</v>
      </c>
    </row>
    <row r="37" spans="1:43" s="10" customFormat="1" ht="36" customHeight="1">
      <c r="A37" s="72" t="s">
        <v>170</v>
      </c>
      <c r="B37" s="25" t="s">
        <v>50</v>
      </c>
      <c r="C37" s="25" t="s">
        <v>53</v>
      </c>
      <c r="D37" s="26" t="s">
        <v>260</v>
      </c>
      <c r="E37" s="25" t="s">
        <v>169</v>
      </c>
      <c r="F37" s="27">
        <f>8101+1113</f>
        <v>9214</v>
      </c>
      <c r="G37" s="27"/>
      <c r="H37" s="27"/>
      <c r="I37" s="27"/>
      <c r="J37" s="27"/>
      <c r="K37" s="27"/>
      <c r="L37" s="27">
        <f>F37+H37+I37+J37+K37</f>
        <v>9214</v>
      </c>
      <c r="M37" s="27">
        <f>G37+K37</f>
        <v>0</v>
      </c>
      <c r="N37" s="27"/>
      <c r="O37" s="27"/>
      <c r="P37" s="27"/>
      <c r="Q37" s="27"/>
      <c r="R37" s="27">
        <f>L37+N37+O37+P37+Q37</f>
        <v>9214</v>
      </c>
      <c r="S37" s="27">
        <f>M37+Q37</f>
        <v>0</v>
      </c>
      <c r="T37" s="27"/>
      <c r="U37" s="27"/>
      <c r="V37" s="27"/>
      <c r="W37" s="27"/>
      <c r="X37" s="27">
        <f>R37+T37+U37+V37+W37</f>
        <v>9214</v>
      </c>
      <c r="Y37" s="27">
        <f>S37+W37</f>
        <v>0</v>
      </c>
      <c r="Z37" s="27"/>
      <c r="AA37" s="27"/>
      <c r="AB37" s="27"/>
      <c r="AC37" s="27"/>
      <c r="AD37" s="27">
        <f>X37+Z37+AA37+AB37+AC37</f>
        <v>9214</v>
      </c>
      <c r="AE37" s="27">
        <f>Y37+AC37</f>
        <v>0</v>
      </c>
      <c r="AF37" s="27"/>
      <c r="AG37" s="27"/>
      <c r="AH37" s="27"/>
      <c r="AI37" s="27"/>
      <c r="AJ37" s="27">
        <f>AD37+AF37+AG37+AH37+AI37</f>
        <v>9214</v>
      </c>
      <c r="AK37" s="27">
        <f>AE37+AI37</f>
        <v>0</v>
      </c>
      <c r="AL37" s="92"/>
      <c r="AM37" s="92"/>
      <c r="AN37" s="92">
        <v>-59</v>
      </c>
      <c r="AO37" s="92"/>
      <c r="AP37" s="27">
        <f>AJ37+AL37+AM37+AN37+AO37</f>
        <v>9155</v>
      </c>
      <c r="AQ37" s="27">
        <f>AK37+AO37</f>
        <v>0</v>
      </c>
    </row>
    <row r="38" spans="1:43" s="10" customFormat="1" ht="24" customHeight="1">
      <c r="A38" s="67" t="s">
        <v>102</v>
      </c>
      <c r="B38" s="25" t="s">
        <v>50</v>
      </c>
      <c r="C38" s="25" t="s">
        <v>53</v>
      </c>
      <c r="D38" s="26" t="s">
        <v>260</v>
      </c>
      <c r="E38" s="25" t="s">
        <v>91</v>
      </c>
      <c r="F38" s="27">
        <f t="shared" ref="F38:AQ38" si="34">F39</f>
        <v>98</v>
      </c>
      <c r="G38" s="27">
        <f t="shared" si="34"/>
        <v>0</v>
      </c>
      <c r="H38" s="27">
        <f t="shared" si="34"/>
        <v>0</v>
      </c>
      <c r="I38" s="27">
        <f t="shared" si="34"/>
        <v>0</v>
      </c>
      <c r="J38" s="27">
        <f t="shared" si="34"/>
        <v>0</v>
      </c>
      <c r="K38" s="27">
        <f t="shared" si="34"/>
        <v>0</v>
      </c>
      <c r="L38" s="27">
        <f t="shared" si="34"/>
        <v>98</v>
      </c>
      <c r="M38" s="27">
        <f t="shared" si="34"/>
        <v>0</v>
      </c>
      <c r="N38" s="27">
        <f t="shared" si="34"/>
        <v>0</v>
      </c>
      <c r="O38" s="27">
        <f t="shared" si="34"/>
        <v>0</v>
      </c>
      <c r="P38" s="27">
        <f t="shared" si="34"/>
        <v>0</v>
      </c>
      <c r="Q38" s="27">
        <f t="shared" si="34"/>
        <v>0</v>
      </c>
      <c r="R38" s="27">
        <f t="shared" si="34"/>
        <v>98</v>
      </c>
      <c r="S38" s="27">
        <f t="shared" si="34"/>
        <v>0</v>
      </c>
      <c r="T38" s="27">
        <f t="shared" si="34"/>
        <v>0</v>
      </c>
      <c r="U38" s="27">
        <f t="shared" si="34"/>
        <v>0</v>
      </c>
      <c r="V38" s="27">
        <f t="shared" si="34"/>
        <v>0</v>
      </c>
      <c r="W38" s="27">
        <f t="shared" si="34"/>
        <v>0</v>
      </c>
      <c r="X38" s="27">
        <f t="shared" si="34"/>
        <v>98</v>
      </c>
      <c r="Y38" s="27">
        <f t="shared" si="34"/>
        <v>0</v>
      </c>
      <c r="Z38" s="27">
        <f t="shared" si="34"/>
        <v>0</v>
      </c>
      <c r="AA38" s="27">
        <f t="shared" si="34"/>
        <v>0</v>
      </c>
      <c r="AB38" s="27">
        <f t="shared" si="34"/>
        <v>0</v>
      </c>
      <c r="AC38" s="27">
        <f t="shared" si="34"/>
        <v>0</v>
      </c>
      <c r="AD38" s="27">
        <f t="shared" si="34"/>
        <v>98</v>
      </c>
      <c r="AE38" s="27">
        <f t="shared" si="34"/>
        <v>0</v>
      </c>
      <c r="AF38" s="27">
        <f t="shared" si="34"/>
        <v>0</v>
      </c>
      <c r="AG38" s="27">
        <f t="shared" si="34"/>
        <v>0</v>
      </c>
      <c r="AH38" s="27">
        <f t="shared" si="34"/>
        <v>0</v>
      </c>
      <c r="AI38" s="27">
        <f t="shared" si="34"/>
        <v>0</v>
      </c>
      <c r="AJ38" s="27">
        <f t="shared" si="34"/>
        <v>98</v>
      </c>
      <c r="AK38" s="27">
        <f t="shared" si="34"/>
        <v>0</v>
      </c>
      <c r="AL38" s="27">
        <f t="shared" si="34"/>
        <v>0</v>
      </c>
      <c r="AM38" s="27">
        <f t="shared" si="34"/>
        <v>0</v>
      </c>
      <c r="AN38" s="27">
        <f t="shared" si="34"/>
        <v>0</v>
      </c>
      <c r="AO38" s="27">
        <f t="shared" si="34"/>
        <v>0</v>
      </c>
      <c r="AP38" s="27">
        <f t="shared" si="34"/>
        <v>98</v>
      </c>
      <c r="AQ38" s="27">
        <f t="shared" si="34"/>
        <v>0</v>
      </c>
    </row>
    <row r="39" spans="1:43" s="10" customFormat="1" ht="21.75" customHeight="1">
      <c r="A39" s="72" t="s">
        <v>182</v>
      </c>
      <c r="B39" s="25" t="s">
        <v>50</v>
      </c>
      <c r="C39" s="25" t="s">
        <v>53</v>
      </c>
      <c r="D39" s="26" t="s">
        <v>260</v>
      </c>
      <c r="E39" s="25" t="s">
        <v>181</v>
      </c>
      <c r="F39" s="27">
        <f>88+10</f>
        <v>98</v>
      </c>
      <c r="G39" s="27"/>
      <c r="H39" s="27"/>
      <c r="I39" s="27"/>
      <c r="J39" s="27"/>
      <c r="K39" s="27"/>
      <c r="L39" s="27">
        <f>F39+H39+I39+J39+K39</f>
        <v>98</v>
      </c>
      <c r="M39" s="27">
        <f>G39+K39</f>
        <v>0</v>
      </c>
      <c r="N39" s="27"/>
      <c r="O39" s="27"/>
      <c r="P39" s="27"/>
      <c r="Q39" s="27"/>
      <c r="R39" s="27">
        <f>L39+N39+O39+P39+Q39</f>
        <v>98</v>
      </c>
      <c r="S39" s="27">
        <f>M39+Q39</f>
        <v>0</v>
      </c>
      <c r="T39" s="27"/>
      <c r="U39" s="27"/>
      <c r="V39" s="27"/>
      <c r="W39" s="27"/>
      <c r="X39" s="27">
        <f>R39+T39+U39+V39+W39</f>
        <v>98</v>
      </c>
      <c r="Y39" s="27">
        <f>S39+W39</f>
        <v>0</v>
      </c>
      <c r="Z39" s="27"/>
      <c r="AA39" s="27"/>
      <c r="AB39" s="27"/>
      <c r="AC39" s="27"/>
      <c r="AD39" s="27">
        <f>X39+Z39+AA39+AB39+AC39</f>
        <v>98</v>
      </c>
      <c r="AE39" s="27">
        <f>Y39+AC39</f>
        <v>0</v>
      </c>
      <c r="AF39" s="27"/>
      <c r="AG39" s="27"/>
      <c r="AH39" s="27"/>
      <c r="AI39" s="27"/>
      <c r="AJ39" s="27">
        <f>AD39+AF39+AG39+AH39+AI39</f>
        <v>98</v>
      </c>
      <c r="AK39" s="27">
        <f>AE39+AI39</f>
        <v>0</v>
      </c>
      <c r="AL39" s="27"/>
      <c r="AM39" s="27"/>
      <c r="AN39" s="27"/>
      <c r="AO39" s="27"/>
      <c r="AP39" s="27">
        <f>AJ39+AL39+AM39+AN39+AO39</f>
        <v>98</v>
      </c>
      <c r="AQ39" s="27">
        <f>AK39+AO39</f>
        <v>0</v>
      </c>
    </row>
    <row r="40" spans="1:43" s="9" customFormat="1" ht="24" customHeight="1">
      <c r="A40" s="33" t="s">
        <v>99</v>
      </c>
      <c r="B40" s="25" t="s">
        <v>50</v>
      </c>
      <c r="C40" s="25" t="s">
        <v>53</v>
      </c>
      <c r="D40" s="26" t="s">
        <v>260</v>
      </c>
      <c r="E40" s="25" t="s">
        <v>100</v>
      </c>
      <c r="F40" s="27">
        <f>F41</f>
        <v>390</v>
      </c>
      <c r="G40" s="27">
        <f>G41</f>
        <v>0</v>
      </c>
      <c r="H40" s="27">
        <f t="shared" ref="H40:AQ40" si="35">H41</f>
        <v>0</v>
      </c>
      <c r="I40" s="27">
        <f t="shared" si="35"/>
        <v>0</v>
      </c>
      <c r="J40" s="27">
        <f t="shared" si="35"/>
        <v>0</v>
      </c>
      <c r="K40" s="27">
        <f t="shared" si="35"/>
        <v>0</v>
      </c>
      <c r="L40" s="27">
        <f t="shared" si="35"/>
        <v>390</v>
      </c>
      <c r="M40" s="27">
        <f t="shared" si="35"/>
        <v>0</v>
      </c>
      <c r="N40" s="27">
        <f t="shared" si="35"/>
        <v>0</v>
      </c>
      <c r="O40" s="27">
        <f t="shared" si="35"/>
        <v>0</v>
      </c>
      <c r="P40" s="27">
        <f t="shared" si="35"/>
        <v>0</v>
      </c>
      <c r="Q40" s="27">
        <f t="shared" si="35"/>
        <v>0</v>
      </c>
      <c r="R40" s="27">
        <f t="shared" si="35"/>
        <v>390</v>
      </c>
      <c r="S40" s="27">
        <f t="shared" si="35"/>
        <v>0</v>
      </c>
      <c r="T40" s="27">
        <f t="shared" si="35"/>
        <v>0</v>
      </c>
      <c r="U40" s="27">
        <f t="shared" si="35"/>
        <v>0</v>
      </c>
      <c r="V40" s="27">
        <f t="shared" si="35"/>
        <v>0</v>
      </c>
      <c r="W40" s="27">
        <f t="shared" si="35"/>
        <v>0</v>
      </c>
      <c r="X40" s="27">
        <f t="shared" si="35"/>
        <v>390</v>
      </c>
      <c r="Y40" s="27">
        <f t="shared" si="35"/>
        <v>0</v>
      </c>
      <c r="Z40" s="27">
        <f t="shared" si="35"/>
        <v>0</v>
      </c>
      <c r="AA40" s="27">
        <f t="shared" si="35"/>
        <v>0</v>
      </c>
      <c r="AB40" s="27">
        <f t="shared" si="35"/>
        <v>0</v>
      </c>
      <c r="AC40" s="27">
        <f t="shared" si="35"/>
        <v>0</v>
      </c>
      <c r="AD40" s="27">
        <f t="shared" si="35"/>
        <v>390</v>
      </c>
      <c r="AE40" s="27">
        <f t="shared" si="35"/>
        <v>0</v>
      </c>
      <c r="AF40" s="27">
        <f t="shared" si="35"/>
        <v>0</v>
      </c>
      <c r="AG40" s="27">
        <f t="shared" si="35"/>
        <v>0</v>
      </c>
      <c r="AH40" s="27">
        <f t="shared" si="35"/>
        <v>0</v>
      </c>
      <c r="AI40" s="27">
        <f t="shared" si="35"/>
        <v>0</v>
      </c>
      <c r="AJ40" s="27">
        <f t="shared" si="35"/>
        <v>390</v>
      </c>
      <c r="AK40" s="27">
        <f t="shared" si="35"/>
        <v>0</v>
      </c>
      <c r="AL40" s="27">
        <f t="shared" si="35"/>
        <v>0</v>
      </c>
      <c r="AM40" s="27">
        <f t="shared" si="35"/>
        <v>0</v>
      </c>
      <c r="AN40" s="27">
        <f t="shared" si="35"/>
        <v>0</v>
      </c>
      <c r="AO40" s="27">
        <f t="shared" si="35"/>
        <v>0</v>
      </c>
      <c r="AP40" s="27">
        <f t="shared" si="35"/>
        <v>390</v>
      </c>
      <c r="AQ40" s="27">
        <f t="shared" si="35"/>
        <v>0</v>
      </c>
    </row>
    <row r="41" spans="1:43" s="9" customFormat="1" ht="21.75" customHeight="1">
      <c r="A41" s="33" t="s">
        <v>172</v>
      </c>
      <c r="B41" s="25" t="s">
        <v>50</v>
      </c>
      <c r="C41" s="25" t="s">
        <v>53</v>
      </c>
      <c r="D41" s="26" t="s">
        <v>260</v>
      </c>
      <c r="E41" s="25" t="s">
        <v>171</v>
      </c>
      <c r="F41" s="27">
        <f>378+12</f>
        <v>390</v>
      </c>
      <c r="G41" s="27"/>
      <c r="H41" s="27"/>
      <c r="I41" s="27"/>
      <c r="J41" s="27"/>
      <c r="K41" s="27"/>
      <c r="L41" s="27">
        <f>F41+H41+I41+J41+K41</f>
        <v>390</v>
      </c>
      <c r="M41" s="27">
        <f>G41+K41</f>
        <v>0</v>
      </c>
      <c r="N41" s="27"/>
      <c r="O41" s="27"/>
      <c r="P41" s="27"/>
      <c r="Q41" s="27"/>
      <c r="R41" s="27">
        <f>L41+N41+O41+P41+Q41</f>
        <v>390</v>
      </c>
      <c r="S41" s="27">
        <f>M41+Q41</f>
        <v>0</v>
      </c>
      <c r="T41" s="27"/>
      <c r="U41" s="27"/>
      <c r="V41" s="27"/>
      <c r="W41" s="27"/>
      <c r="X41" s="27">
        <f>R41+T41+U41+V41+W41</f>
        <v>390</v>
      </c>
      <c r="Y41" s="27">
        <f>S41+W41</f>
        <v>0</v>
      </c>
      <c r="Z41" s="27"/>
      <c r="AA41" s="27"/>
      <c r="AB41" s="27"/>
      <c r="AC41" s="27"/>
      <c r="AD41" s="27">
        <f>X41+Z41+AA41+AB41+AC41</f>
        <v>390</v>
      </c>
      <c r="AE41" s="27">
        <f>Y41+AC41</f>
        <v>0</v>
      </c>
      <c r="AF41" s="27"/>
      <c r="AG41" s="27"/>
      <c r="AH41" s="27"/>
      <c r="AI41" s="27"/>
      <c r="AJ41" s="27">
        <f>AD41+AF41+AG41+AH41+AI41</f>
        <v>390</v>
      </c>
      <c r="AK41" s="27">
        <f>AE41+AI41</f>
        <v>0</v>
      </c>
      <c r="AL41" s="27"/>
      <c r="AM41" s="27"/>
      <c r="AN41" s="27"/>
      <c r="AO41" s="27"/>
      <c r="AP41" s="27">
        <f>AJ41+AL41+AM41+AN41+AO41</f>
        <v>390</v>
      </c>
      <c r="AQ41" s="27">
        <f>AK41+AO41</f>
        <v>0</v>
      </c>
    </row>
    <row r="42" spans="1:43" s="10" customFormat="1" ht="16.5">
      <c r="A42" s="33"/>
      <c r="B42" s="25"/>
      <c r="C42" s="25"/>
      <c r="D42" s="32"/>
      <c r="E42" s="25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</row>
    <row r="43" spans="1:43" s="7" customFormat="1" ht="96" customHeight="1">
      <c r="A43" s="71" t="s">
        <v>54</v>
      </c>
      <c r="B43" s="22" t="s">
        <v>50</v>
      </c>
      <c r="C43" s="22" t="s">
        <v>55</v>
      </c>
      <c r="D43" s="29"/>
      <c r="E43" s="22"/>
      <c r="F43" s="24">
        <f t="shared" ref="F43:AQ43" si="36">F44</f>
        <v>527134</v>
      </c>
      <c r="G43" s="24">
        <f t="shared" si="36"/>
        <v>0</v>
      </c>
      <c r="H43" s="24">
        <f t="shared" si="36"/>
        <v>0</v>
      </c>
      <c r="I43" s="24">
        <f t="shared" si="36"/>
        <v>0</v>
      </c>
      <c r="J43" s="24">
        <f t="shared" si="36"/>
        <v>0</v>
      </c>
      <c r="K43" s="24">
        <f t="shared" si="36"/>
        <v>46884</v>
      </c>
      <c r="L43" s="24">
        <f t="shared" si="36"/>
        <v>574018</v>
      </c>
      <c r="M43" s="24">
        <f t="shared" si="36"/>
        <v>46884</v>
      </c>
      <c r="N43" s="24">
        <f t="shared" si="36"/>
        <v>0</v>
      </c>
      <c r="O43" s="24">
        <f t="shared" si="36"/>
        <v>0</v>
      </c>
      <c r="P43" s="24">
        <f t="shared" si="36"/>
        <v>0</v>
      </c>
      <c r="Q43" s="24">
        <f t="shared" si="36"/>
        <v>0</v>
      </c>
      <c r="R43" s="24">
        <f t="shared" si="36"/>
        <v>574018</v>
      </c>
      <c r="S43" s="24">
        <f t="shared" si="36"/>
        <v>46884</v>
      </c>
      <c r="T43" s="24">
        <f t="shared" si="36"/>
        <v>0</v>
      </c>
      <c r="U43" s="24">
        <f t="shared" si="36"/>
        <v>0</v>
      </c>
      <c r="V43" s="24">
        <f t="shared" si="36"/>
        <v>0</v>
      </c>
      <c r="W43" s="24">
        <f t="shared" si="36"/>
        <v>0</v>
      </c>
      <c r="X43" s="24">
        <f t="shared" si="36"/>
        <v>574018</v>
      </c>
      <c r="Y43" s="24">
        <f t="shared" si="36"/>
        <v>46884</v>
      </c>
      <c r="Z43" s="24">
        <f t="shared" si="36"/>
        <v>15395</v>
      </c>
      <c r="AA43" s="24">
        <f t="shared" si="36"/>
        <v>0</v>
      </c>
      <c r="AB43" s="24">
        <f t="shared" si="36"/>
        <v>0</v>
      </c>
      <c r="AC43" s="24">
        <f t="shared" si="36"/>
        <v>0</v>
      </c>
      <c r="AD43" s="24">
        <f t="shared" si="36"/>
        <v>589413</v>
      </c>
      <c r="AE43" s="24">
        <f t="shared" si="36"/>
        <v>46884</v>
      </c>
      <c r="AF43" s="24">
        <f t="shared" si="36"/>
        <v>0</v>
      </c>
      <c r="AG43" s="24">
        <f t="shared" si="36"/>
        <v>0</v>
      </c>
      <c r="AH43" s="24">
        <f t="shared" si="36"/>
        <v>0</v>
      </c>
      <c r="AI43" s="24">
        <f t="shared" si="36"/>
        <v>0</v>
      </c>
      <c r="AJ43" s="24">
        <f t="shared" si="36"/>
        <v>589413</v>
      </c>
      <c r="AK43" s="24">
        <f t="shared" si="36"/>
        <v>46884</v>
      </c>
      <c r="AL43" s="24">
        <f t="shared" si="36"/>
        <v>0</v>
      </c>
      <c r="AM43" s="24">
        <f t="shared" si="36"/>
        <v>0</v>
      </c>
      <c r="AN43" s="24">
        <f t="shared" si="36"/>
        <v>-134</v>
      </c>
      <c r="AO43" s="24">
        <f t="shared" si="36"/>
        <v>0</v>
      </c>
      <c r="AP43" s="24">
        <f t="shared" si="36"/>
        <v>589279</v>
      </c>
      <c r="AQ43" s="24">
        <f t="shared" si="36"/>
        <v>46884</v>
      </c>
    </row>
    <row r="44" spans="1:43" s="8" customFormat="1" ht="57" customHeight="1">
      <c r="A44" s="33" t="s">
        <v>461</v>
      </c>
      <c r="B44" s="25" t="s">
        <v>50</v>
      </c>
      <c r="C44" s="25" t="s">
        <v>55</v>
      </c>
      <c r="D44" s="26" t="s">
        <v>241</v>
      </c>
      <c r="E44" s="31"/>
      <c r="F44" s="27">
        <f>F45</f>
        <v>527134</v>
      </c>
      <c r="G44" s="27">
        <f>G45</f>
        <v>0</v>
      </c>
      <c r="H44" s="27">
        <f>H45+H55</f>
        <v>0</v>
      </c>
      <c r="I44" s="27">
        <f t="shared" ref="I44:M44" si="37">I45+I55</f>
        <v>0</v>
      </c>
      <c r="J44" s="27">
        <f t="shared" si="37"/>
        <v>0</v>
      </c>
      <c r="K44" s="27">
        <f t="shared" si="37"/>
        <v>46884</v>
      </c>
      <c r="L44" s="27">
        <f t="shared" si="37"/>
        <v>574018</v>
      </c>
      <c r="M44" s="27">
        <f t="shared" si="37"/>
        <v>46884</v>
      </c>
      <c r="N44" s="27">
        <f>N45+N55</f>
        <v>0</v>
      </c>
      <c r="O44" s="27">
        <f t="shared" ref="O44:S44" si="38">O45+O55</f>
        <v>0</v>
      </c>
      <c r="P44" s="27">
        <f t="shared" si="38"/>
        <v>0</v>
      </c>
      <c r="Q44" s="27">
        <f t="shared" si="38"/>
        <v>0</v>
      </c>
      <c r="R44" s="27">
        <f t="shared" si="38"/>
        <v>574018</v>
      </c>
      <c r="S44" s="27">
        <f t="shared" si="38"/>
        <v>46884</v>
      </c>
      <c r="T44" s="27">
        <f>T45+T55</f>
        <v>0</v>
      </c>
      <c r="U44" s="27">
        <f t="shared" ref="U44:Y44" si="39">U45+U55</f>
        <v>0</v>
      </c>
      <c r="V44" s="27">
        <f t="shared" si="39"/>
        <v>0</v>
      </c>
      <c r="W44" s="27">
        <f t="shared" si="39"/>
        <v>0</v>
      </c>
      <c r="X44" s="27">
        <f t="shared" si="39"/>
        <v>574018</v>
      </c>
      <c r="Y44" s="27">
        <f t="shared" si="39"/>
        <v>46884</v>
      </c>
      <c r="Z44" s="27">
        <f>Z45+Z55</f>
        <v>15395</v>
      </c>
      <c r="AA44" s="27">
        <f t="shared" ref="AA44:AE44" si="40">AA45+AA55</f>
        <v>0</v>
      </c>
      <c r="AB44" s="27">
        <f t="shared" si="40"/>
        <v>0</v>
      </c>
      <c r="AC44" s="27">
        <f t="shared" si="40"/>
        <v>0</v>
      </c>
      <c r="AD44" s="27">
        <f t="shared" si="40"/>
        <v>589413</v>
      </c>
      <c r="AE44" s="27">
        <f t="shared" si="40"/>
        <v>46884</v>
      </c>
      <c r="AF44" s="27">
        <f>AF45+AF55</f>
        <v>0</v>
      </c>
      <c r="AG44" s="27">
        <f t="shared" ref="AG44:AK44" si="41">AG45+AG55</f>
        <v>0</v>
      </c>
      <c r="AH44" s="27">
        <f t="shared" si="41"/>
        <v>0</v>
      </c>
      <c r="AI44" s="27">
        <f t="shared" si="41"/>
        <v>0</v>
      </c>
      <c r="AJ44" s="27">
        <f t="shared" si="41"/>
        <v>589413</v>
      </c>
      <c r="AK44" s="27">
        <f t="shared" si="41"/>
        <v>46884</v>
      </c>
      <c r="AL44" s="27">
        <f>AL45+AL55</f>
        <v>0</v>
      </c>
      <c r="AM44" s="27">
        <f t="shared" ref="AM44:AQ44" si="42">AM45+AM55</f>
        <v>0</v>
      </c>
      <c r="AN44" s="27">
        <f t="shared" si="42"/>
        <v>-134</v>
      </c>
      <c r="AO44" s="27">
        <f t="shared" si="42"/>
        <v>0</v>
      </c>
      <c r="AP44" s="27">
        <f t="shared" si="42"/>
        <v>589279</v>
      </c>
      <c r="AQ44" s="27">
        <f t="shared" si="42"/>
        <v>46884</v>
      </c>
    </row>
    <row r="45" spans="1:43" s="8" customFormat="1" ht="36.75" customHeight="1">
      <c r="A45" s="33" t="s">
        <v>150</v>
      </c>
      <c r="B45" s="25" t="s">
        <v>50</v>
      </c>
      <c r="C45" s="25" t="s">
        <v>55</v>
      </c>
      <c r="D45" s="28" t="s">
        <v>560</v>
      </c>
      <c r="E45" s="25"/>
      <c r="F45" s="27">
        <f t="shared" ref="F45:AQ45" si="43">F46</f>
        <v>527134</v>
      </c>
      <c r="G45" s="27">
        <f t="shared" si="43"/>
        <v>0</v>
      </c>
      <c r="H45" s="27">
        <f t="shared" si="43"/>
        <v>0</v>
      </c>
      <c r="I45" s="27">
        <f t="shared" si="43"/>
        <v>0</v>
      </c>
      <c r="J45" s="27">
        <f t="shared" si="43"/>
        <v>0</v>
      </c>
      <c r="K45" s="27">
        <f t="shared" si="43"/>
        <v>0</v>
      </c>
      <c r="L45" s="27">
        <f t="shared" si="43"/>
        <v>527134</v>
      </c>
      <c r="M45" s="27">
        <f t="shared" si="43"/>
        <v>0</v>
      </c>
      <c r="N45" s="27">
        <f t="shared" si="43"/>
        <v>0</v>
      </c>
      <c r="O45" s="27">
        <f t="shared" si="43"/>
        <v>0</v>
      </c>
      <c r="P45" s="27">
        <f t="shared" si="43"/>
        <v>0</v>
      </c>
      <c r="Q45" s="27">
        <f t="shared" si="43"/>
        <v>0</v>
      </c>
      <c r="R45" s="27">
        <f t="shared" si="43"/>
        <v>527134</v>
      </c>
      <c r="S45" s="27">
        <f t="shared" si="43"/>
        <v>0</v>
      </c>
      <c r="T45" s="27">
        <f t="shared" si="43"/>
        <v>0</v>
      </c>
      <c r="U45" s="27">
        <f t="shared" si="43"/>
        <v>0</v>
      </c>
      <c r="V45" s="27">
        <f t="shared" si="43"/>
        <v>0</v>
      </c>
      <c r="W45" s="27">
        <f t="shared" si="43"/>
        <v>0</v>
      </c>
      <c r="X45" s="27">
        <f t="shared" si="43"/>
        <v>527134</v>
      </c>
      <c r="Y45" s="27">
        <f t="shared" si="43"/>
        <v>0</v>
      </c>
      <c r="Z45" s="27">
        <f t="shared" si="43"/>
        <v>15395</v>
      </c>
      <c r="AA45" s="27">
        <f t="shared" si="43"/>
        <v>0</v>
      </c>
      <c r="AB45" s="27">
        <f t="shared" si="43"/>
        <v>0</v>
      </c>
      <c r="AC45" s="27">
        <f t="shared" si="43"/>
        <v>0</v>
      </c>
      <c r="AD45" s="27">
        <f t="shared" si="43"/>
        <v>542529</v>
      </c>
      <c r="AE45" s="27">
        <f t="shared" si="43"/>
        <v>0</v>
      </c>
      <c r="AF45" s="27">
        <f t="shared" si="43"/>
        <v>0</v>
      </c>
      <c r="AG45" s="27">
        <f t="shared" si="43"/>
        <v>0</v>
      </c>
      <c r="AH45" s="27">
        <f t="shared" si="43"/>
        <v>0</v>
      </c>
      <c r="AI45" s="27">
        <f t="shared" si="43"/>
        <v>0</v>
      </c>
      <c r="AJ45" s="27">
        <f t="shared" si="43"/>
        <v>542529</v>
      </c>
      <c r="AK45" s="27">
        <f t="shared" si="43"/>
        <v>0</v>
      </c>
      <c r="AL45" s="27">
        <f t="shared" si="43"/>
        <v>0</v>
      </c>
      <c r="AM45" s="27">
        <f t="shared" si="43"/>
        <v>0</v>
      </c>
      <c r="AN45" s="27">
        <f t="shared" si="43"/>
        <v>-134</v>
      </c>
      <c r="AO45" s="27">
        <f t="shared" si="43"/>
        <v>0</v>
      </c>
      <c r="AP45" s="27">
        <f t="shared" si="43"/>
        <v>542395</v>
      </c>
      <c r="AQ45" s="27">
        <f t="shared" si="43"/>
        <v>0</v>
      </c>
    </row>
    <row r="46" spans="1:43" s="9" customFormat="1" ht="21.75" customHeight="1">
      <c r="A46" s="33" t="s">
        <v>113</v>
      </c>
      <c r="B46" s="25" t="s">
        <v>50</v>
      </c>
      <c r="C46" s="25" t="s">
        <v>55</v>
      </c>
      <c r="D46" s="28" t="s">
        <v>562</v>
      </c>
      <c r="E46" s="25"/>
      <c r="F46" s="27">
        <f>F47+F49+F53</f>
        <v>527134</v>
      </c>
      <c r="G46" s="27">
        <f>G47+G49+G53</f>
        <v>0</v>
      </c>
      <c r="H46" s="27">
        <f t="shared" ref="H46:M46" si="44">H47+H49+H53</f>
        <v>0</v>
      </c>
      <c r="I46" s="27">
        <f t="shared" si="44"/>
        <v>0</v>
      </c>
      <c r="J46" s="27">
        <f t="shared" si="44"/>
        <v>0</v>
      </c>
      <c r="K46" s="27">
        <f t="shared" si="44"/>
        <v>0</v>
      </c>
      <c r="L46" s="27">
        <f t="shared" si="44"/>
        <v>527134</v>
      </c>
      <c r="M46" s="27">
        <f t="shared" si="44"/>
        <v>0</v>
      </c>
      <c r="N46" s="27">
        <f>N47+N49+N53+N51</f>
        <v>0</v>
      </c>
      <c r="O46" s="27">
        <f t="shared" ref="O46:S46" si="45">O47+O49+O53+O51</f>
        <v>0</v>
      </c>
      <c r="P46" s="27">
        <f t="shared" si="45"/>
        <v>0</v>
      </c>
      <c r="Q46" s="27">
        <f t="shared" si="45"/>
        <v>0</v>
      </c>
      <c r="R46" s="27">
        <f t="shared" si="45"/>
        <v>527134</v>
      </c>
      <c r="S46" s="27">
        <f t="shared" si="45"/>
        <v>0</v>
      </c>
      <c r="T46" s="27">
        <f>T47+T49+T53+T51</f>
        <v>0</v>
      </c>
      <c r="U46" s="27">
        <f t="shared" ref="U46:Y46" si="46">U47+U49+U53+U51</f>
        <v>0</v>
      </c>
      <c r="V46" s="27">
        <f t="shared" si="46"/>
        <v>0</v>
      </c>
      <c r="W46" s="27">
        <f t="shared" si="46"/>
        <v>0</v>
      </c>
      <c r="X46" s="27">
        <f t="shared" si="46"/>
        <v>527134</v>
      </c>
      <c r="Y46" s="27">
        <f t="shared" si="46"/>
        <v>0</v>
      </c>
      <c r="Z46" s="27">
        <f>Z47+Z49+Z53+Z51</f>
        <v>15395</v>
      </c>
      <c r="AA46" s="27">
        <f t="shared" ref="AA46:AE46" si="47">AA47+AA49+AA53+AA51</f>
        <v>0</v>
      </c>
      <c r="AB46" s="27">
        <f t="shared" si="47"/>
        <v>0</v>
      </c>
      <c r="AC46" s="27">
        <f t="shared" si="47"/>
        <v>0</v>
      </c>
      <c r="AD46" s="27">
        <f t="shared" si="47"/>
        <v>542529</v>
      </c>
      <c r="AE46" s="27">
        <f t="shared" si="47"/>
        <v>0</v>
      </c>
      <c r="AF46" s="27">
        <f>AF47+AF49+AF53+AF51</f>
        <v>0</v>
      </c>
      <c r="AG46" s="27">
        <f t="shared" ref="AG46:AK46" si="48">AG47+AG49+AG53+AG51</f>
        <v>0</v>
      </c>
      <c r="AH46" s="27">
        <f t="shared" si="48"/>
        <v>0</v>
      </c>
      <c r="AI46" s="27">
        <f t="shared" si="48"/>
        <v>0</v>
      </c>
      <c r="AJ46" s="27">
        <f t="shared" si="48"/>
        <v>542529</v>
      </c>
      <c r="AK46" s="27">
        <f t="shared" si="48"/>
        <v>0</v>
      </c>
      <c r="AL46" s="27">
        <f>AL47+AL49+AL53+AL51</f>
        <v>0</v>
      </c>
      <c r="AM46" s="27">
        <f t="shared" ref="AM46:AQ46" si="49">AM47+AM49+AM53+AM51</f>
        <v>0</v>
      </c>
      <c r="AN46" s="27">
        <f t="shared" si="49"/>
        <v>-134</v>
      </c>
      <c r="AO46" s="27">
        <f t="shared" si="49"/>
        <v>0</v>
      </c>
      <c r="AP46" s="27">
        <f t="shared" si="49"/>
        <v>542395</v>
      </c>
      <c r="AQ46" s="27">
        <f t="shared" si="49"/>
        <v>0</v>
      </c>
    </row>
    <row r="47" spans="1:43" s="9" customFormat="1" ht="82.5" customHeight="1">
      <c r="A47" s="33" t="s">
        <v>466</v>
      </c>
      <c r="B47" s="25" t="s">
        <v>50</v>
      </c>
      <c r="C47" s="25" t="s">
        <v>55</v>
      </c>
      <c r="D47" s="28" t="s">
        <v>562</v>
      </c>
      <c r="E47" s="25" t="s">
        <v>105</v>
      </c>
      <c r="F47" s="27">
        <f t="shared" ref="F47:AQ47" si="50">F48</f>
        <v>517066</v>
      </c>
      <c r="G47" s="27">
        <f t="shared" si="50"/>
        <v>0</v>
      </c>
      <c r="H47" s="27">
        <f t="shared" si="50"/>
        <v>0</v>
      </c>
      <c r="I47" s="27">
        <f t="shared" si="50"/>
        <v>0</v>
      </c>
      <c r="J47" s="27">
        <f t="shared" si="50"/>
        <v>0</v>
      </c>
      <c r="K47" s="27">
        <f t="shared" si="50"/>
        <v>0</v>
      </c>
      <c r="L47" s="27">
        <f t="shared" si="50"/>
        <v>517066</v>
      </c>
      <c r="M47" s="27">
        <f t="shared" si="50"/>
        <v>0</v>
      </c>
      <c r="N47" s="27">
        <f t="shared" si="50"/>
        <v>0</v>
      </c>
      <c r="O47" s="27">
        <f t="shared" si="50"/>
        <v>-306</v>
      </c>
      <c r="P47" s="27">
        <f t="shared" si="50"/>
        <v>0</v>
      </c>
      <c r="Q47" s="27">
        <f t="shared" si="50"/>
        <v>0</v>
      </c>
      <c r="R47" s="27">
        <f t="shared" si="50"/>
        <v>516760</v>
      </c>
      <c r="S47" s="27">
        <f t="shared" si="50"/>
        <v>0</v>
      </c>
      <c r="T47" s="27">
        <f t="shared" si="50"/>
        <v>0</v>
      </c>
      <c r="U47" s="27">
        <f t="shared" si="50"/>
        <v>0</v>
      </c>
      <c r="V47" s="27">
        <f t="shared" si="50"/>
        <v>0</v>
      </c>
      <c r="W47" s="27">
        <f t="shared" si="50"/>
        <v>0</v>
      </c>
      <c r="X47" s="27">
        <f t="shared" si="50"/>
        <v>516760</v>
      </c>
      <c r="Y47" s="27">
        <f t="shared" si="50"/>
        <v>0</v>
      </c>
      <c r="Z47" s="27">
        <f t="shared" si="50"/>
        <v>15395</v>
      </c>
      <c r="AA47" s="27">
        <f t="shared" si="50"/>
        <v>0</v>
      </c>
      <c r="AB47" s="27">
        <f t="shared" si="50"/>
        <v>0</v>
      </c>
      <c r="AC47" s="27">
        <f t="shared" si="50"/>
        <v>0</v>
      </c>
      <c r="AD47" s="27">
        <f t="shared" si="50"/>
        <v>532155</v>
      </c>
      <c r="AE47" s="27">
        <f t="shared" si="50"/>
        <v>0</v>
      </c>
      <c r="AF47" s="27">
        <f t="shared" si="50"/>
        <v>0</v>
      </c>
      <c r="AG47" s="27">
        <f t="shared" si="50"/>
        <v>-265</v>
      </c>
      <c r="AH47" s="27">
        <f t="shared" si="50"/>
        <v>0</v>
      </c>
      <c r="AI47" s="27">
        <f t="shared" si="50"/>
        <v>0</v>
      </c>
      <c r="AJ47" s="27">
        <f t="shared" si="50"/>
        <v>531890</v>
      </c>
      <c r="AK47" s="27">
        <f t="shared" si="50"/>
        <v>0</v>
      </c>
      <c r="AL47" s="27">
        <f t="shared" si="50"/>
        <v>0</v>
      </c>
      <c r="AM47" s="27">
        <f t="shared" si="50"/>
        <v>0</v>
      </c>
      <c r="AN47" s="27">
        <f t="shared" si="50"/>
        <v>0</v>
      </c>
      <c r="AO47" s="27">
        <f t="shared" si="50"/>
        <v>0</v>
      </c>
      <c r="AP47" s="27">
        <f t="shared" si="50"/>
        <v>531890</v>
      </c>
      <c r="AQ47" s="27">
        <f t="shared" si="50"/>
        <v>0</v>
      </c>
    </row>
    <row r="48" spans="1:43" s="9" customFormat="1" ht="39" customHeight="1">
      <c r="A48" s="73" t="s">
        <v>168</v>
      </c>
      <c r="B48" s="25" t="s">
        <v>50</v>
      </c>
      <c r="C48" s="25" t="s">
        <v>55</v>
      </c>
      <c r="D48" s="28" t="s">
        <v>562</v>
      </c>
      <c r="E48" s="25" t="s">
        <v>167</v>
      </c>
      <c r="F48" s="27">
        <f>450322+52683+2397+11664</f>
        <v>517066</v>
      </c>
      <c r="G48" s="27"/>
      <c r="H48" s="27"/>
      <c r="I48" s="27"/>
      <c r="J48" s="27"/>
      <c r="K48" s="27"/>
      <c r="L48" s="27">
        <f>F48+H48+I48+J48+K48</f>
        <v>517066</v>
      </c>
      <c r="M48" s="27">
        <f>G48+K48</f>
        <v>0</v>
      </c>
      <c r="N48" s="27"/>
      <c r="O48" s="27">
        <v>-306</v>
      </c>
      <c r="P48" s="27"/>
      <c r="Q48" s="27"/>
      <c r="R48" s="27">
        <f>L48+N48+O48+P48+Q48</f>
        <v>516760</v>
      </c>
      <c r="S48" s="27">
        <f>M48+Q48</f>
        <v>0</v>
      </c>
      <c r="T48" s="27"/>
      <c r="U48" s="27"/>
      <c r="V48" s="27"/>
      <c r="W48" s="27"/>
      <c r="X48" s="27">
        <f>R48+T48+U48+V48+W48</f>
        <v>516760</v>
      </c>
      <c r="Y48" s="27">
        <f>S48+W48</f>
        <v>0</v>
      </c>
      <c r="Z48" s="27">
        <f>13757+1638</f>
        <v>15395</v>
      </c>
      <c r="AA48" s="27"/>
      <c r="AB48" s="27"/>
      <c r="AC48" s="27"/>
      <c r="AD48" s="27">
        <f>X48+Z48+AA48+AB48+AC48</f>
        <v>532155</v>
      </c>
      <c r="AE48" s="27">
        <f>Y48+AC48</f>
        <v>0</v>
      </c>
      <c r="AF48" s="27"/>
      <c r="AG48" s="27">
        <v>-265</v>
      </c>
      <c r="AH48" s="27"/>
      <c r="AI48" s="27"/>
      <c r="AJ48" s="27">
        <f>AD48+AF48+AG48+AH48+AI48</f>
        <v>531890</v>
      </c>
      <c r="AK48" s="27">
        <f>AE48+AI48</f>
        <v>0</v>
      </c>
      <c r="AL48" s="27"/>
      <c r="AM48" s="27"/>
      <c r="AN48" s="27"/>
      <c r="AO48" s="27"/>
      <c r="AP48" s="27">
        <f>AJ48+AL48+AM48+AN48+AO48</f>
        <v>531890</v>
      </c>
      <c r="AQ48" s="27">
        <f>AK48+AO48</f>
        <v>0</v>
      </c>
    </row>
    <row r="49" spans="1:43" s="9" customFormat="1" ht="38.25" customHeight="1">
      <c r="A49" s="33" t="s">
        <v>437</v>
      </c>
      <c r="B49" s="25" t="s">
        <v>50</v>
      </c>
      <c r="C49" s="25" t="s">
        <v>55</v>
      </c>
      <c r="D49" s="28" t="s">
        <v>562</v>
      </c>
      <c r="E49" s="25" t="s">
        <v>80</v>
      </c>
      <c r="F49" s="27">
        <f t="shared" ref="F49:AQ49" si="51">F50</f>
        <v>10058</v>
      </c>
      <c r="G49" s="27">
        <f t="shared" si="51"/>
        <v>0</v>
      </c>
      <c r="H49" s="27">
        <f t="shared" si="51"/>
        <v>0</v>
      </c>
      <c r="I49" s="27">
        <f t="shared" si="51"/>
        <v>0</v>
      </c>
      <c r="J49" s="27">
        <f t="shared" si="51"/>
        <v>0</v>
      </c>
      <c r="K49" s="27">
        <f t="shared" si="51"/>
        <v>0</v>
      </c>
      <c r="L49" s="27">
        <f t="shared" si="51"/>
        <v>10058</v>
      </c>
      <c r="M49" s="27">
        <f t="shared" si="51"/>
        <v>0</v>
      </c>
      <c r="N49" s="27">
        <f t="shared" si="51"/>
        <v>0</v>
      </c>
      <c r="O49" s="27">
        <f t="shared" si="51"/>
        <v>0</v>
      </c>
      <c r="P49" s="27">
        <f t="shared" si="51"/>
        <v>0</v>
      </c>
      <c r="Q49" s="27">
        <f t="shared" si="51"/>
        <v>0</v>
      </c>
      <c r="R49" s="27">
        <f t="shared" si="51"/>
        <v>10058</v>
      </c>
      <c r="S49" s="27">
        <f t="shared" si="51"/>
        <v>0</v>
      </c>
      <c r="T49" s="27">
        <f t="shared" si="51"/>
        <v>0</v>
      </c>
      <c r="U49" s="27">
        <f t="shared" si="51"/>
        <v>0</v>
      </c>
      <c r="V49" s="27">
        <f t="shared" si="51"/>
        <v>0</v>
      </c>
      <c r="W49" s="27">
        <f t="shared" si="51"/>
        <v>0</v>
      </c>
      <c r="X49" s="27">
        <f t="shared" si="51"/>
        <v>10058</v>
      </c>
      <c r="Y49" s="27">
        <f t="shared" si="51"/>
        <v>0</v>
      </c>
      <c r="Z49" s="27">
        <f t="shared" si="51"/>
        <v>0</v>
      </c>
      <c r="AA49" s="27">
        <f t="shared" si="51"/>
        <v>0</v>
      </c>
      <c r="AB49" s="27">
        <f t="shared" si="51"/>
        <v>0</v>
      </c>
      <c r="AC49" s="27">
        <f t="shared" si="51"/>
        <v>0</v>
      </c>
      <c r="AD49" s="27">
        <f t="shared" si="51"/>
        <v>10058</v>
      </c>
      <c r="AE49" s="27">
        <f t="shared" si="51"/>
        <v>0</v>
      </c>
      <c r="AF49" s="27">
        <f t="shared" si="51"/>
        <v>0</v>
      </c>
      <c r="AG49" s="27">
        <f t="shared" si="51"/>
        <v>0</v>
      </c>
      <c r="AH49" s="27">
        <f t="shared" si="51"/>
        <v>0</v>
      </c>
      <c r="AI49" s="27">
        <f t="shared" si="51"/>
        <v>0</v>
      </c>
      <c r="AJ49" s="27">
        <f t="shared" si="51"/>
        <v>10058</v>
      </c>
      <c r="AK49" s="27">
        <f t="shared" si="51"/>
        <v>0</v>
      </c>
      <c r="AL49" s="92">
        <f t="shared" si="51"/>
        <v>0</v>
      </c>
      <c r="AM49" s="92">
        <f t="shared" si="51"/>
        <v>0</v>
      </c>
      <c r="AN49" s="92">
        <f t="shared" si="51"/>
        <v>-134</v>
      </c>
      <c r="AO49" s="92">
        <f t="shared" si="51"/>
        <v>0</v>
      </c>
      <c r="AP49" s="27">
        <f t="shared" si="51"/>
        <v>9924</v>
      </c>
      <c r="AQ49" s="27">
        <f t="shared" si="51"/>
        <v>0</v>
      </c>
    </row>
    <row r="50" spans="1:43" s="9" customFormat="1" ht="52.9" customHeight="1">
      <c r="A50" s="72" t="s">
        <v>170</v>
      </c>
      <c r="B50" s="25" t="s">
        <v>50</v>
      </c>
      <c r="C50" s="25" t="s">
        <v>55</v>
      </c>
      <c r="D50" s="28" t="s">
        <v>562</v>
      </c>
      <c r="E50" s="25" t="s">
        <v>169</v>
      </c>
      <c r="F50" s="27">
        <f>12+3165+6881</f>
        <v>10058</v>
      </c>
      <c r="G50" s="27"/>
      <c r="H50" s="27"/>
      <c r="I50" s="27"/>
      <c r="J50" s="27"/>
      <c r="K50" s="27"/>
      <c r="L50" s="27">
        <f>F50+H50+I50+J50+K50</f>
        <v>10058</v>
      </c>
      <c r="M50" s="27">
        <f>G50+K50</f>
        <v>0</v>
      </c>
      <c r="N50" s="27"/>
      <c r="O50" s="27"/>
      <c r="P50" s="27"/>
      <c r="Q50" s="27"/>
      <c r="R50" s="27">
        <f>L50+N50+O50+P50+Q50</f>
        <v>10058</v>
      </c>
      <c r="S50" s="27">
        <f>M50+Q50</f>
        <v>0</v>
      </c>
      <c r="T50" s="27"/>
      <c r="U50" s="27"/>
      <c r="V50" s="27"/>
      <c r="W50" s="27"/>
      <c r="X50" s="27">
        <f>R50+T50+U50+V50+W50</f>
        <v>10058</v>
      </c>
      <c r="Y50" s="27">
        <f>S50+W50</f>
        <v>0</v>
      </c>
      <c r="Z50" s="27"/>
      <c r="AA50" s="27"/>
      <c r="AB50" s="27"/>
      <c r="AC50" s="27"/>
      <c r="AD50" s="27">
        <f>X50+Z50+AA50+AB50+AC50</f>
        <v>10058</v>
      </c>
      <c r="AE50" s="27">
        <f>Y50+AC50</f>
        <v>0</v>
      </c>
      <c r="AF50" s="27"/>
      <c r="AG50" s="27"/>
      <c r="AH50" s="27"/>
      <c r="AI50" s="27"/>
      <c r="AJ50" s="27">
        <f>AD50+AF50+AG50+AH50+AI50</f>
        <v>10058</v>
      </c>
      <c r="AK50" s="27">
        <f>AE50+AI50</f>
        <v>0</v>
      </c>
      <c r="AL50" s="92"/>
      <c r="AM50" s="92"/>
      <c r="AN50" s="92">
        <v>-134</v>
      </c>
      <c r="AO50" s="92"/>
      <c r="AP50" s="27">
        <f>AJ50+AL50+AM50+AN50+AO50</f>
        <v>9924</v>
      </c>
      <c r="AQ50" s="27">
        <f>AK50+AO50</f>
        <v>0</v>
      </c>
    </row>
    <row r="51" spans="1:43" s="9" customFormat="1" ht="33">
      <c r="A51" s="117" t="s">
        <v>102</v>
      </c>
      <c r="B51" s="25" t="s">
        <v>50</v>
      </c>
      <c r="C51" s="25" t="s">
        <v>55</v>
      </c>
      <c r="D51" s="28" t="s">
        <v>562</v>
      </c>
      <c r="E51" s="25" t="s">
        <v>91</v>
      </c>
      <c r="F51" s="27"/>
      <c r="G51" s="27"/>
      <c r="H51" s="27"/>
      <c r="I51" s="27"/>
      <c r="J51" s="27"/>
      <c r="K51" s="27"/>
      <c r="L51" s="27"/>
      <c r="M51" s="27"/>
      <c r="N51" s="27">
        <f>N52</f>
        <v>0</v>
      </c>
      <c r="O51" s="27">
        <f t="shared" ref="O51:AQ51" si="52">O52</f>
        <v>306</v>
      </c>
      <c r="P51" s="27">
        <f t="shared" si="52"/>
        <v>0</v>
      </c>
      <c r="Q51" s="27">
        <f t="shared" si="52"/>
        <v>0</v>
      </c>
      <c r="R51" s="27">
        <f t="shared" si="52"/>
        <v>306</v>
      </c>
      <c r="S51" s="27">
        <f t="shared" si="52"/>
        <v>0</v>
      </c>
      <c r="T51" s="27">
        <f>T52</f>
        <v>0</v>
      </c>
      <c r="U51" s="27">
        <f t="shared" si="52"/>
        <v>0</v>
      </c>
      <c r="V51" s="27">
        <f t="shared" si="52"/>
        <v>0</v>
      </c>
      <c r="W51" s="27">
        <f t="shared" si="52"/>
        <v>0</v>
      </c>
      <c r="X51" s="27">
        <f t="shared" si="52"/>
        <v>306</v>
      </c>
      <c r="Y51" s="27">
        <f t="shared" si="52"/>
        <v>0</v>
      </c>
      <c r="Z51" s="27">
        <f>Z52</f>
        <v>0</v>
      </c>
      <c r="AA51" s="27">
        <f t="shared" si="52"/>
        <v>0</v>
      </c>
      <c r="AB51" s="27">
        <f t="shared" si="52"/>
        <v>0</v>
      </c>
      <c r="AC51" s="27">
        <f t="shared" si="52"/>
        <v>0</v>
      </c>
      <c r="AD51" s="27">
        <f t="shared" si="52"/>
        <v>306</v>
      </c>
      <c r="AE51" s="27">
        <f t="shared" si="52"/>
        <v>0</v>
      </c>
      <c r="AF51" s="27">
        <f>AF52</f>
        <v>0</v>
      </c>
      <c r="AG51" s="27">
        <f t="shared" si="52"/>
        <v>265</v>
      </c>
      <c r="AH51" s="27">
        <f t="shared" si="52"/>
        <v>0</v>
      </c>
      <c r="AI51" s="27">
        <f t="shared" si="52"/>
        <v>0</v>
      </c>
      <c r="AJ51" s="27">
        <f t="shared" si="52"/>
        <v>571</v>
      </c>
      <c r="AK51" s="27">
        <f t="shared" si="52"/>
        <v>0</v>
      </c>
      <c r="AL51" s="27">
        <f>AL52</f>
        <v>0</v>
      </c>
      <c r="AM51" s="27">
        <f t="shared" si="52"/>
        <v>0</v>
      </c>
      <c r="AN51" s="27">
        <f t="shared" si="52"/>
        <v>0</v>
      </c>
      <c r="AO51" s="27">
        <f t="shared" si="52"/>
        <v>0</v>
      </c>
      <c r="AP51" s="27">
        <f t="shared" si="52"/>
        <v>571</v>
      </c>
      <c r="AQ51" s="27">
        <f t="shared" si="52"/>
        <v>0</v>
      </c>
    </row>
    <row r="52" spans="1:43" s="9" customFormat="1" ht="33">
      <c r="A52" s="105" t="s">
        <v>500</v>
      </c>
      <c r="B52" s="25" t="s">
        <v>50</v>
      </c>
      <c r="C52" s="25" t="s">
        <v>55</v>
      </c>
      <c r="D52" s="28" t="s">
        <v>562</v>
      </c>
      <c r="E52" s="25" t="s">
        <v>190</v>
      </c>
      <c r="F52" s="27"/>
      <c r="G52" s="27"/>
      <c r="H52" s="27"/>
      <c r="I52" s="27"/>
      <c r="J52" s="27"/>
      <c r="K52" s="27"/>
      <c r="L52" s="27"/>
      <c r="M52" s="27"/>
      <c r="N52" s="27"/>
      <c r="O52" s="27">
        <v>306</v>
      </c>
      <c r="P52" s="27"/>
      <c r="Q52" s="27"/>
      <c r="R52" s="27">
        <f>L52+N52+O52+P52+Q52</f>
        <v>306</v>
      </c>
      <c r="S52" s="27">
        <f>M52+Q52</f>
        <v>0</v>
      </c>
      <c r="T52" s="27"/>
      <c r="U52" s="27"/>
      <c r="V52" s="27"/>
      <c r="W52" s="27"/>
      <c r="X52" s="27">
        <f>R52+T52+U52+V52+W52</f>
        <v>306</v>
      </c>
      <c r="Y52" s="27">
        <f>S52+W52</f>
        <v>0</v>
      </c>
      <c r="Z52" s="27"/>
      <c r="AA52" s="27"/>
      <c r="AB52" s="27"/>
      <c r="AC52" s="27"/>
      <c r="AD52" s="27">
        <f>X52+Z52+AA52+AB52+AC52</f>
        <v>306</v>
      </c>
      <c r="AE52" s="27">
        <f>Y52+AC52</f>
        <v>0</v>
      </c>
      <c r="AF52" s="27"/>
      <c r="AG52" s="27">
        <v>265</v>
      </c>
      <c r="AH52" s="27"/>
      <c r="AI52" s="27"/>
      <c r="AJ52" s="27">
        <f>AD52+AF52+AG52+AH52+AI52</f>
        <v>571</v>
      </c>
      <c r="AK52" s="27">
        <f>AE52+AI52</f>
        <v>0</v>
      </c>
      <c r="AL52" s="27"/>
      <c r="AM52" s="27"/>
      <c r="AN52" s="27"/>
      <c r="AO52" s="27"/>
      <c r="AP52" s="27">
        <f>AJ52+AL52+AM52+AN52+AO52</f>
        <v>571</v>
      </c>
      <c r="AQ52" s="27">
        <f>AK52+AO52</f>
        <v>0</v>
      </c>
    </row>
    <row r="53" spans="1:43" s="9" customFormat="1" ht="18" customHeight="1">
      <c r="A53" s="33" t="s">
        <v>99</v>
      </c>
      <c r="B53" s="25" t="s">
        <v>50</v>
      </c>
      <c r="C53" s="25" t="s">
        <v>55</v>
      </c>
      <c r="D53" s="28" t="s">
        <v>562</v>
      </c>
      <c r="E53" s="25" t="s">
        <v>100</v>
      </c>
      <c r="F53" s="27">
        <f t="shared" ref="F53:AQ53" si="53">F54</f>
        <v>10</v>
      </c>
      <c r="G53" s="27">
        <f t="shared" si="53"/>
        <v>0</v>
      </c>
      <c r="H53" s="27">
        <f t="shared" si="53"/>
        <v>0</v>
      </c>
      <c r="I53" s="27">
        <f t="shared" si="53"/>
        <v>0</v>
      </c>
      <c r="J53" s="27">
        <f t="shared" si="53"/>
        <v>0</v>
      </c>
      <c r="K53" s="27">
        <f t="shared" si="53"/>
        <v>0</v>
      </c>
      <c r="L53" s="27">
        <f t="shared" si="53"/>
        <v>10</v>
      </c>
      <c r="M53" s="27">
        <f t="shared" si="53"/>
        <v>0</v>
      </c>
      <c r="N53" s="27">
        <f t="shared" si="53"/>
        <v>0</v>
      </c>
      <c r="O53" s="27">
        <f t="shared" si="53"/>
        <v>0</v>
      </c>
      <c r="P53" s="27">
        <f t="shared" si="53"/>
        <v>0</v>
      </c>
      <c r="Q53" s="27">
        <f t="shared" si="53"/>
        <v>0</v>
      </c>
      <c r="R53" s="27">
        <f t="shared" si="53"/>
        <v>10</v>
      </c>
      <c r="S53" s="27">
        <f t="shared" si="53"/>
        <v>0</v>
      </c>
      <c r="T53" s="27">
        <f t="shared" si="53"/>
        <v>0</v>
      </c>
      <c r="U53" s="27">
        <f t="shared" si="53"/>
        <v>0</v>
      </c>
      <c r="V53" s="27">
        <f t="shared" si="53"/>
        <v>0</v>
      </c>
      <c r="W53" s="27">
        <f t="shared" si="53"/>
        <v>0</v>
      </c>
      <c r="X53" s="27">
        <f t="shared" si="53"/>
        <v>10</v>
      </c>
      <c r="Y53" s="27">
        <f t="shared" si="53"/>
        <v>0</v>
      </c>
      <c r="Z53" s="27">
        <f t="shared" si="53"/>
        <v>0</v>
      </c>
      <c r="AA53" s="27">
        <f t="shared" si="53"/>
        <v>0</v>
      </c>
      <c r="AB53" s="27">
        <f t="shared" si="53"/>
        <v>0</v>
      </c>
      <c r="AC53" s="27">
        <f t="shared" si="53"/>
        <v>0</v>
      </c>
      <c r="AD53" s="27">
        <f t="shared" si="53"/>
        <v>10</v>
      </c>
      <c r="AE53" s="27">
        <f t="shared" si="53"/>
        <v>0</v>
      </c>
      <c r="AF53" s="27">
        <f t="shared" si="53"/>
        <v>0</v>
      </c>
      <c r="AG53" s="27">
        <f t="shared" si="53"/>
        <v>0</v>
      </c>
      <c r="AH53" s="27">
        <f t="shared" si="53"/>
        <v>0</v>
      </c>
      <c r="AI53" s="27">
        <f t="shared" si="53"/>
        <v>0</v>
      </c>
      <c r="AJ53" s="27">
        <f t="shared" si="53"/>
        <v>10</v>
      </c>
      <c r="AK53" s="27">
        <f t="shared" si="53"/>
        <v>0</v>
      </c>
      <c r="AL53" s="27">
        <f t="shared" si="53"/>
        <v>0</v>
      </c>
      <c r="AM53" s="27">
        <f t="shared" si="53"/>
        <v>0</v>
      </c>
      <c r="AN53" s="27">
        <f t="shared" si="53"/>
        <v>0</v>
      </c>
      <c r="AO53" s="27">
        <f t="shared" si="53"/>
        <v>0</v>
      </c>
      <c r="AP53" s="27">
        <f t="shared" si="53"/>
        <v>10</v>
      </c>
      <c r="AQ53" s="27">
        <f t="shared" si="53"/>
        <v>0</v>
      </c>
    </row>
    <row r="54" spans="1:43" s="9" customFormat="1" ht="20.25" customHeight="1">
      <c r="A54" s="33" t="s">
        <v>172</v>
      </c>
      <c r="B54" s="25" t="s">
        <v>50</v>
      </c>
      <c r="C54" s="25" t="s">
        <v>55</v>
      </c>
      <c r="D54" s="28" t="s">
        <v>562</v>
      </c>
      <c r="E54" s="25" t="s">
        <v>171</v>
      </c>
      <c r="F54" s="27">
        <f>8+2</f>
        <v>10</v>
      </c>
      <c r="G54" s="27"/>
      <c r="H54" s="27"/>
      <c r="I54" s="27"/>
      <c r="J54" s="27"/>
      <c r="K54" s="27"/>
      <c r="L54" s="27">
        <f>F54+H54+I54+J54+K54</f>
        <v>10</v>
      </c>
      <c r="M54" s="27">
        <f>G54+K54</f>
        <v>0</v>
      </c>
      <c r="N54" s="27"/>
      <c r="O54" s="27"/>
      <c r="P54" s="27"/>
      <c r="Q54" s="27"/>
      <c r="R54" s="27">
        <f>L54+N54+O54+P54+Q54</f>
        <v>10</v>
      </c>
      <c r="S54" s="27">
        <f>M54+Q54</f>
        <v>0</v>
      </c>
      <c r="T54" s="27"/>
      <c r="U54" s="27"/>
      <c r="V54" s="27"/>
      <c r="W54" s="27"/>
      <c r="X54" s="27">
        <f>R54+T54+U54+V54+W54</f>
        <v>10</v>
      </c>
      <c r="Y54" s="27">
        <f>S54+W54</f>
        <v>0</v>
      </c>
      <c r="Z54" s="27"/>
      <c r="AA54" s="27"/>
      <c r="AB54" s="27"/>
      <c r="AC54" s="27"/>
      <c r="AD54" s="27">
        <f>X54+Z54+AA54+AB54+AC54</f>
        <v>10</v>
      </c>
      <c r="AE54" s="27">
        <f>Y54+AC54</f>
        <v>0</v>
      </c>
      <c r="AF54" s="27"/>
      <c r="AG54" s="27"/>
      <c r="AH54" s="27"/>
      <c r="AI54" s="27"/>
      <c r="AJ54" s="27">
        <f>AD54+AF54+AG54+AH54+AI54</f>
        <v>10</v>
      </c>
      <c r="AK54" s="27">
        <f>AE54+AI54</f>
        <v>0</v>
      </c>
      <c r="AL54" s="27"/>
      <c r="AM54" s="27"/>
      <c r="AN54" s="27"/>
      <c r="AO54" s="27"/>
      <c r="AP54" s="27">
        <f>AJ54+AL54+AM54+AN54+AO54</f>
        <v>10</v>
      </c>
      <c r="AQ54" s="27">
        <f>AK54+AO54</f>
        <v>0</v>
      </c>
    </row>
    <row r="55" spans="1:43" s="9" customFormat="1" ht="20.25" customHeight="1">
      <c r="A55" s="33" t="s">
        <v>593</v>
      </c>
      <c r="B55" s="25" t="s">
        <v>50</v>
      </c>
      <c r="C55" s="25" t="s">
        <v>55</v>
      </c>
      <c r="D55" s="28" t="s">
        <v>597</v>
      </c>
      <c r="E55" s="25"/>
      <c r="F55" s="92"/>
      <c r="G55" s="92"/>
      <c r="H55" s="92">
        <f>H56+H61+H66+H69+H72+H77+H82</f>
        <v>0</v>
      </c>
      <c r="I55" s="92">
        <f t="shared" ref="I55:M55" si="54">I56+I61+I66+I69+I72+I77+I82</f>
        <v>0</v>
      </c>
      <c r="J55" s="92">
        <f t="shared" si="54"/>
        <v>0</v>
      </c>
      <c r="K55" s="92">
        <f t="shared" si="54"/>
        <v>46884</v>
      </c>
      <c r="L55" s="27">
        <f t="shared" si="54"/>
        <v>46884</v>
      </c>
      <c r="M55" s="27">
        <f t="shared" si="54"/>
        <v>46884</v>
      </c>
      <c r="N55" s="27">
        <f>N56+N61+N66+N69+N72+N77+N82</f>
        <v>0</v>
      </c>
      <c r="O55" s="27">
        <f t="shared" ref="O55:S55" si="55">O56+O61+O66+O69+O72+O77+O82</f>
        <v>0</v>
      </c>
      <c r="P55" s="27">
        <f t="shared" si="55"/>
        <v>0</v>
      </c>
      <c r="Q55" s="27">
        <f t="shared" si="55"/>
        <v>0</v>
      </c>
      <c r="R55" s="27">
        <f t="shared" si="55"/>
        <v>46884</v>
      </c>
      <c r="S55" s="27">
        <f t="shared" si="55"/>
        <v>46884</v>
      </c>
      <c r="T55" s="27">
        <f>T56+T61+T66+T69+T72+T77+T82</f>
        <v>0</v>
      </c>
      <c r="U55" s="27">
        <f t="shared" ref="U55:Y55" si="56">U56+U61+U66+U69+U72+U77+U82</f>
        <v>0</v>
      </c>
      <c r="V55" s="27">
        <f t="shared" si="56"/>
        <v>0</v>
      </c>
      <c r="W55" s="27">
        <f t="shared" si="56"/>
        <v>0</v>
      </c>
      <c r="X55" s="27">
        <f t="shared" si="56"/>
        <v>46884</v>
      </c>
      <c r="Y55" s="27">
        <f t="shared" si="56"/>
        <v>46884</v>
      </c>
      <c r="Z55" s="27">
        <f>Z56+Z61+Z66+Z69+Z72+Z77+Z82</f>
        <v>0</v>
      </c>
      <c r="AA55" s="27">
        <f t="shared" ref="AA55:AE55" si="57">AA56+AA61+AA66+AA69+AA72+AA77+AA82</f>
        <v>0</v>
      </c>
      <c r="AB55" s="27">
        <f t="shared" si="57"/>
        <v>0</v>
      </c>
      <c r="AC55" s="27">
        <f t="shared" si="57"/>
        <v>0</v>
      </c>
      <c r="AD55" s="27">
        <f t="shared" si="57"/>
        <v>46884</v>
      </c>
      <c r="AE55" s="27">
        <f t="shared" si="57"/>
        <v>46884</v>
      </c>
      <c r="AF55" s="27">
        <f>AF56+AF61+AF66+AF69+AF72+AF77+AF82</f>
        <v>0</v>
      </c>
      <c r="AG55" s="27">
        <f t="shared" ref="AG55:AK55" si="58">AG56+AG61+AG66+AG69+AG72+AG77+AG82</f>
        <v>0</v>
      </c>
      <c r="AH55" s="27">
        <f t="shared" si="58"/>
        <v>0</v>
      </c>
      <c r="AI55" s="27">
        <f t="shared" si="58"/>
        <v>0</v>
      </c>
      <c r="AJ55" s="27">
        <f t="shared" si="58"/>
        <v>46884</v>
      </c>
      <c r="AK55" s="27">
        <f t="shared" si="58"/>
        <v>46884</v>
      </c>
      <c r="AL55" s="27">
        <f>AL56+AL61+AL66+AL69+AL72+AL77+AL82</f>
        <v>0</v>
      </c>
      <c r="AM55" s="27">
        <f t="shared" ref="AM55:AQ55" si="59">AM56+AM61+AM66+AM69+AM72+AM77+AM82</f>
        <v>0</v>
      </c>
      <c r="AN55" s="27">
        <f t="shared" si="59"/>
        <v>0</v>
      </c>
      <c r="AO55" s="27">
        <f t="shared" si="59"/>
        <v>0</v>
      </c>
      <c r="AP55" s="27">
        <f t="shared" si="59"/>
        <v>46884</v>
      </c>
      <c r="AQ55" s="27">
        <f t="shared" si="59"/>
        <v>46884</v>
      </c>
    </row>
    <row r="56" spans="1:43" s="9" customFormat="1" ht="33">
      <c r="A56" s="33" t="s">
        <v>598</v>
      </c>
      <c r="B56" s="25" t="s">
        <v>50</v>
      </c>
      <c r="C56" s="25" t="s">
        <v>55</v>
      </c>
      <c r="D56" s="28" t="s">
        <v>600</v>
      </c>
      <c r="E56" s="25"/>
      <c r="F56" s="92"/>
      <c r="G56" s="92"/>
      <c r="H56" s="92">
        <f>H57+H59</f>
        <v>0</v>
      </c>
      <c r="I56" s="92">
        <f t="shared" ref="I56:M56" si="60">I57+I59</f>
        <v>0</v>
      </c>
      <c r="J56" s="92">
        <f t="shared" si="60"/>
        <v>0</v>
      </c>
      <c r="K56" s="92">
        <f t="shared" si="60"/>
        <v>573</v>
      </c>
      <c r="L56" s="27">
        <f t="shared" si="60"/>
        <v>573</v>
      </c>
      <c r="M56" s="27">
        <f t="shared" si="60"/>
        <v>573</v>
      </c>
      <c r="N56" s="27">
        <f>N57+N59</f>
        <v>0</v>
      </c>
      <c r="O56" s="27">
        <f t="shared" ref="O56:S56" si="61">O57+O59</f>
        <v>0</v>
      </c>
      <c r="P56" s="27">
        <f t="shared" si="61"/>
        <v>0</v>
      </c>
      <c r="Q56" s="27">
        <f t="shared" si="61"/>
        <v>0</v>
      </c>
      <c r="R56" s="27">
        <f t="shared" si="61"/>
        <v>573</v>
      </c>
      <c r="S56" s="27">
        <f t="shared" si="61"/>
        <v>573</v>
      </c>
      <c r="T56" s="27">
        <f>T57+T59</f>
        <v>0</v>
      </c>
      <c r="U56" s="27">
        <f t="shared" ref="U56:Y56" si="62">U57+U59</f>
        <v>0</v>
      </c>
      <c r="V56" s="27">
        <f t="shared" si="62"/>
        <v>0</v>
      </c>
      <c r="W56" s="27">
        <f t="shared" si="62"/>
        <v>0</v>
      </c>
      <c r="X56" s="27">
        <f t="shared" si="62"/>
        <v>573</v>
      </c>
      <c r="Y56" s="27">
        <f t="shared" si="62"/>
        <v>573</v>
      </c>
      <c r="Z56" s="27">
        <f>Z57+Z59</f>
        <v>0</v>
      </c>
      <c r="AA56" s="27">
        <f t="shared" ref="AA56:AE56" si="63">AA57+AA59</f>
        <v>0</v>
      </c>
      <c r="AB56" s="27">
        <f t="shared" si="63"/>
        <v>0</v>
      </c>
      <c r="AC56" s="27">
        <f t="shared" si="63"/>
        <v>0</v>
      </c>
      <c r="AD56" s="27">
        <f t="shared" si="63"/>
        <v>573</v>
      </c>
      <c r="AE56" s="27">
        <f t="shared" si="63"/>
        <v>573</v>
      </c>
      <c r="AF56" s="27">
        <f>AF57+AF59</f>
        <v>0</v>
      </c>
      <c r="AG56" s="27">
        <f t="shared" ref="AG56:AK56" si="64">AG57+AG59</f>
        <v>0</v>
      </c>
      <c r="AH56" s="27">
        <f t="shared" si="64"/>
        <v>0</v>
      </c>
      <c r="AI56" s="27">
        <f t="shared" si="64"/>
        <v>0</v>
      </c>
      <c r="AJ56" s="27">
        <f t="shared" si="64"/>
        <v>573</v>
      </c>
      <c r="AK56" s="27">
        <f t="shared" si="64"/>
        <v>573</v>
      </c>
      <c r="AL56" s="27">
        <f>AL57+AL59</f>
        <v>0</v>
      </c>
      <c r="AM56" s="27">
        <f t="shared" ref="AM56:AQ56" si="65">AM57+AM59</f>
        <v>0</v>
      </c>
      <c r="AN56" s="27">
        <f t="shared" si="65"/>
        <v>0</v>
      </c>
      <c r="AO56" s="27">
        <f t="shared" si="65"/>
        <v>0</v>
      </c>
      <c r="AP56" s="27">
        <f t="shared" si="65"/>
        <v>573</v>
      </c>
      <c r="AQ56" s="27">
        <f t="shared" si="65"/>
        <v>573</v>
      </c>
    </row>
    <row r="57" spans="1:43" s="9" customFormat="1" ht="82.5">
      <c r="A57" s="33" t="s">
        <v>599</v>
      </c>
      <c r="B57" s="25" t="s">
        <v>50</v>
      </c>
      <c r="C57" s="25" t="s">
        <v>55</v>
      </c>
      <c r="D57" s="28" t="s">
        <v>600</v>
      </c>
      <c r="E57" s="25" t="s">
        <v>105</v>
      </c>
      <c r="F57" s="92"/>
      <c r="G57" s="92"/>
      <c r="H57" s="92">
        <f>H58</f>
        <v>0</v>
      </c>
      <c r="I57" s="92">
        <f t="shared" ref="I57:AQ57" si="66">I58</f>
        <v>0</v>
      </c>
      <c r="J57" s="92">
        <f t="shared" si="66"/>
        <v>0</v>
      </c>
      <c r="K57" s="92">
        <f t="shared" si="66"/>
        <v>569</v>
      </c>
      <c r="L57" s="27">
        <f t="shared" si="66"/>
        <v>569</v>
      </c>
      <c r="M57" s="27">
        <f t="shared" si="66"/>
        <v>569</v>
      </c>
      <c r="N57" s="27">
        <f>N58</f>
        <v>0</v>
      </c>
      <c r="O57" s="27">
        <f t="shared" si="66"/>
        <v>0</v>
      </c>
      <c r="P57" s="27">
        <f t="shared" si="66"/>
        <v>0</v>
      </c>
      <c r="Q57" s="27">
        <f t="shared" si="66"/>
        <v>0</v>
      </c>
      <c r="R57" s="27">
        <f t="shared" si="66"/>
        <v>569</v>
      </c>
      <c r="S57" s="27">
        <f t="shared" si="66"/>
        <v>569</v>
      </c>
      <c r="T57" s="27">
        <f>T58</f>
        <v>0</v>
      </c>
      <c r="U57" s="27">
        <f t="shared" si="66"/>
        <v>0</v>
      </c>
      <c r="V57" s="27">
        <f t="shared" si="66"/>
        <v>0</v>
      </c>
      <c r="W57" s="27">
        <f t="shared" si="66"/>
        <v>0</v>
      </c>
      <c r="X57" s="27">
        <f t="shared" si="66"/>
        <v>569</v>
      </c>
      <c r="Y57" s="27">
        <f t="shared" si="66"/>
        <v>569</v>
      </c>
      <c r="Z57" s="27">
        <f>Z58</f>
        <v>0</v>
      </c>
      <c r="AA57" s="27">
        <f t="shared" si="66"/>
        <v>0</v>
      </c>
      <c r="AB57" s="27">
        <f t="shared" si="66"/>
        <v>0</v>
      </c>
      <c r="AC57" s="27">
        <f t="shared" si="66"/>
        <v>0</v>
      </c>
      <c r="AD57" s="27">
        <f t="shared" si="66"/>
        <v>569</v>
      </c>
      <c r="AE57" s="27">
        <f t="shared" si="66"/>
        <v>569</v>
      </c>
      <c r="AF57" s="27">
        <f>AF58</f>
        <v>0</v>
      </c>
      <c r="AG57" s="27">
        <f t="shared" si="66"/>
        <v>0</v>
      </c>
      <c r="AH57" s="27">
        <f t="shared" si="66"/>
        <v>0</v>
      </c>
      <c r="AI57" s="27">
        <f t="shared" si="66"/>
        <v>0</v>
      </c>
      <c r="AJ57" s="27">
        <f t="shared" si="66"/>
        <v>569</v>
      </c>
      <c r="AK57" s="27">
        <f t="shared" si="66"/>
        <v>569</v>
      </c>
      <c r="AL57" s="27">
        <f>AL58</f>
        <v>0</v>
      </c>
      <c r="AM57" s="27">
        <f t="shared" si="66"/>
        <v>0</v>
      </c>
      <c r="AN57" s="27">
        <f t="shared" si="66"/>
        <v>0</v>
      </c>
      <c r="AO57" s="27">
        <f t="shared" si="66"/>
        <v>0</v>
      </c>
      <c r="AP57" s="27">
        <f t="shared" si="66"/>
        <v>569</v>
      </c>
      <c r="AQ57" s="27">
        <f t="shared" si="66"/>
        <v>569</v>
      </c>
    </row>
    <row r="58" spans="1:43" s="9" customFormat="1" ht="33">
      <c r="A58" s="33" t="s">
        <v>168</v>
      </c>
      <c r="B58" s="25" t="s">
        <v>50</v>
      </c>
      <c r="C58" s="25" t="s">
        <v>55</v>
      </c>
      <c r="D58" s="28" t="s">
        <v>600</v>
      </c>
      <c r="E58" s="25" t="s">
        <v>167</v>
      </c>
      <c r="F58" s="92"/>
      <c r="G58" s="92"/>
      <c r="H58" s="92"/>
      <c r="I58" s="92"/>
      <c r="J58" s="92"/>
      <c r="K58" s="92">
        <v>569</v>
      </c>
      <c r="L58" s="27">
        <f>F58+H58+I58+J58+K58</f>
        <v>569</v>
      </c>
      <c r="M58" s="27">
        <f>G58+K58</f>
        <v>569</v>
      </c>
      <c r="N58" s="27"/>
      <c r="O58" s="27"/>
      <c r="P58" s="27"/>
      <c r="Q58" s="27"/>
      <c r="R58" s="27">
        <f>L58+N58+O58+P58+Q58</f>
        <v>569</v>
      </c>
      <c r="S58" s="27">
        <f>M58+Q58</f>
        <v>569</v>
      </c>
      <c r="T58" s="27"/>
      <c r="U58" s="27"/>
      <c r="V58" s="27"/>
      <c r="W58" s="27"/>
      <c r="X58" s="27">
        <f>R58+T58+U58+V58+W58</f>
        <v>569</v>
      </c>
      <c r="Y58" s="27">
        <f>S58+W58</f>
        <v>569</v>
      </c>
      <c r="Z58" s="27"/>
      <c r="AA58" s="27"/>
      <c r="AB58" s="27"/>
      <c r="AC58" s="27"/>
      <c r="AD58" s="27">
        <f>X58+Z58+AA58+AB58+AC58</f>
        <v>569</v>
      </c>
      <c r="AE58" s="27">
        <f>Y58+AC58</f>
        <v>569</v>
      </c>
      <c r="AF58" s="27"/>
      <c r="AG58" s="27"/>
      <c r="AH58" s="27"/>
      <c r="AI58" s="27"/>
      <c r="AJ58" s="27">
        <f>AD58+AF58+AG58+AH58+AI58</f>
        <v>569</v>
      </c>
      <c r="AK58" s="27">
        <f>AE58+AI58</f>
        <v>569</v>
      </c>
      <c r="AL58" s="27"/>
      <c r="AM58" s="27"/>
      <c r="AN58" s="27"/>
      <c r="AO58" s="27"/>
      <c r="AP58" s="27">
        <f>AJ58+AL58+AM58+AN58+AO58</f>
        <v>569</v>
      </c>
      <c r="AQ58" s="27">
        <f>AK58+AO58</f>
        <v>569</v>
      </c>
    </row>
    <row r="59" spans="1:43" s="9" customFormat="1" ht="33">
      <c r="A59" s="33" t="s">
        <v>595</v>
      </c>
      <c r="B59" s="25" t="s">
        <v>50</v>
      </c>
      <c r="C59" s="25" t="s">
        <v>55</v>
      </c>
      <c r="D59" s="28" t="s">
        <v>600</v>
      </c>
      <c r="E59" s="25" t="s">
        <v>80</v>
      </c>
      <c r="F59" s="92"/>
      <c r="G59" s="92"/>
      <c r="H59" s="92">
        <f>H60</f>
        <v>0</v>
      </c>
      <c r="I59" s="92">
        <f t="shared" ref="I59:AQ59" si="67">I60</f>
        <v>0</v>
      </c>
      <c r="J59" s="92">
        <f t="shared" si="67"/>
        <v>0</v>
      </c>
      <c r="K59" s="92">
        <f t="shared" si="67"/>
        <v>4</v>
      </c>
      <c r="L59" s="27">
        <f t="shared" si="67"/>
        <v>4</v>
      </c>
      <c r="M59" s="27">
        <f t="shared" si="67"/>
        <v>4</v>
      </c>
      <c r="N59" s="27">
        <f>N60</f>
        <v>0</v>
      </c>
      <c r="O59" s="27">
        <f t="shared" si="67"/>
        <v>0</v>
      </c>
      <c r="P59" s="27">
        <f t="shared" si="67"/>
        <v>0</v>
      </c>
      <c r="Q59" s="27">
        <f t="shared" si="67"/>
        <v>0</v>
      </c>
      <c r="R59" s="27">
        <f t="shared" si="67"/>
        <v>4</v>
      </c>
      <c r="S59" s="27">
        <f t="shared" si="67"/>
        <v>4</v>
      </c>
      <c r="T59" s="27">
        <f>T60</f>
        <v>0</v>
      </c>
      <c r="U59" s="27">
        <f t="shared" si="67"/>
        <v>0</v>
      </c>
      <c r="V59" s="27">
        <f t="shared" si="67"/>
        <v>0</v>
      </c>
      <c r="W59" s="27">
        <f t="shared" si="67"/>
        <v>0</v>
      </c>
      <c r="X59" s="27">
        <f t="shared" si="67"/>
        <v>4</v>
      </c>
      <c r="Y59" s="27">
        <f t="shared" si="67"/>
        <v>4</v>
      </c>
      <c r="Z59" s="27">
        <f>Z60</f>
        <v>0</v>
      </c>
      <c r="AA59" s="27">
        <f t="shared" si="67"/>
        <v>0</v>
      </c>
      <c r="AB59" s="27">
        <f t="shared" si="67"/>
        <v>0</v>
      </c>
      <c r="AC59" s="27">
        <f t="shared" si="67"/>
        <v>0</v>
      </c>
      <c r="AD59" s="27">
        <f t="shared" si="67"/>
        <v>4</v>
      </c>
      <c r="AE59" s="27">
        <f t="shared" si="67"/>
        <v>4</v>
      </c>
      <c r="AF59" s="27">
        <f>AF60</f>
        <v>0</v>
      </c>
      <c r="AG59" s="27">
        <f t="shared" si="67"/>
        <v>0</v>
      </c>
      <c r="AH59" s="27">
        <f t="shared" si="67"/>
        <v>0</v>
      </c>
      <c r="AI59" s="27">
        <f t="shared" si="67"/>
        <v>0</v>
      </c>
      <c r="AJ59" s="27">
        <f t="shared" si="67"/>
        <v>4</v>
      </c>
      <c r="AK59" s="27">
        <f t="shared" si="67"/>
        <v>4</v>
      </c>
      <c r="AL59" s="27">
        <f>AL60</f>
        <v>0</v>
      </c>
      <c r="AM59" s="27">
        <f t="shared" si="67"/>
        <v>0</v>
      </c>
      <c r="AN59" s="27">
        <f t="shared" si="67"/>
        <v>0</v>
      </c>
      <c r="AO59" s="27">
        <f t="shared" si="67"/>
        <v>0</v>
      </c>
      <c r="AP59" s="27">
        <f t="shared" si="67"/>
        <v>4</v>
      </c>
      <c r="AQ59" s="27">
        <f t="shared" si="67"/>
        <v>4</v>
      </c>
    </row>
    <row r="60" spans="1:43" s="9" customFormat="1" ht="37.5" customHeight="1">
      <c r="A60" s="33" t="s">
        <v>170</v>
      </c>
      <c r="B60" s="25" t="s">
        <v>50</v>
      </c>
      <c r="C60" s="25" t="s">
        <v>55</v>
      </c>
      <c r="D60" s="28" t="s">
        <v>600</v>
      </c>
      <c r="E60" s="25" t="s">
        <v>169</v>
      </c>
      <c r="F60" s="92"/>
      <c r="G60" s="92"/>
      <c r="H60" s="92"/>
      <c r="I60" s="92"/>
      <c r="J60" s="92"/>
      <c r="K60" s="92">
        <v>4</v>
      </c>
      <c r="L60" s="27">
        <f>F60+H60+I60+J60+K60</f>
        <v>4</v>
      </c>
      <c r="M60" s="27">
        <f>G60+K60</f>
        <v>4</v>
      </c>
      <c r="N60" s="27"/>
      <c r="O60" s="27"/>
      <c r="P60" s="27"/>
      <c r="Q60" s="27"/>
      <c r="R60" s="27">
        <f>L60+N60+O60+P60+Q60</f>
        <v>4</v>
      </c>
      <c r="S60" s="27">
        <f>M60+Q60</f>
        <v>4</v>
      </c>
      <c r="T60" s="27"/>
      <c r="U60" s="27"/>
      <c r="V60" s="27"/>
      <c r="W60" s="27"/>
      <c r="X60" s="27">
        <f>R60+T60+U60+V60+W60</f>
        <v>4</v>
      </c>
      <c r="Y60" s="27">
        <f>S60+W60</f>
        <v>4</v>
      </c>
      <c r="Z60" s="27"/>
      <c r="AA60" s="27"/>
      <c r="AB60" s="27"/>
      <c r="AC60" s="27"/>
      <c r="AD60" s="27">
        <f>X60+Z60+AA60+AB60+AC60</f>
        <v>4</v>
      </c>
      <c r="AE60" s="27">
        <f>Y60+AC60</f>
        <v>4</v>
      </c>
      <c r="AF60" s="27"/>
      <c r="AG60" s="27"/>
      <c r="AH60" s="27"/>
      <c r="AI60" s="27"/>
      <c r="AJ60" s="27">
        <f>AD60+AF60+AG60+AH60+AI60</f>
        <v>4</v>
      </c>
      <c r="AK60" s="27">
        <f>AE60+AI60</f>
        <v>4</v>
      </c>
      <c r="AL60" s="27"/>
      <c r="AM60" s="27"/>
      <c r="AN60" s="27"/>
      <c r="AO60" s="27"/>
      <c r="AP60" s="27">
        <f>AJ60+AL60+AM60+AN60+AO60</f>
        <v>4</v>
      </c>
      <c r="AQ60" s="27">
        <f>AK60+AO60</f>
        <v>4</v>
      </c>
    </row>
    <row r="61" spans="1:43" s="9" customFormat="1" ht="33">
      <c r="A61" s="33" t="s">
        <v>601</v>
      </c>
      <c r="B61" s="25" t="s">
        <v>50</v>
      </c>
      <c r="C61" s="25" t="s">
        <v>55</v>
      </c>
      <c r="D61" s="28" t="s">
        <v>602</v>
      </c>
      <c r="E61" s="25"/>
      <c r="F61" s="92"/>
      <c r="G61" s="92"/>
      <c r="H61" s="92">
        <f>H62+H64</f>
        <v>0</v>
      </c>
      <c r="I61" s="92">
        <f t="shared" ref="I61:M61" si="68">I62+I64</f>
        <v>0</v>
      </c>
      <c r="J61" s="92">
        <f t="shared" si="68"/>
        <v>0</v>
      </c>
      <c r="K61" s="92">
        <f t="shared" si="68"/>
        <v>2678</v>
      </c>
      <c r="L61" s="27">
        <f t="shared" si="68"/>
        <v>2678</v>
      </c>
      <c r="M61" s="27">
        <f t="shared" si="68"/>
        <v>2678</v>
      </c>
      <c r="N61" s="27">
        <f>N62+N64</f>
        <v>0</v>
      </c>
      <c r="O61" s="27">
        <f t="shared" ref="O61:S61" si="69">O62+O64</f>
        <v>0</v>
      </c>
      <c r="P61" s="27">
        <f t="shared" si="69"/>
        <v>0</v>
      </c>
      <c r="Q61" s="27">
        <f t="shared" si="69"/>
        <v>0</v>
      </c>
      <c r="R61" s="27">
        <f t="shared" si="69"/>
        <v>2678</v>
      </c>
      <c r="S61" s="27">
        <f t="shared" si="69"/>
        <v>2678</v>
      </c>
      <c r="T61" s="27">
        <f>T62+T64</f>
        <v>0</v>
      </c>
      <c r="U61" s="27">
        <f t="shared" ref="U61:Y61" si="70">U62+U64</f>
        <v>0</v>
      </c>
      <c r="V61" s="27">
        <f t="shared" si="70"/>
        <v>0</v>
      </c>
      <c r="W61" s="27">
        <f t="shared" si="70"/>
        <v>0</v>
      </c>
      <c r="X61" s="27">
        <f t="shared" si="70"/>
        <v>2678</v>
      </c>
      <c r="Y61" s="27">
        <f t="shared" si="70"/>
        <v>2678</v>
      </c>
      <c r="Z61" s="27">
        <f>Z62+Z64</f>
        <v>0</v>
      </c>
      <c r="AA61" s="27">
        <f t="shared" ref="AA61:AE61" si="71">AA62+AA64</f>
        <v>0</v>
      </c>
      <c r="AB61" s="27">
        <f t="shared" si="71"/>
        <v>0</v>
      </c>
      <c r="AC61" s="27">
        <f t="shared" si="71"/>
        <v>0</v>
      </c>
      <c r="AD61" s="27">
        <f t="shared" si="71"/>
        <v>2678</v>
      </c>
      <c r="AE61" s="27">
        <f t="shared" si="71"/>
        <v>2678</v>
      </c>
      <c r="AF61" s="27">
        <f>AF62+AF64</f>
        <v>0</v>
      </c>
      <c r="AG61" s="27">
        <f t="shared" ref="AG61:AK61" si="72">AG62+AG64</f>
        <v>0</v>
      </c>
      <c r="AH61" s="27">
        <f t="shared" si="72"/>
        <v>0</v>
      </c>
      <c r="AI61" s="27">
        <f t="shared" si="72"/>
        <v>0</v>
      </c>
      <c r="AJ61" s="27">
        <f t="shared" si="72"/>
        <v>2678</v>
      </c>
      <c r="AK61" s="27">
        <f t="shared" si="72"/>
        <v>2678</v>
      </c>
      <c r="AL61" s="27">
        <f>AL62+AL64</f>
        <v>0</v>
      </c>
      <c r="AM61" s="27">
        <f t="shared" ref="AM61:AQ61" si="73">AM62+AM64</f>
        <v>0</v>
      </c>
      <c r="AN61" s="27">
        <f t="shared" si="73"/>
        <v>0</v>
      </c>
      <c r="AO61" s="27">
        <f t="shared" si="73"/>
        <v>0</v>
      </c>
      <c r="AP61" s="27">
        <f t="shared" si="73"/>
        <v>2678</v>
      </c>
      <c r="AQ61" s="27">
        <f t="shared" si="73"/>
        <v>2678</v>
      </c>
    </row>
    <row r="62" spans="1:43" s="9" customFormat="1" ht="82.5">
      <c r="A62" s="33" t="s">
        <v>599</v>
      </c>
      <c r="B62" s="25" t="s">
        <v>50</v>
      </c>
      <c r="C62" s="25" t="s">
        <v>55</v>
      </c>
      <c r="D62" s="28" t="s">
        <v>602</v>
      </c>
      <c r="E62" s="25" t="s">
        <v>105</v>
      </c>
      <c r="F62" s="92"/>
      <c r="G62" s="92"/>
      <c r="H62" s="92">
        <f>H63</f>
        <v>0</v>
      </c>
      <c r="I62" s="92">
        <f t="shared" ref="I62:AQ62" si="74">I63</f>
        <v>0</v>
      </c>
      <c r="J62" s="92">
        <f t="shared" si="74"/>
        <v>0</v>
      </c>
      <c r="K62" s="92">
        <f t="shared" si="74"/>
        <v>2657</v>
      </c>
      <c r="L62" s="27">
        <f t="shared" si="74"/>
        <v>2657</v>
      </c>
      <c r="M62" s="27">
        <f t="shared" si="74"/>
        <v>2657</v>
      </c>
      <c r="N62" s="27">
        <f>N63</f>
        <v>0</v>
      </c>
      <c r="O62" s="27">
        <f t="shared" si="74"/>
        <v>0</v>
      </c>
      <c r="P62" s="27">
        <f t="shared" si="74"/>
        <v>0</v>
      </c>
      <c r="Q62" s="27">
        <f t="shared" si="74"/>
        <v>0</v>
      </c>
      <c r="R62" s="27">
        <f t="shared" si="74"/>
        <v>2657</v>
      </c>
      <c r="S62" s="27">
        <f t="shared" si="74"/>
        <v>2657</v>
      </c>
      <c r="T62" s="27">
        <f>T63</f>
        <v>0</v>
      </c>
      <c r="U62" s="27">
        <f t="shared" si="74"/>
        <v>0</v>
      </c>
      <c r="V62" s="27">
        <f t="shared" si="74"/>
        <v>0</v>
      </c>
      <c r="W62" s="27">
        <f t="shared" si="74"/>
        <v>0</v>
      </c>
      <c r="X62" s="27">
        <f t="shared" si="74"/>
        <v>2657</v>
      </c>
      <c r="Y62" s="27">
        <f t="shared" si="74"/>
        <v>2657</v>
      </c>
      <c r="Z62" s="27">
        <f>Z63</f>
        <v>0</v>
      </c>
      <c r="AA62" s="27">
        <f t="shared" si="74"/>
        <v>0</v>
      </c>
      <c r="AB62" s="27">
        <f t="shared" si="74"/>
        <v>0</v>
      </c>
      <c r="AC62" s="27">
        <f t="shared" si="74"/>
        <v>0</v>
      </c>
      <c r="AD62" s="27">
        <f t="shared" si="74"/>
        <v>2657</v>
      </c>
      <c r="AE62" s="27">
        <f t="shared" si="74"/>
        <v>2657</v>
      </c>
      <c r="AF62" s="27">
        <f>AF63</f>
        <v>0</v>
      </c>
      <c r="AG62" s="27">
        <f t="shared" si="74"/>
        <v>0</v>
      </c>
      <c r="AH62" s="27">
        <f t="shared" si="74"/>
        <v>0</v>
      </c>
      <c r="AI62" s="27">
        <f t="shared" si="74"/>
        <v>0</v>
      </c>
      <c r="AJ62" s="27">
        <f t="shared" si="74"/>
        <v>2657</v>
      </c>
      <c r="AK62" s="27">
        <f t="shared" si="74"/>
        <v>2657</v>
      </c>
      <c r="AL62" s="27">
        <f>AL63</f>
        <v>0</v>
      </c>
      <c r="AM62" s="27">
        <f t="shared" si="74"/>
        <v>0</v>
      </c>
      <c r="AN62" s="27">
        <f t="shared" si="74"/>
        <v>0</v>
      </c>
      <c r="AO62" s="27">
        <f t="shared" si="74"/>
        <v>0</v>
      </c>
      <c r="AP62" s="27">
        <f t="shared" si="74"/>
        <v>2657</v>
      </c>
      <c r="AQ62" s="27">
        <f t="shared" si="74"/>
        <v>2657</v>
      </c>
    </row>
    <row r="63" spans="1:43" s="9" customFormat="1" ht="33">
      <c r="A63" s="33" t="s">
        <v>168</v>
      </c>
      <c r="B63" s="25" t="s">
        <v>50</v>
      </c>
      <c r="C63" s="25" t="s">
        <v>55</v>
      </c>
      <c r="D63" s="28" t="s">
        <v>602</v>
      </c>
      <c r="E63" s="25" t="s">
        <v>167</v>
      </c>
      <c r="F63" s="92"/>
      <c r="G63" s="92"/>
      <c r="H63" s="92"/>
      <c r="I63" s="92"/>
      <c r="J63" s="92"/>
      <c r="K63" s="92">
        <v>2657</v>
      </c>
      <c r="L63" s="27">
        <f>F63+H63+I63+J63+K63</f>
        <v>2657</v>
      </c>
      <c r="M63" s="27">
        <f>G63+K63</f>
        <v>2657</v>
      </c>
      <c r="N63" s="27"/>
      <c r="O63" s="27"/>
      <c r="P63" s="27"/>
      <c r="Q63" s="27"/>
      <c r="R63" s="27">
        <f>L63+N63+O63+P63+Q63</f>
        <v>2657</v>
      </c>
      <c r="S63" s="27">
        <f>M63+Q63</f>
        <v>2657</v>
      </c>
      <c r="T63" s="27"/>
      <c r="U63" s="27"/>
      <c r="V63" s="27"/>
      <c r="W63" s="27"/>
      <c r="X63" s="27">
        <f>R63+T63+U63+V63+W63</f>
        <v>2657</v>
      </c>
      <c r="Y63" s="27">
        <f>S63+W63</f>
        <v>2657</v>
      </c>
      <c r="Z63" s="27"/>
      <c r="AA63" s="27"/>
      <c r="AB63" s="27"/>
      <c r="AC63" s="27"/>
      <c r="AD63" s="27">
        <f>X63+Z63+AA63+AB63+AC63</f>
        <v>2657</v>
      </c>
      <c r="AE63" s="27">
        <f>Y63+AC63</f>
        <v>2657</v>
      </c>
      <c r="AF63" s="27"/>
      <c r="AG63" s="27"/>
      <c r="AH63" s="27"/>
      <c r="AI63" s="27"/>
      <c r="AJ63" s="27">
        <f>AD63+AF63+AG63+AH63+AI63</f>
        <v>2657</v>
      </c>
      <c r="AK63" s="27">
        <f>AE63+AI63</f>
        <v>2657</v>
      </c>
      <c r="AL63" s="27"/>
      <c r="AM63" s="27"/>
      <c r="AN63" s="27"/>
      <c r="AO63" s="27"/>
      <c r="AP63" s="27">
        <f>AJ63+AL63+AM63+AN63+AO63</f>
        <v>2657</v>
      </c>
      <c r="AQ63" s="27">
        <f>AK63+AO63</f>
        <v>2657</v>
      </c>
    </row>
    <row r="64" spans="1:43" s="9" customFormat="1" ht="33">
      <c r="A64" s="33" t="s">
        <v>595</v>
      </c>
      <c r="B64" s="25" t="s">
        <v>50</v>
      </c>
      <c r="C64" s="25" t="s">
        <v>55</v>
      </c>
      <c r="D64" s="28" t="s">
        <v>602</v>
      </c>
      <c r="E64" s="25" t="s">
        <v>80</v>
      </c>
      <c r="F64" s="92"/>
      <c r="G64" s="92"/>
      <c r="H64" s="92">
        <f>H65</f>
        <v>0</v>
      </c>
      <c r="I64" s="92">
        <f t="shared" ref="I64:AQ64" si="75">I65</f>
        <v>0</v>
      </c>
      <c r="J64" s="92">
        <f t="shared" si="75"/>
        <v>0</v>
      </c>
      <c r="K64" s="92">
        <f t="shared" si="75"/>
        <v>21</v>
      </c>
      <c r="L64" s="27">
        <f t="shared" si="75"/>
        <v>21</v>
      </c>
      <c r="M64" s="27">
        <f t="shared" si="75"/>
        <v>21</v>
      </c>
      <c r="N64" s="27">
        <f>N65</f>
        <v>0</v>
      </c>
      <c r="O64" s="27">
        <f t="shared" si="75"/>
        <v>0</v>
      </c>
      <c r="P64" s="27">
        <f t="shared" si="75"/>
        <v>0</v>
      </c>
      <c r="Q64" s="27">
        <f t="shared" si="75"/>
        <v>0</v>
      </c>
      <c r="R64" s="27">
        <f t="shared" si="75"/>
        <v>21</v>
      </c>
      <c r="S64" s="27">
        <f t="shared" si="75"/>
        <v>21</v>
      </c>
      <c r="T64" s="27">
        <f>T65</f>
        <v>0</v>
      </c>
      <c r="U64" s="27">
        <f t="shared" si="75"/>
        <v>0</v>
      </c>
      <c r="V64" s="27">
        <f t="shared" si="75"/>
        <v>0</v>
      </c>
      <c r="W64" s="27">
        <f t="shared" si="75"/>
        <v>0</v>
      </c>
      <c r="X64" s="27">
        <f t="shared" si="75"/>
        <v>21</v>
      </c>
      <c r="Y64" s="27">
        <f t="shared" si="75"/>
        <v>21</v>
      </c>
      <c r="Z64" s="27">
        <f>Z65</f>
        <v>0</v>
      </c>
      <c r="AA64" s="27">
        <f t="shared" si="75"/>
        <v>0</v>
      </c>
      <c r="AB64" s="27">
        <f t="shared" si="75"/>
        <v>0</v>
      </c>
      <c r="AC64" s="27">
        <f t="shared" si="75"/>
        <v>0</v>
      </c>
      <c r="AD64" s="27">
        <f t="shared" si="75"/>
        <v>21</v>
      </c>
      <c r="AE64" s="27">
        <f t="shared" si="75"/>
        <v>21</v>
      </c>
      <c r="AF64" s="27">
        <f>AF65</f>
        <v>0</v>
      </c>
      <c r="AG64" s="27">
        <f t="shared" si="75"/>
        <v>0</v>
      </c>
      <c r="AH64" s="27">
        <f t="shared" si="75"/>
        <v>0</v>
      </c>
      <c r="AI64" s="27">
        <f t="shared" si="75"/>
        <v>0</v>
      </c>
      <c r="AJ64" s="27">
        <f t="shared" si="75"/>
        <v>21</v>
      </c>
      <c r="AK64" s="27">
        <f t="shared" si="75"/>
        <v>21</v>
      </c>
      <c r="AL64" s="27">
        <f>AL65</f>
        <v>0</v>
      </c>
      <c r="AM64" s="27">
        <f t="shared" si="75"/>
        <v>0</v>
      </c>
      <c r="AN64" s="27">
        <f t="shared" si="75"/>
        <v>0</v>
      </c>
      <c r="AO64" s="27">
        <f t="shared" si="75"/>
        <v>0</v>
      </c>
      <c r="AP64" s="27">
        <f t="shared" si="75"/>
        <v>21</v>
      </c>
      <c r="AQ64" s="27">
        <f t="shared" si="75"/>
        <v>21</v>
      </c>
    </row>
    <row r="65" spans="1:43" s="9" customFormat="1" ht="36" customHeight="1">
      <c r="A65" s="33" t="s">
        <v>170</v>
      </c>
      <c r="B65" s="25" t="s">
        <v>50</v>
      </c>
      <c r="C65" s="25" t="s">
        <v>55</v>
      </c>
      <c r="D65" s="28" t="s">
        <v>602</v>
      </c>
      <c r="E65" s="25" t="s">
        <v>169</v>
      </c>
      <c r="F65" s="92"/>
      <c r="G65" s="92"/>
      <c r="H65" s="92"/>
      <c r="I65" s="92"/>
      <c r="J65" s="92"/>
      <c r="K65" s="92">
        <v>21</v>
      </c>
      <c r="L65" s="27">
        <f>F65+H65+I65+J65+K65</f>
        <v>21</v>
      </c>
      <c r="M65" s="27">
        <f>G65+K65</f>
        <v>21</v>
      </c>
      <c r="N65" s="27"/>
      <c r="O65" s="27"/>
      <c r="P65" s="27"/>
      <c r="Q65" s="27"/>
      <c r="R65" s="27">
        <f>L65+N65+O65+P65+Q65</f>
        <v>21</v>
      </c>
      <c r="S65" s="27">
        <f>M65+Q65</f>
        <v>21</v>
      </c>
      <c r="T65" s="27"/>
      <c r="U65" s="27"/>
      <c r="V65" s="27"/>
      <c r="W65" s="27"/>
      <c r="X65" s="27">
        <f>R65+T65+U65+V65+W65</f>
        <v>21</v>
      </c>
      <c r="Y65" s="27">
        <f>S65+W65</f>
        <v>21</v>
      </c>
      <c r="Z65" s="27"/>
      <c r="AA65" s="27"/>
      <c r="AB65" s="27"/>
      <c r="AC65" s="27"/>
      <c r="AD65" s="27">
        <f>X65+Z65+AA65+AB65+AC65</f>
        <v>21</v>
      </c>
      <c r="AE65" s="27">
        <f>Y65+AC65</f>
        <v>21</v>
      </c>
      <c r="AF65" s="27"/>
      <c r="AG65" s="27"/>
      <c r="AH65" s="27"/>
      <c r="AI65" s="27"/>
      <c r="AJ65" s="27">
        <f>AD65+AF65+AG65+AH65+AI65</f>
        <v>21</v>
      </c>
      <c r="AK65" s="27">
        <f>AE65+AI65</f>
        <v>21</v>
      </c>
      <c r="AL65" s="27"/>
      <c r="AM65" s="27"/>
      <c r="AN65" s="27"/>
      <c r="AO65" s="27"/>
      <c r="AP65" s="27">
        <f>AJ65+AL65+AM65+AN65+AO65</f>
        <v>21</v>
      </c>
      <c r="AQ65" s="27">
        <f>AK65+AO65</f>
        <v>21</v>
      </c>
    </row>
    <row r="66" spans="1:43" s="9" customFormat="1" ht="33">
      <c r="A66" s="33" t="s">
        <v>603</v>
      </c>
      <c r="B66" s="25" t="s">
        <v>50</v>
      </c>
      <c r="C66" s="25" t="s">
        <v>55</v>
      </c>
      <c r="D66" s="28" t="s">
        <v>606</v>
      </c>
      <c r="E66" s="25"/>
      <c r="F66" s="92"/>
      <c r="G66" s="92"/>
      <c r="H66" s="92">
        <f>H67</f>
        <v>0</v>
      </c>
      <c r="I66" s="92">
        <f t="shared" ref="I66:X67" si="76">I67</f>
        <v>0</v>
      </c>
      <c r="J66" s="92">
        <f t="shared" si="76"/>
        <v>0</v>
      </c>
      <c r="K66" s="92">
        <f t="shared" si="76"/>
        <v>256</v>
      </c>
      <c r="L66" s="27">
        <f t="shared" si="76"/>
        <v>256</v>
      </c>
      <c r="M66" s="27">
        <f t="shared" si="76"/>
        <v>256</v>
      </c>
      <c r="N66" s="27">
        <f>N67</f>
        <v>0</v>
      </c>
      <c r="O66" s="27">
        <f t="shared" si="76"/>
        <v>0</v>
      </c>
      <c r="P66" s="27">
        <f t="shared" si="76"/>
        <v>0</v>
      </c>
      <c r="Q66" s="27">
        <f t="shared" si="76"/>
        <v>0</v>
      </c>
      <c r="R66" s="27">
        <f t="shared" si="76"/>
        <v>256</v>
      </c>
      <c r="S66" s="27">
        <f t="shared" si="76"/>
        <v>256</v>
      </c>
      <c r="T66" s="27">
        <f>T67</f>
        <v>0</v>
      </c>
      <c r="U66" s="27">
        <f t="shared" si="76"/>
        <v>0</v>
      </c>
      <c r="V66" s="27">
        <f t="shared" si="76"/>
        <v>0</v>
      </c>
      <c r="W66" s="27">
        <f t="shared" si="76"/>
        <v>0</v>
      </c>
      <c r="X66" s="27">
        <f t="shared" si="76"/>
        <v>256</v>
      </c>
      <c r="Y66" s="27">
        <f t="shared" ref="U66:Y67" si="77">Y67</f>
        <v>256</v>
      </c>
      <c r="Z66" s="27">
        <f>Z67</f>
        <v>0</v>
      </c>
      <c r="AA66" s="27">
        <f t="shared" ref="AA66:AP67" si="78">AA67</f>
        <v>0</v>
      </c>
      <c r="AB66" s="27">
        <f t="shared" si="78"/>
        <v>0</v>
      </c>
      <c r="AC66" s="27">
        <f t="shared" si="78"/>
        <v>0</v>
      </c>
      <c r="AD66" s="27">
        <f t="shared" si="78"/>
        <v>256</v>
      </c>
      <c r="AE66" s="27">
        <f t="shared" si="78"/>
        <v>256</v>
      </c>
      <c r="AF66" s="27">
        <f>AF67</f>
        <v>0</v>
      </c>
      <c r="AG66" s="27">
        <f t="shared" si="78"/>
        <v>0</v>
      </c>
      <c r="AH66" s="27">
        <f t="shared" si="78"/>
        <v>0</v>
      </c>
      <c r="AI66" s="27">
        <f t="shared" si="78"/>
        <v>0</v>
      </c>
      <c r="AJ66" s="27">
        <f t="shared" si="78"/>
        <v>256</v>
      </c>
      <c r="AK66" s="27">
        <f t="shared" si="78"/>
        <v>256</v>
      </c>
      <c r="AL66" s="27">
        <f>AL67</f>
        <v>0</v>
      </c>
      <c r="AM66" s="27">
        <f t="shared" si="78"/>
        <v>0</v>
      </c>
      <c r="AN66" s="27">
        <f t="shared" si="78"/>
        <v>0</v>
      </c>
      <c r="AO66" s="27">
        <f t="shared" si="78"/>
        <v>0</v>
      </c>
      <c r="AP66" s="27">
        <f t="shared" si="78"/>
        <v>256</v>
      </c>
      <c r="AQ66" s="27">
        <f t="shared" ref="AM66:AQ67" si="79">AQ67</f>
        <v>256</v>
      </c>
    </row>
    <row r="67" spans="1:43" s="9" customFormat="1" ht="82.5">
      <c r="A67" s="33" t="s">
        <v>599</v>
      </c>
      <c r="B67" s="25" t="s">
        <v>50</v>
      </c>
      <c r="C67" s="25" t="s">
        <v>55</v>
      </c>
      <c r="D67" s="28" t="s">
        <v>606</v>
      </c>
      <c r="E67" s="25" t="s">
        <v>105</v>
      </c>
      <c r="F67" s="92"/>
      <c r="G67" s="92"/>
      <c r="H67" s="92">
        <f>H68</f>
        <v>0</v>
      </c>
      <c r="I67" s="92">
        <f t="shared" si="76"/>
        <v>0</v>
      </c>
      <c r="J67" s="92">
        <f t="shared" si="76"/>
        <v>0</v>
      </c>
      <c r="K67" s="92">
        <f t="shared" si="76"/>
        <v>256</v>
      </c>
      <c r="L67" s="27">
        <f t="shared" si="76"/>
        <v>256</v>
      </c>
      <c r="M67" s="27">
        <f t="shared" si="76"/>
        <v>256</v>
      </c>
      <c r="N67" s="27">
        <f>N68</f>
        <v>0</v>
      </c>
      <c r="O67" s="27">
        <f t="shared" si="76"/>
        <v>0</v>
      </c>
      <c r="P67" s="27">
        <f t="shared" si="76"/>
        <v>0</v>
      </c>
      <c r="Q67" s="27">
        <f t="shared" si="76"/>
        <v>0</v>
      </c>
      <c r="R67" s="27">
        <f t="shared" si="76"/>
        <v>256</v>
      </c>
      <c r="S67" s="27">
        <f t="shared" si="76"/>
        <v>256</v>
      </c>
      <c r="T67" s="27">
        <f>T68</f>
        <v>0</v>
      </c>
      <c r="U67" s="27">
        <f t="shared" si="77"/>
        <v>0</v>
      </c>
      <c r="V67" s="27">
        <f t="shared" si="77"/>
        <v>0</v>
      </c>
      <c r="W67" s="27">
        <f t="shared" si="77"/>
        <v>0</v>
      </c>
      <c r="X67" s="27">
        <f t="shared" si="77"/>
        <v>256</v>
      </c>
      <c r="Y67" s="27">
        <f t="shared" si="77"/>
        <v>256</v>
      </c>
      <c r="Z67" s="27">
        <f>Z68</f>
        <v>0</v>
      </c>
      <c r="AA67" s="27">
        <f t="shared" si="78"/>
        <v>0</v>
      </c>
      <c r="AB67" s="27">
        <f t="shared" si="78"/>
        <v>0</v>
      </c>
      <c r="AC67" s="27">
        <f t="shared" si="78"/>
        <v>0</v>
      </c>
      <c r="AD67" s="27">
        <f t="shared" si="78"/>
        <v>256</v>
      </c>
      <c r="AE67" s="27">
        <f t="shared" si="78"/>
        <v>256</v>
      </c>
      <c r="AF67" s="27">
        <f>AF68</f>
        <v>0</v>
      </c>
      <c r="AG67" s="27">
        <f t="shared" si="78"/>
        <v>0</v>
      </c>
      <c r="AH67" s="27">
        <f t="shared" si="78"/>
        <v>0</v>
      </c>
      <c r="AI67" s="27">
        <f t="shared" si="78"/>
        <v>0</v>
      </c>
      <c r="AJ67" s="27">
        <f t="shared" si="78"/>
        <v>256</v>
      </c>
      <c r="AK67" s="27">
        <f t="shared" si="78"/>
        <v>256</v>
      </c>
      <c r="AL67" s="27">
        <f>AL68</f>
        <v>0</v>
      </c>
      <c r="AM67" s="27">
        <f t="shared" si="79"/>
        <v>0</v>
      </c>
      <c r="AN67" s="27">
        <f t="shared" si="79"/>
        <v>0</v>
      </c>
      <c r="AO67" s="27">
        <f t="shared" si="79"/>
        <v>0</v>
      </c>
      <c r="AP67" s="27">
        <f t="shared" si="79"/>
        <v>256</v>
      </c>
      <c r="AQ67" s="27">
        <f t="shared" si="79"/>
        <v>256</v>
      </c>
    </row>
    <row r="68" spans="1:43" s="9" customFormat="1" ht="33">
      <c r="A68" s="33" t="s">
        <v>168</v>
      </c>
      <c r="B68" s="25" t="s">
        <v>50</v>
      </c>
      <c r="C68" s="25" t="s">
        <v>55</v>
      </c>
      <c r="D68" s="28" t="s">
        <v>606</v>
      </c>
      <c r="E68" s="25" t="s">
        <v>167</v>
      </c>
      <c r="F68" s="92"/>
      <c r="G68" s="92"/>
      <c r="H68" s="92"/>
      <c r="I68" s="92"/>
      <c r="J68" s="92"/>
      <c r="K68" s="92">
        <v>256</v>
      </c>
      <c r="L68" s="27">
        <f>F68+H68+I68+J68+K68</f>
        <v>256</v>
      </c>
      <c r="M68" s="27">
        <f>G68+K68</f>
        <v>256</v>
      </c>
      <c r="N68" s="27"/>
      <c r="O68" s="27"/>
      <c r="P68" s="27"/>
      <c r="Q68" s="27"/>
      <c r="R68" s="27">
        <f>L68+N68+O68+P68+Q68</f>
        <v>256</v>
      </c>
      <c r="S68" s="27">
        <f>M68+Q68</f>
        <v>256</v>
      </c>
      <c r="T68" s="27"/>
      <c r="U68" s="27"/>
      <c r="V68" s="27"/>
      <c r="W68" s="27"/>
      <c r="X68" s="27">
        <f>R68+T68+U68+V68+W68</f>
        <v>256</v>
      </c>
      <c r="Y68" s="27">
        <f>S68+W68</f>
        <v>256</v>
      </c>
      <c r="Z68" s="27"/>
      <c r="AA68" s="27"/>
      <c r="AB68" s="27"/>
      <c r="AC68" s="27"/>
      <c r="AD68" s="27">
        <f>X68+Z68+AA68+AB68+AC68</f>
        <v>256</v>
      </c>
      <c r="AE68" s="27">
        <f>Y68+AC68</f>
        <v>256</v>
      </c>
      <c r="AF68" s="27"/>
      <c r="AG68" s="27"/>
      <c r="AH68" s="27"/>
      <c r="AI68" s="27"/>
      <c r="AJ68" s="27">
        <f>AD68+AF68+AG68+AH68+AI68</f>
        <v>256</v>
      </c>
      <c r="AK68" s="27">
        <f>AE68+AI68</f>
        <v>256</v>
      </c>
      <c r="AL68" s="27"/>
      <c r="AM68" s="27"/>
      <c r="AN68" s="27"/>
      <c r="AO68" s="27"/>
      <c r="AP68" s="27">
        <f>AJ68+AL68+AM68+AN68+AO68</f>
        <v>256</v>
      </c>
      <c r="AQ68" s="27">
        <f>AK68+AO68</f>
        <v>256</v>
      </c>
    </row>
    <row r="69" spans="1:43" s="9" customFormat="1" ht="33">
      <c r="A69" s="33" t="s">
        <v>604</v>
      </c>
      <c r="B69" s="25" t="s">
        <v>50</v>
      </c>
      <c r="C69" s="25" t="s">
        <v>55</v>
      </c>
      <c r="D69" s="28" t="s">
        <v>607</v>
      </c>
      <c r="E69" s="25"/>
      <c r="F69" s="92"/>
      <c r="G69" s="92"/>
      <c r="H69" s="92">
        <f>H70</f>
        <v>0</v>
      </c>
      <c r="I69" s="92">
        <f t="shared" ref="I69:X70" si="80">I70</f>
        <v>0</v>
      </c>
      <c r="J69" s="92">
        <f t="shared" si="80"/>
        <v>0</v>
      </c>
      <c r="K69" s="92">
        <f t="shared" si="80"/>
        <v>7005</v>
      </c>
      <c r="L69" s="27">
        <f t="shared" si="80"/>
        <v>7005</v>
      </c>
      <c r="M69" s="27">
        <f t="shared" si="80"/>
        <v>7005</v>
      </c>
      <c r="N69" s="27">
        <f>N70</f>
        <v>0</v>
      </c>
      <c r="O69" s="27">
        <f t="shared" si="80"/>
        <v>0</v>
      </c>
      <c r="P69" s="27">
        <f t="shared" si="80"/>
        <v>0</v>
      </c>
      <c r="Q69" s="27">
        <f t="shared" si="80"/>
        <v>0</v>
      </c>
      <c r="R69" s="27">
        <f t="shared" si="80"/>
        <v>7005</v>
      </c>
      <c r="S69" s="27">
        <f t="shared" si="80"/>
        <v>7005</v>
      </c>
      <c r="T69" s="27">
        <f>T70</f>
        <v>0</v>
      </c>
      <c r="U69" s="27">
        <f t="shared" si="80"/>
        <v>0</v>
      </c>
      <c r="V69" s="27">
        <f t="shared" si="80"/>
        <v>0</v>
      </c>
      <c r="W69" s="27">
        <f t="shared" si="80"/>
        <v>0</v>
      </c>
      <c r="X69" s="27">
        <f t="shared" si="80"/>
        <v>7005</v>
      </c>
      <c r="Y69" s="27">
        <f t="shared" ref="U69:Y70" si="81">Y70</f>
        <v>7005</v>
      </c>
      <c r="Z69" s="27">
        <f>Z70</f>
        <v>0</v>
      </c>
      <c r="AA69" s="27">
        <f t="shared" ref="AA69:AP70" si="82">AA70</f>
        <v>0</v>
      </c>
      <c r="AB69" s="27">
        <f t="shared" si="82"/>
        <v>0</v>
      </c>
      <c r="AC69" s="27">
        <f t="shared" si="82"/>
        <v>0</v>
      </c>
      <c r="AD69" s="27">
        <f t="shared" si="82"/>
        <v>7005</v>
      </c>
      <c r="AE69" s="27">
        <f t="shared" si="82"/>
        <v>7005</v>
      </c>
      <c r="AF69" s="27">
        <f>AF70</f>
        <v>0</v>
      </c>
      <c r="AG69" s="27">
        <f t="shared" si="82"/>
        <v>0</v>
      </c>
      <c r="AH69" s="27">
        <f t="shared" si="82"/>
        <v>0</v>
      </c>
      <c r="AI69" s="27">
        <f t="shared" si="82"/>
        <v>0</v>
      </c>
      <c r="AJ69" s="27">
        <f t="shared" si="82"/>
        <v>7005</v>
      </c>
      <c r="AK69" s="27">
        <f t="shared" si="82"/>
        <v>7005</v>
      </c>
      <c r="AL69" s="27">
        <f>AL70</f>
        <v>0</v>
      </c>
      <c r="AM69" s="27">
        <f t="shared" si="82"/>
        <v>0</v>
      </c>
      <c r="AN69" s="27">
        <f t="shared" si="82"/>
        <v>0</v>
      </c>
      <c r="AO69" s="27">
        <f t="shared" si="82"/>
        <v>0</v>
      </c>
      <c r="AP69" s="27">
        <f t="shared" si="82"/>
        <v>7005</v>
      </c>
      <c r="AQ69" s="27">
        <f t="shared" ref="AM69:AQ70" si="83">AQ70</f>
        <v>7005</v>
      </c>
    </row>
    <row r="70" spans="1:43" s="9" customFormat="1" ht="82.5">
      <c r="A70" s="33" t="s">
        <v>599</v>
      </c>
      <c r="B70" s="25" t="s">
        <v>50</v>
      </c>
      <c r="C70" s="25" t="s">
        <v>55</v>
      </c>
      <c r="D70" s="28" t="s">
        <v>607</v>
      </c>
      <c r="E70" s="25" t="s">
        <v>105</v>
      </c>
      <c r="F70" s="92"/>
      <c r="G70" s="92"/>
      <c r="H70" s="92">
        <f>H71</f>
        <v>0</v>
      </c>
      <c r="I70" s="92">
        <f t="shared" si="80"/>
        <v>0</v>
      </c>
      <c r="J70" s="92">
        <f t="shared" si="80"/>
        <v>0</v>
      </c>
      <c r="K70" s="92">
        <f t="shared" si="80"/>
        <v>7005</v>
      </c>
      <c r="L70" s="27">
        <f t="shared" si="80"/>
        <v>7005</v>
      </c>
      <c r="M70" s="27">
        <f t="shared" si="80"/>
        <v>7005</v>
      </c>
      <c r="N70" s="27">
        <f>N71</f>
        <v>0</v>
      </c>
      <c r="O70" s="27">
        <f t="shared" si="80"/>
        <v>0</v>
      </c>
      <c r="P70" s="27">
        <f t="shared" si="80"/>
        <v>0</v>
      </c>
      <c r="Q70" s="27">
        <f t="shared" si="80"/>
        <v>0</v>
      </c>
      <c r="R70" s="27">
        <f t="shared" si="80"/>
        <v>7005</v>
      </c>
      <c r="S70" s="27">
        <f t="shared" si="80"/>
        <v>7005</v>
      </c>
      <c r="T70" s="27">
        <f>T71</f>
        <v>0</v>
      </c>
      <c r="U70" s="27">
        <f t="shared" si="81"/>
        <v>0</v>
      </c>
      <c r="V70" s="27">
        <f t="shared" si="81"/>
        <v>0</v>
      </c>
      <c r="W70" s="27">
        <f t="shared" si="81"/>
        <v>0</v>
      </c>
      <c r="X70" s="27">
        <f t="shared" si="81"/>
        <v>7005</v>
      </c>
      <c r="Y70" s="27">
        <f t="shared" si="81"/>
        <v>7005</v>
      </c>
      <c r="Z70" s="27">
        <f>Z71</f>
        <v>0</v>
      </c>
      <c r="AA70" s="27">
        <f t="shared" si="82"/>
        <v>0</v>
      </c>
      <c r="AB70" s="27">
        <f t="shared" si="82"/>
        <v>0</v>
      </c>
      <c r="AC70" s="27">
        <f t="shared" si="82"/>
        <v>0</v>
      </c>
      <c r="AD70" s="27">
        <f t="shared" si="82"/>
        <v>7005</v>
      </c>
      <c r="AE70" s="27">
        <f t="shared" si="82"/>
        <v>7005</v>
      </c>
      <c r="AF70" s="27">
        <f>AF71</f>
        <v>0</v>
      </c>
      <c r="AG70" s="27">
        <f t="shared" si="82"/>
        <v>0</v>
      </c>
      <c r="AH70" s="27">
        <f t="shared" si="82"/>
        <v>0</v>
      </c>
      <c r="AI70" s="27">
        <f t="shared" si="82"/>
        <v>0</v>
      </c>
      <c r="AJ70" s="27">
        <f t="shared" si="82"/>
        <v>7005</v>
      </c>
      <c r="AK70" s="27">
        <f t="shared" si="82"/>
        <v>7005</v>
      </c>
      <c r="AL70" s="27">
        <f>AL71</f>
        <v>0</v>
      </c>
      <c r="AM70" s="27">
        <f t="shared" si="83"/>
        <v>0</v>
      </c>
      <c r="AN70" s="27">
        <f t="shared" si="83"/>
        <v>0</v>
      </c>
      <c r="AO70" s="27">
        <f t="shared" si="83"/>
        <v>0</v>
      </c>
      <c r="AP70" s="27">
        <f t="shared" si="83"/>
        <v>7005</v>
      </c>
      <c r="AQ70" s="27">
        <f t="shared" si="83"/>
        <v>7005</v>
      </c>
    </row>
    <row r="71" spans="1:43" s="9" customFormat="1" ht="33">
      <c r="A71" s="33" t="s">
        <v>168</v>
      </c>
      <c r="B71" s="25" t="s">
        <v>50</v>
      </c>
      <c r="C71" s="25" t="s">
        <v>55</v>
      </c>
      <c r="D71" s="28" t="s">
        <v>607</v>
      </c>
      <c r="E71" s="25" t="s">
        <v>167</v>
      </c>
      <c r="F71" s="92"/>
      <c r="G71" s="92"/>
      <c r="H71" s="92"/>
      <c r="I71" s="92"/>
      <c r="J71" s="92"/>
      <c r="K71" s="92">
        <v>7005</v>
      </c>
      <c r="L71" s="27">
        <f>F71+H71+I71+J71+K71</f>
        <v>7005</v>
      </c>
      <c r="M71" s="27">
        <f>G71+K71</f>
        <v>7005</v>
      </c>
      <c r="N71" s="27"/>
      <c r="O71" s="27"/>
      <c r="P71" s="27"/>
      <c r="Q71" s="27"/>
      <c r="R71" s="27">
        <f>L71+N71+O71+P71+Q71</f>
        <v>7005</v>
      </c>
      <c r="S71" s="27">
        <f>M71+Q71</f>
        <v>7005</v>
      </c>
      <c r="T71" s="27"/>
      <c r="U71" s="27"/>
      <c r="V71" s="27"/>
      <c r="W71" s="27"/>
      <c r="X71" s="27">
        <f>R71+T71+U71+V71+W71</f>
        <v>7005</v>
      </c>
      <c r="Y71" s="27">
        <f>S71+W71</f>
        <v>7005</v>
      </c>
      <c r="Z71" s="27"/>
      <c r="AA71" s="27"/>
      <c r="AB71" s="27"/>
      <c r="AC71" s="27"/>
      <c r="AD71" s="27">
        <f>X71+Z71+AA71+AB71+AC71</f>
        <v>7005</v>
      </c>
      <c r="AE71" s="27">
        <f>Y71+AC71</f>
        <v>7005</v>
      </c>
      <c r="AF71" s="27"/>
      <c r="AG71" s="27"/>
      <c r="AH71" s="27"/>
      <c r="AI71" s="27"/>
      <c r="AJ71" s="27">
        <f>AD71+AF71+AG71+AH71+AI71</f>
        <v>7005</v>
      </c>
      <c r="AK71" s="27">
        <f>AE71+AI71</f>
        <v>7005</v>
      </c>
      <c r="AL71" s="27"/>
      <c r="AM71" s="27"/>
      <c r="AN71" s="27"/>
      <c r="AO71" s="27"/>
      <c r="AP71" s="27">
        <f>AJ71+AL71+AM71+AN71+AO71</f>
        <v>7005</v>
      </c>
      <c r="AQ71" s="27">
        <f>AK71+AO71</f>
        <v>7005</v>
      </c>
    </row>
    <row r="72" spans="1:43" s="9" customFormat="1" ht="66">
      <c r="A72" s="33" t="s">
        <v>605</v>
      </c>
      <c r="B72" s="25" t="s">
        <v>50</v>
      </c>
      <c r="C72" s="25" t="s">
        <v>55</v>
      </c>
      <c r="D72" s="28" t="s">
        <v>608</v>
      </c>
      <c r="E72" s="25"/>
      <c r="F72" s="92"/>
      <c r="G72" s="92"/>
      <c r="H72" s="92">
        <f>H73+H75</f>
        <v>0</v>
      </c>
      <c r="I72" s="92">
        <f t="shared" ref="I72:M72" si="84">I73+I75</f>
        <v>0</v>
      </c>
      <c r="J72" s="92">
        <f t="shared" si="84"/>
        <v>0</v>
      </c>
      <c r="K72" s="92">
        <f t="shared" si="84"/>
        <v>30091</v>
      </c>
      <c r="L72" s="27">
        <f t="shared" si="84"/>
        <v>30091</v>
      </c>
      <c r="M72" s="27">
        <f t="shared" si="84"/>
        <v>30091</v>
      </c>
      <c r="N72" s="27">
        <f>N73+N75</f>
        <v>0</v>
      </c>
      <c r="O72" s="27">
        <f t="shared" ref="O72:S72" si="85">O73+O75</f>
        <v>0</v>
      </c>
      <c r="P72" s="27">
        <f t="shared" si="85"/>
        <v>0</v>
      </c>
      <c r="Q72" s="27">
        <f t="shared" si="85"/>
        <v>0</v>
      </c>
      <c r="R72" s="27">
        <f t="shared" si="85"/>
        <v>30091</v>
      </c>
      <c r="S72" s="27">
        <f t="shared" si="85"/>
        <v>30091</v>
      </c>
      <c r="T72" s="27">
        <f>T73+T75</f>
        <v>0</v>
      </c>
      <c r="U72" s="27">
        <f t="shared" ref="U72:Y72" si="86">U73+U75</f>
        <v>0</v>
      </c>
      <c r="V72" s="27">
        <f t="shared" si="86"/>
        <v>0</v>
      </c>
      <c r="W72" s="27">
        <f t="shared" si="86"/>
        <v>0</v>
      </c>
      <c r="X72" s="27">
        <f t="shared" si="86"/>
        <v>30091</v>
      </c>
      <c r="Y72" s="27">
        <f t="shared" si="86"/>
        <v>30091</v>
      </c>
      <c r="Z72" s="27">
        <f>Z73+Z75</f>
        <v>0</v>
      </c>
      <c r="AA72" s="27">
        <f t="shared" ref="AA72:AE72" si="87">AA73+AA75</f>
        <v>0</v>
      </c>
      <c r="AB72" s="27">
        <f t="shared" si="87"/>
        <v>0</v>
      </c>
      <c r="AC72" s="27">
        <f t="shared" si="87"/>
        <v>0</v>
      </c>
      <c r="AD72" s="27">
        <f t="shared" si="87"/>
        <v>30091</v>
      </c>
      <c r="AE72" s="27">
        <f t="shared" si="87"/>
        <v>30091</v>
      </c>
      <c r="AF72" s="27">
        <f>AF73+AF75</f>
        <v>0</v>
      </c>
      <c r="AG72" s="27">
        <f t="shared" ref="AG72:AK72" si="88">AG73+AG75</f>
        <v>0</v>
      </c>
      <c r="AH72" s="27">
        <f t="shared" si="88"/>
        <v>0</v>
      </c>
      <c r="AI72" s="27">
        <f t="shared" si="88"/>
        <v>0</v>
      </c>
      <c r="AJ72" s="27">
        <f t="shared" si="88"/>
        <v>30091</v>
      </c>
      <c r="AK72" s="27">
        <f t="shared" si="88"/>
        <v>30091</v>
      </c>
      <c r="AL72" s="27">
        <f>AL73+AL75</f>
        <v>0</v>
      </c>
      <c r="AM72" s="27">
        <f t="shared" ref="AM72:AQ72" si="89">AM73+AM75</f>
        <v>0</v>
      </c>
      <c r="AN72" s="27">
        <f t="shared" si="89"/>
        <v>0</v>
      </c>
      <c r="AO72" s="27">
        <f t="shared" si="89"/>
        <v>0</v>
      </c>
      <c r="AP72" s="27">
        <f t="shared" si="89"/>
        <v>30091</v>
      </c>
      <c r="AQ72" s="27">
        <f t="shared" si="89"/>
        <v>30091</v>
      </c>
    </row>
    <row r="73" spans="1:43" s="9" customFormat="1" ht="82.5">
      <c r="A73" s="33" t="s">
        <v>599</v>
      </c>
      <c r="B73" s="25" t="s">
        <v>50</v>
      </c>
      <c r="C73" s="25" t="s">
        <v>55</v>
      </c>
      <c r="D73" s="28" t="s">
        <v>608</v>
      </c>
      <c r="E73" s="25" t="s">
        <v>105</v>
      </c>
      <c r="F73" s="92"/>
      <c r="G73" s="92"/>
      <c r="H73" s="92">
        <f>H74</f>
        <v>0</v>
      </c>
      <c r="I73" s="92">
        <f t="shared" ref="I73:AQ73" si="90">I74</f>
        <v>0</v>
      </c>
      <c r="J73" s="92">
        <f t="shared" si="90"/>
        <v>0</v>
      </c>
      <c r="K73" s="92">
        <f t="shared" si="90"/>
        <v>29918</v>
      </c>
      <c r="L73" s="27">
        <f t="shared" si="90"/>
        <v>29918</v>
      </c>
      <c r="M73" s="27">
        <f t="shared" si="90"/>
        <v>29918</v>
      </c>
      <c r="N73" s="27">
        <f>N74</f>
        <v>0</v>
      </c>
      <c r="O73" s="27">
        <f t="shared" si="90"/>
        <v>0</v>
      </c>
      <c r="P73" s="27">
        <f t="shared" si="90"/>
        <v>0</v>
      </c>
      <c r="Q73" s="27">
        <f t="shared" si="90"/>
        <v>0</v>
      </c>
      <c r="R73" s="27">
        <f t="shared" si="90"/>
        <v>29918</v>
      </c>
      <c r="S73" s="27">
        <f t="shared" si="90"/>
        <v>29918</v>
      </c>
      <c r="T73" s="27">
        <f>T74</f>
        <v>0</v>
      </c>
      <c r="U73" s="27">
        <f t="shared" si="90"/>
        <v>0</v>
      </c>
      <c r="V73" s="27">
        <f t="shared" si="90"/>
        <v>0</v>
      </c>
      <c r="W73" s="27">
        <f t="shared" si="90"/>
        <v>0</v>
      </c>
      <c r="X73" s="27">
        <f t="shared" si="90"/>
        <v>29918</v>
      </c>
      <c r="Y73" s="27">
        <f t="shared" si="90"/>
        <v>29918</v>
      </c>
      <c r="Z73" s="27">
        <f>Z74</f>
        <v>0</v>
      </c>
      <c r="AA73" s="27">
        <f t="shared" si="90"/>
        <v>0</v>
      </c>
      <c r="AB73" s="27">
        <f t="shared" si="90"/>
        <v>0</v>
      </c>
      <c r="AC73" s="27">
        <f t="shared" si="90"/>
        <v>0</v>
      </c>
      <c r="AD73" s="27">
        <f t="shared" si="90"/>
        <v>29918</v>
      </c>
      <c r="AE73" s="27">
        <f t="shared" si="90"/>
        <v>29918</v>
      </c>
      <c r="AF73" s="27">
        <f>AF74</f>
        <v>0</v>
      </c>
      <c r="AG73" s="27">
        <f t="shared" si="90"/>
        <v>0</v>
      </c>
      <c r="AH73" s="27">
        <f t="shared" si="90"/>
        <v>0</v>
      </c>
      <c r="AI73" s="27">
        <f t="shared" si="90"/>
        <v>0</v>
      </c>
      <c r="AJ73" s="27">
        <f t="shared" si="90"/>
        <v>29918</v>
      </c>
      <c r="AK73" s="27">
        <f t="shared" si="90"/>
        <v>29918</v>
      </c>
      <c r="AL73" s="27">
        <f>AL74</f>
        <v>0</v>
      </c>
      <c r="AM73" s="27">
        <f t="shared" si="90"/>
        <v>0</v>
      </c>
      <c r="AN73" s="27">
        <f t="shared" si="90"/>
        <v>0</v>
      </c>
      <c r="AO73" s="27">
        <f t="shared" si="90"/>
        <v>0</v>
      </c>
      <c r="AP73" s="27">
        <f t="shared" si="90"/>
        <v>29918</v>
      </c>
      <c r="AQ73" s="27">
        <f t="shared" si="90"/>
        <v>29918</v>
      </c>
    </row>
    <row r="74" spans="1:43" s="9" customFormat="1" ht="33">
      <c r="A74" s="33" t="s">
        <v>168</v>
      </c>
      <c r="B74" s="25" t="s">
        <v>50</v>
      </c>
      <c r="C74" s="25" t="s">
        <v>55</v>
      </c>
      <c r="D74" s="28" t="s">
        <v>608</v>
      </c>
      <c r="E74" s="25" t="s">
        <v>167</v>
      </c>
      <c r="F74" s="92"/>
      <c r="G74" s="92"/>
      <c r="H74" s="92"/>
      <c r="I74" s="92"/>
      <c r="J74" s="92"/>
      <c r="K74" s="92">
        <v>29918</v>
      </c>
      <c r="L74" s="27">
        <f>F74+H74+I74+J74+K74</f>
        <v>29918</v>
      </c>
      <c r="M74" s="27">
        <f>G74+K74</f>
        <v>29918</v>
      </c>
      <c r="N74" s="27"/>
      <c r="O74" s="27"/>
      <c r="P74" s="27"/>
      <c r="Q74" s="27"/>
      <c r="R74" s="27">
        <f>L74+N74+O74+P74+Q74</f>
        <v>29918</v>
      </c>
      <c r="S74" s="27">
        <f>M74+Q74</f>
        <v>29918</v>
      </c>
      <c r="T74" s="27"/>
      <c r="U74" s="27"/>
      <c r="V74" s="27"/>
      <c r="W74" s="27"/>
      <c r="X74" s="27">
        <f>R74+T74+U74+V74+W74</f>
        <v>29918</v>
      </c>
      <c r="Y74" s="27">
        <f>S74+W74</f>
        <v>29918</v>
      </c>
      <c r="Z74" s="27"/>
      <c r="AA74" s="27"/>
      <c r="AB74" s="27"/>
      <c r="AC74" s="27"/>
      <c r="AD74" s="27">
        <f>X74+Z74+AA74+AB74+AC74</f>
        <v>29918</v>
      </c>
      <c r="AE74" s="27">
        <f>Y74+AC74</f>
        <v>29918</v>
      </c>
      <c r="AF74" s="27"/>
      <c r="AG74" s="27"/>
      <c r="AH74" s="27"/>
      <c r="AI74" s="27"/>
      <c r="AJ74" s="27">
        <f>AD74+AF74+AG74+AH74+AI74</f>
        <v>29918</v>
      </c>
      <c r="AK74" s="27">
        <f>AE74+AI74</f>
        <v>29918</v>
      </c>
      <c r="AL74" s="27"/>
      <c r="AM74" s="27"/>
      <c r="AN74" s="27"/>
      <c r="AO74" s="27"/>
      <c r="AP74" s="27">
        <f>AJ74+AL74+AM74+AN74+AO74</f>
        <v>29918</v>
      </c>
      <c r="AQ74" s="27">
        <f>AK74+AO74</f>
        <v>29918</v>
      </c>
    </row>
    <row r="75" spans="1:43" s="9" customFormat="1" ht="33">
      <c r="A75" s="33" t="s">
        <v>595</v>
      </c>
      <c r="B75" s="25" t="s">
        <v>50</v>
      </c>
      <c r="C75" s="25" t="s">
        <v>55</v>
      </c>
      <c r="D75" s="28" t="s">
        <v>608</v>
      </c>
      <c r="E75" s="25" t="s">
        <v>80</v>
      </c>
      <c r="F75" s="92"/>
      <c r="G75" s="92"/>
      <c r="H75" s="92">
        <f>H76</f>
        <v>0</v>
      </c>
      <c r="I75" s="92">
        <f t="shared" ref="I75:AQ75" si="91">I76</f>
        <v>0</v>
      </c>
      <c r="J75" s="92">
        <f t="shared" si="91"/>
        <v>0</v>
      </c>
      <c r="K75" s="92">
        <f t="shared" si="91"/>
        <v>173</v>
      </c>
      <c r="L75" s="27">
        <f t="shared" si="91"/>
        <v>173</v>
      </c>
      <c r="M75" s="27">
        <f t="shared" si="91"/>
        <v>173</v>
      </c>
      <c r="N75" s="27">
        <f>N76</f>
        <v>0</v>
      </c>
      <c r="O75" s="27">
        <f t="shared" si="91"/>
        <v>0</v>
      </c>
      <c r="P75" s="27">
        <f t="shared" si="91"/>
        <v>0</v>
      </c>
      <c r="Q75" s="27">
        <f t="shared" si="91"/>
        <v>0</v>
      </c>
      <c r="R75" s="27">
        <f t="shared" si="91"/>
        <v>173</v>
      </c>
      <c r="S75" s="27">
        <f t="shared" si="91"/>
        <v>173</v>
      </c>
      <c r="T75" s="27">
        <f>T76</f>
        <v>0</v>
      </c>
      <c r="U75" s="27">
        <f t="shared" si="91"/>
        <v>0</v>
      </c>
      <c r="V75" s="27">
        <f t="shared" si="91"/>
        <v>0</v>
      </c>
      <c r="W75" s="27">
        <f t="shared" si="91"/>
        <v>0</v>
      </c>
      <c r="X75" s="27">
        <f t="shared" si="91"/>
        <v>173</v>
      </c>
      <c r="Y75" s="27">
        <f t="shared" si="91"/>
        <v>173</v>
      </c>
      <c r="Z75" s="27">
        <f>Z76</f>
        <v>0</v>
      </c>
      <c r="AA75" s="27">
        <f t="shared" si="91"/>
        <v>0</v>
      </c>
      <c r="AB75" s="27">
        <f t="shared" si="91"/>
        <v>0</v>
      </c>
      <c r="AC75" s="27">
        <f t="shared" si="91"/>
        <v>0</v>
      </c>
      <c r="AD75" s="27">
        <f t="shared" si="91"/>
        <v>173</v>
      </c>
      <c r="AE75" s="27">
        <f t="shared" si="91"/>
        <v>173</v>
      </c>
      <c r="AF75" s="27">
        <f>AF76</f>
        <v>0</v>
      </c>
      <c r="AG75" s="27">
        <f t="shared" si="91"/>
        <v>0</v>
      </c>
      <c r="AH75" s="27">
        <f t="shared" si="91"/>
        <v>0</v>
      </c>
      <c r="AI75" s="27">
        <f t="shared" si="91"/>
        <v>0</v>
      </c>
      <c r="AJ75" s="27">
        <f t="shared" si="91"/>
        <v>173</v>
      </c>
      <c r="AK75" s="27">
        <f t="shared" si="91"/>
        <v>173</v>
      </c>
      <c r="AL75" s="27">
        <f>AL76</f>
        <v>0</v>
      </c>
      <c r="AM75" s="27">
        <f t="shared" si="91"/>
        <v>0</v>
      </c>
      <c r="AN75" s="27">
        <f t="shared" si="91"/>
        <v>0</v>
      </c>
      <c r="AO75" s="27">
        <f t="shared" si="91"/>
        <v>0</v>
      </c>
      <c r="AP75" s="27">
        <f t="shared" si="91"/>
        <v>173</v>
      </c>
      <c r="AQ75" s="27">
        <f t="shared" si="91"/>
        <v>173</v>
      </c>
    </row>
    <row r="76" spans="1:43" s="9" customFormat="1" ht="49.5">
      <c r="A76" s="33" t="s">
        <v>170</v>
      </c>
      <c r="B76" s="25" t="s">
        <v>50</v>
      </c>
      <c r="C76" s="25" t="s">
        <v>55</v>
      </c>
      <c r="D76" s="28" t="s">
        <v>608</v>
      </c>
      <c r="E76" s="25" t="s">
        <v>169</v>
      </c>
      <c r="F76" s="92"/>
      <c r="G76" s="92"/>
      <c r="H76" s="92"/>
      <c r="I76" s="92"/>
      <c r="J76" s="92"/>
      <c r="K76" s="92">
        <v>173</v>
      </c>
      <c r="L76" s="27">
        <f>F76+H76+I76+J76+K76</f>
        <v>173</v>
      </c>
      <c r="M76" s="27">
        <f>G76+K76</f>
        <v>173</v>
      </c>
      <c r="N76" s="27"/>
      <c r="O76" s="27"/>
      <c r="P76" s="27"/>
      <c r="Q76" s="27"/>
      <c r="R76" s="27">
        <f>L76+N76+O76+P76+Q76</f>
        <v>173</v>
      </c>
      <c r="S76" s="27">
        <f>M76+Q76</f>
        <v>173</v>
      </c>
      <c r="T76" s="27"/>
      <c r="U76" s="27"/>
      <c r="V76" s="27"/>
      <c r="W76" s="27"/>
      <c r="X76" s="27">
        <f>R76+T76+U76+V76+W76</f>
        <v>173</v>
      </c>
      <c r="Y76" s="27">
        <f>S76+W76</f>
        <v>173</v>
      </c>
      <c r="Z76" s="27"/>
      <c r="AA76" s="27"/>
      <c r="AB76" s="27"/>
      <c r="AC76" s="27"/>
      <c r="AD76" s="27">
        <f>X76+Z76+AA76+AB76+AC76</f>
        <v>173</v>
      </c>
      <c r="AE76" s="27">
        <f>Y76+AC76</f>
        <v>173</v>
      </c>
      <c r="AF76" s="27"/>
      <c r="AG76" s="27"/>
      <c r="AH76" s="27"/>
      <c r="AI76" s="27"/>
      <c r="AJ76" s="27">
        <f>AD76+AF76+AG76+AH76+AI76</f>
        <v>173</v>
      </c>
      <c r="AK76" s="27">
        <f>AE76+AI76</f>
        <v>173</v>
      </c>
      <c r="AL76" s="27"/>
      <c r="AM76" s="27"/>
      <c r="AN76" s="27"/>
      <c r="AO76" s="27"/>
      <c r="AP76" s="27">
        <f>AJ76+AL76+AM76+AN76+AO76</f>
        <v>173</v>
      </c>
      <c r="AQ76" s="27">
        <f>AK76+AO76</f>
        <v>173</v>
      </c>
    </row>
    <row r="77" spans="1:43" s="9" customFormat="1" ht="49.5">
      <c r="A77" s="33" t="s">
        <v>609</v>
      </c>
      <c r="B77" s="25" t="s">
        <v>50</v>
      </c>
      <c r="C77" s="25" t="s">
        <v>55</v>
      </c>
      <c r="D77" s="28" t="s">
        <v>610</v>
      </c>
      <c r="E77" s="25"/>
      <c r="F77" s="92"/>
      <c r="G77" s="92"/>
      <c r="H77" s="92">
        <f>H78+H80</f>
        <v>0</v>
      </c>
      <c r="I77" s="92">
        <f t="shared" ref="I77:M77" si="92">I78+I80</f>
        <v>0</v>
      </c>
      <c r="J77" s="92">
        <f t="shared" si="92"/>
        <v>0</v>
      </c>
      <c r="K77" s="92">
        <f t="shared" si="92"/>
        <v>4670</v>
      </c>
      <c r="L77" s="27">
        <f t="shared" si="92"/>
        <v>4670</v>
      </c>
      <c r="M77" s="27">
        <f t="shared" si="92"/>
        <v>4670</v>
      </c>
      <c r="N77" s="27">
        <f>N78+N80</f>
        <v>0</v>
      </c>
      <c r="O77" s="27">
        <f t="shared" ref="O77:S77" si="93">O78+O80</f>
        <v>0</v>
      </c>
      <c r="P77" s="27">
        <f t="shared" si="93"/>
        <v>0</v>
      </c>
      <c r="Q77" s="27">
        <f t="shared" si="93"/>
        <v>0</v>
      </c>
      <c r="R77" s="27">
        <f t="shared" si="93"/>
        <v>4670</v>
      </c>
      <c r="S77" s="27">
        <f t="shared" si="93"/>
        <v>4670</v>
      </c>
      <c r="T77" s="27">
        <f>T78+T80</f>
        <v>0</v>
      </c>
      <c r="U77" s="27">
        <f t="shared" ref="U77:Y77" si="94">U78+U80</f>
        <v>0</v>
      </c>
      <c r="V77" s="27">
        <f t="shared" si="94"/>
        <v>0</v>
      </c>
      <c r="W77" s="27">
        <f t="shared" si="94"/>
        <v>0</v>
      </c>
      <c r="X77" s="27">
        <f t="shared" si="94"/>
        <v>4670</v>
      </c>
      <c r="Y77" s="27">
        <f t="shared" si="94"/>
        <v>4670</v>
      </c>
      <c r="Z77" s="27">
        <f>Z78+Z80</f>
        <v>0</v>
      </c>
      <c r="AA77" s="27">
        <f t="shared" ref="AA77:AE77" si="95">AA78+AA80</f>
        <v>0</v>
      </c>
      <c r="AB77" s="27">
        <f t="shared" si="95"/>
        <v>0</v>
      </c>
      <c r="AC77" s="27">
        <f t="shared" si="95"/>
        <v>0</v>
      </c>
      <c r="AD77" s="27">
        <f t="shared" si="95"/>
        <v>4670</v>
      </c>
      <c r="AE77" s="27">
        <f t="shared" si="95"/>
        <v>4670</v>
      </c>
      <c r="AF77" s="27">
        <f>AF78+AF80</f>
        <v>0</v>
      </c>
      <c r="AG77" s="27">
        <f t="shared" ref="AG77:AK77" si="96">AG78+AG80</f>
        <v>0</v>
      </c>
      <c r="AH77" s="27">
        <f t="shared" si="96"/>
        <v>0</v>
      </c>
      <c r="AI77" s="27">
        <f t="shared" si="96"/>
        <v>0</v>
      </c>
      <c r="AJ77" s="27">
        <f t="shared" si="96"/>
        <v>4670</v>
      </c>
      <c r="AK77" s="27">
        <f t="shared" si="96"/>
        <v>4670</v>
      </c>
      <c r="AL77" s="27">
        <f>AL78+AL80</f>
        <v>0</v>
      </c>
      <c r="AM77" s="27">
        <f t="shared" ref="AM77:AQ77" si="97">AM78+AM80</f>
        <v>0</v>
      </c>
      <c r="AN77" s="27">
        <f t="shared" si="97"/>
        <v>0</v>
      </c>
      <c r="AO77" s="27">
        <f t="shared" si="97"/>
        <v>0</v>
      </c>
      <c r="AP77" s="27">
        <f t="shared" si="97"/>
        <v>4670</v>
      </c>
      <c r="AQ77" s="27">
        <f t="shared" si="97"/>
        <v>4670</v>
      </c>
    </row>
    <row r="78" spans="1:43" s="9" customFormat="1" ht="82.5">
      <c r="A78" s="33" t="s">
        <v>599</v>
      </c>
      <c r="B78" s="25" t="s">
        <v>50</v>
      </c>
      <c r="C78" s="25" t="s">
        <v>55</v>
      </c>
      <c r="D78" s="28" t="s">
        <v>610</v>
      </c>
      <c r="E78" s="25" t="s">
        <v>105</v>
      </c>
      <c r="F78" s="92"/>
      <c r="G78" s="92"/>
      <c r="H78" s="92">
        <f>H79</f>
        <v>0</v>
      </c>
      <c r="I78" s="92">
        <f t="shared" ref="I78:AQ78" si="98">I79</f>
        <v>0</v>
      </c>
      <c r="J78" s="92">
        <f t="shared" si="98"/>
        <v>0</v>
      </c>
      <c r="K78" s="92">
        <f t="shared" si="98"/>
        <v>4645</v>
      </c>
      <c r="L78" s="27">
        <f t="shared" si="98"/>
        <v>4645</v>
      </c>
      <c r="M78" s="27">
        <f t="shared" si="98"/>
        <v>4645</v>
      </c>
      <c r="N78" s="27">
        <f>N79</f>
        <v>0</v>
      </c>
      <c r="O78" s="27">
        <f t="shared" si="98"/>
        <v>0</v>
      </c>
      <c r="P78" s="27">
        <f t="shared" si="98"/>
        <v>0</v>
      </c>
      <c r="Q78" s="27">
        <f t="shared" si="98"/>
        <v>0</v>
      </c>
      <c r="R78" s="27">
        <f t="shared" si="98"/>
        <v>4645</v>
      </c>
      <c r="S78" s="27">
        <f t="shared" si="98"/>
        <v>4645</v>
      </c>
      <c r="T78" s="27">
        <f>T79</f>
        <v>0</v>
      </c>
      <c r="U78" s="27">
        <f t="shared" si="98"/>
        <v>0</v>
      </c>
      <c r="V78" s="27">
        <f t="shared" si="98"/>
        <v>0</v>
      </c>
      <c r="W78" s="27">
        <f t="shared" si="98"/>
        <v>0</v>
      </c>
      <c r="X78" s="27">
        <f t="shared" si="98"/>
        <v>4645</v>
      </c>
      <c r="Y78" s="27">
        <f t="shared" si="98"/>
        <v>4645</v>
      </c>
      <c r="Z78" s="27">
        <f>Z79</f>
        <v>0</v>
      </c>
      <c r="AA78" s="27">
        <f t="shared" si="98"/>
        <v>0</v>
      </c>
      <c r="AB78" s="27">
        <f t="shared" si="98"/>
        <v>0</v>
      </c>
      <c r="AC78" s="27">
        <f t="shared" si="98"/>
        <v>0</v>
      </c>
      <c r="AD78" s="27">
        <f t="shared" si="98"/>
        <v>4645</v>
      </c>
      <c r="AE78" s="27">
        <f t="shared" si="98"/>
        <v>4645</v>
      </c>
      <c r="AF78" s="27">
        <f>AF79</f>
        <v>0</v>
      </c>
      <c r="AG78" s="27">
        <f t="shared" si="98"/>
        <v>0</v>
      </c>
      <c r="AH78" s="27">
        <f t="shared" si="98"/>
        <v>0</v>
      </c>
      <c r="AI78" s="27">
        <f t="shared" si="98"/>
        <v>0</v>
      </c>
      <c r="AJ78" s="27">
        <f t="shared" si="98"/>
        <v>4645</v>
      </c>
      <c r="AK78" s="27">
        <f t="shared" si="98"/>
        <v>4645</v>
      </c>
      <c r="AL78" s="27">
        <f>AL79</f>
        <v>0</v>
      </c>
      <c r="AM78" s="27">
        <f t="shared" si="98"/>
        <v>0</v>
      </c>
      <c r="AN78" s="27">
        <f t="shared" si="98"/>
        <v>0</v>
      </c>
      <c r="AO78" s="27">
        <f t="shared" si="98"/>
        <v>0</v>
      </c>
      <c r="AP78" s="27">
        <f t="shared" si="98"/>
        <v>4645</v>
      </c>
      <c r="AQ78" s="27">
        <f t="shared" si="98"/>
        <v>4645</v>
      </c>
    </row>
    <row r="79" spans="1:43" s="9" customFormat="1" ht="33">
      <c r="A79" s="33" t="s">
        <v>168</v>
      </c>
      <c r="B79" s="25" t="s">
        <v>50</v>
      </c>
      <c r="C79" s="25" t="s">
        <v>55</v>
      </c>
      <c r="D79" s="28" t="s">
        <v>610</v>
      </c>
      <c r="E79" s="25" t="s">
        <v>167</v>
      </c>
      <c r="F79" s="92"/>
      <c r="G79" s="92"/>
      <c r="H79" s="92"/>
      <c r="I79" s="92"/>
      <c r="J79" s="92"/>
      <c r="K79" s="92">
        <v>4645</v>
      </c>
      <c r="L79" s="27">
        <f>F79+H79+I79+J79+K79</f>
        <v>4645</v>
      </c>
      <c r="M79" s="27">
        <f>G79+K79</f>
        <v>4645</v>
      </c>
      <c r="N79" s="27"/>
      <c r="O79" s="27"/>
      <c r="P79" s="27"/>
      <c r="Q79" s="27"/>
      <c r="R79" s="27">
        <f>L79+N79+O79+P79+Q79</f>
        <v>4645</v>
      </c>
      <c r="S79" s="27">
        <f>M79+Q79</f>
        <v>4645</v>
      </c>
      <c r="T79" s="27"/>
      <c r="U79" s="27"/>
      <c r="V79" s="27"/>
      <c r="W79" s="27"/>
      <c r="X79" s="27">
        <f>R79+T79+U79+V79+W79</f>
        <v>4645</v>
      </c>
      <c r="Y79" s="27">
        <f>S79+W79</f>
        <v>4645</v>
      </c>
      <c r="Z79" s="27"/>
      <c r="AA79" s="27"/>
      <c r="AB79" s="27"/>
      <c r="AC79" s="27"/>
      <c r="AD79" s="27">
        <f>X79+Z79+AA79+AB79+AC79</f>
        <v>4645</v>
      </c>
      <c r="AE79" s="27">
        <f>Y79+AC79</f>
        <v>4645</v>
      </c>
      <c r="AF79" s="27"/>
      <c r="AG79" s="27"/>
      <c r="AH79" s="27"/>
      <c r="AI79" s="27"/>
      <c r="AJ79" s="27">
        <f>AD79+AF79+AG79+AH79+AI79</f>
        <v>4645</v>
      </c>
      <c r="AK79" s="27">
        <f>AE79+AI79</f>
        <v>4645</v>
      </c>
      <c r="AL79" s="27"/>
      <c r="AM79" s="27"/>
      <c r="AN79" s="27"/>
      <c r="AO79" s="27"/>
      <c r="AP79" s="27">
        <f>AJ79+AL79+AM79+AN79+AO79</f>
        <v>4645</v>
      </c>
      <c r="AQ79" s="27">
        <f>AK79+AO79</f>
        <v>4645</v>
      </c>
    </row>
    <row r="80" spans="1:43" s="9" customFormat="1" ht="33">
      <c r="A80" s="33" t="s">
        <v>595</v>
      </c>
      <c r="B80" s="25" t="s">
        <v>50</v>
      </c>
      <c r="C80" s="25" t="s">
        <v>55</v>
      </c>
      <c r="D80" s="28" t="s">
        <v>610</v>
      </c>
      <c r="E80" s="25" t="s">
        <v>80</v>
      </c>
      <c r="F80" s="92"/>
      <c r="G80" s="92"/>
      <c r="H80" s="92">
        <f>H81</f>
        <v>0</v>
      </c>
      <c r="I80" s="92">
        <f t="shared" ref="I80:AQ80" si="99">I81</f>
        <v>0</v>
      </c>
      <c r="J80" s="92">
        <f t="shared" si="99"/>
        <v>0</v>
      </c>
      <c r="K80" s="92">
        <f t="shared" si="99"/>
        <v>25</v>
      </c>
      <c r="L80" s="27">
        <f t="shared" si="99"/>
        <v>25</v>
      </c>
      <c r="M80" s="27">
        <f t="shared" si="99"/>
        <v>25</v>
      </c>
      <c r="N80" s="27">
        <f>N81</f>
        <v>0</v>
      </c>
      <c r="O80" s="27">
        <f t="shared" si="99"/>
        <v>0</v>
      </c>
      <c r="P80" s="27">
        <f t="shared" si="99"/>
        <v>0</v>
      </c>
      <c r="Q80" s="27">
        <f t="shared" si="99"/>
        <v>0</v>
      </c>
      <c r="R80" s="27">
        <f t="shared" si="99"/>
        <v>25</v>
      </c>
      <c r="S80" s="27">
        <f t="shared" si="99"/>
        <v>25</v>
      </c>
      <c r="T80" s="27">
        <f>T81</f>
        <v>0</v>
      </c>
      <c r="U80" s="27">
        <f t="shared" si="99"/>
        <v>0</v>
      </c>
      <c r="V80" s="27">
        <f t="shared" si="99"/>
        <v>0</v>
      </c>
      <c r="W80" s="27">
        <f t="shared" si="99"/>
        <v>0</v>
      </c>
      <c r="X80" s="27">
        <f t="shared" si="99"/>
        <v>25</v>
      </c>
      <c r="Y80" s="27">
        <f t="shared" si="99"/>
        <v>25</v>
      </c>
      <c r="Z80" s="27">
        <f>Z81</f>
        <v>0</v>
      </c>
      <c r="AA80" s="27">
        <f t="shared" si="99"/>
        <v>0</v>
      </c>
      <c r="AB80" s="27">
        <f t="shared" si="99"/>
        <v>0</v>
      </c>
      <c r="AC80" s="27">
        <f t="shared" si="99"/>
        <v>0</v>
      </c>
      <c r="AD80" s="27">
        <f t="shared" si="99"/>
        <v>25</v>
      </c>
      <c r="AE80" s="27">
        <f t="shared" si="99"/>
        <v>25</v>
      </c>
      <c r="AF80" s="27">
        <f>AF81</f>
        <v>0</v>
      </c>
      <c r="AG80" s="27">
        <f t="shared" si="99"/>
        <v>0</v>
      </c>
      <c r="AH80" s="27">
        <f t="shared" si="99"/>
        <v>0</v>
      </c>
      <c r="AI80" s="27">
        <f t="shared" si="99"/>
        <v>0</v>
      </c>
      <c r="AJ80" s="27">
        <f t="shared" si="99"/>
        <v>25</v>
      </c>
      <c r="AK80" s="27">
        <f t="shared" si="99"/>
        <v>25</v>
      </c>
      <c r="AL80" s="27">
        <f>AL81</f>
        <v>0</v>
      </c>
      <c r="AM80" s="27">
        <f t="shared" si="99"/>
        <v>0</v>
      </c>
      <c r="AN80" s="27">
        <f t="shared" si="99"/>
        <v>0</v>
      </c>
      <c r="AO80" s="27">
        <f t="shared" si="99"/>
        <v>0</v>
      </c>
      <c r="AP80" s="27">
        <f t="shared" si="99"/>
        <v>25</v>
      </c>
      <c r="AQ80" s="27">
        <f t="shared" si="99"/>
        <v>25</v>
      </c>
    </row>
    <row r="81" spans="1:43" s="9" customFormat="1" ht="35.25" customHeight="1">
      <c r="A81" s="33" t="s">
        <v>170</v>
      </c>
      <c r="B81" s="25" t="s">
        <v>50</v>
      </c>
      <c r="C81" s="25" t="s">
        <v>55</v>
      </c>
      <c r="D81" s="28" t="s">
        <v>610</v>
      </c>
      <c r="E81" s="25" t="s">
        <v>169</v>
      </c>
      <c r="F81" s="92"/>
      <c r="G81" s="92"/>
      <c r="H81" s="92"/>
      <c r="I81" s="92"/>
      <c r="J81" s="92"/>
      <c r="K81" s="92">
        <v>25</v>
      </c>
      <c r="L81" s="27">
        <f>F81+H81+I81+J81+K81</f>
        <v>25</v>
      </c>
      <c r="M81" s="27">
        <f>G81+K81</f>
        <v>25</v>
      </c>
      <c r="N81" s="27"/>
      <c r="O81" s="27"/>
      <c r="P81" s="27"/>
      <c r="Q81" s="27"/>
      <c r="R81" s="27">
        <f>L81+N81+O81+P81+Q81</f>
        <v>25</v>
      </c>
      <c r="S81" s="27">
        <f>M81+Q81</f>
        <v>25</v>
      </c>
      <c r="T81" s="27"/>
      <c r="U81" s="27"/>
      <c r="V81" s="27"/>
      <c r="W81" s="27"/>
      <c r="X81" s="27">
        <f>R81+T81+U81+V81+W81</f>
        <v>25</v>
      </c>
      <c r="Y81" s="27">
        <f>S81+W81</f>
        <v>25</v>
      </c>
      <c r="Z81" s="27"/>
      <c r="AA81" s="27"/>
      <c r="AB81" s="27"/>
      <c r="AC81" s="27"/>
      <c r="AD81" s="27">
        <f>X81+Z81+AA81+AB81+AC81</f>
        <v>25</v>
      </c>
      <c r="AE81" s="27">
        <f>Y81+AC81</f>
        <v>25</v>
      </c>
      <c r="AF81" s="27"/>
      <c r="AG81" s="27"/>
      <c r="AH81" s="27"/>
      <c r="AI81" s="27"/>
      <c r="AJ81" s="27">
        <f>AD81+AF81+AG81+AH81+AI81</f>
        <v>25</v>
      </c>
      <c r="AK81" s="27">
        <f>AE81+AI81</f>
        <v>25</v>
      </c>
      <c r="AL81" s="27"/>
      <c r="AM81" s="27"/>
      <c r="AN81" s="27"/>
      <c r="AO81" s="27"/>
      <c r="AP81" s="27">
        <f>AJ81+AL81+AM81+AN81+AO81</f>
        <v>25</v>
      </c>
      <c r="AQ81" s="27">
        <f>AK81+AO81</f>
        <v>25</v>
      </c>
    </row>
    <row r="82" spans="1:43" s="9" customFormat="1" ht="16.5">
      <c r="A82" s="33" t="s">
        <v>611</v>
      </c>
      <c r="B82" s="25" t="s">
        <v>50</v>
      </c>
      <c r="C82" s="25" t="s">
        <v>55</v>
      </c>
      <c r="D82" s="28" t="s">
        <v>612</v>
      </c>
      <c r="E82" s="25"/>
      <c r="F82" s="92"/>
      <c r="G82" s="92"/>
      <c r="H82" s="92">
        <f>H83</f>
        <v>0</v>
      </c>
      <c r="I82" s="92">
        <f t="shared" ref="I82:X83" si="100">I83</f>
        <v>0</v>
      </c>
      <c r="J82" s="92">
        <f t="shared" si="100"/>
        <v>0</v>
      </c>
      <c r="K82" s="92">
        <f t="shared" si="100"/>
        <v>1611</v>
      </c>
      <c r="L82" s="27">
        <f t="shared" si="100"/>
        <v>1611</v>
      </c>
      <c r="M82" s="27">
        <f t="shared" si="100"/>
        <v>1611</v>
      </c>
      <c r="N82" s="27">
        <f>N83</f>
        <v>0</v>
      </c>
      <c r="O82" s="27">
        <f t="shared" si="100"/>
        <v>0</v>
      </c>
      <c r="P82" s="27">
        <f t="shared" si="100"/>
        <v>0</v>
      </c>
      <c r="Q82" s="27">
        <f t="shared" si="100"/>
        <v>0</v>
      </c>
      <c r="R82" s="27">
        <f t="shared" si="100"/>
        <v>1611</v>
      </c>
      <c r="S82" s="27">
        <f t="shared" si="100"/>
        <v>1611</v>
      </c>
      <c r="T82" s="27">
        <f>T83</f>
        <v>0</v>
      </c>
      <c r="U82" s="27">
        <f t="shared" si="100"/>
        <v>0</v>
      </c>
      <c r="V82" s="27">
        <f t="shared" si="100"/>
        <v>0</v>
      </c>
      <c r="W82" s="27">
        <f t="shared" si="100"/>
        <v>0</v>
      </c>
      <c r="X82" s="27">
        <f t="shared" si="100"/>
        <v>1611</v>
      </c>
      <c r="Y82" s="27">
        <f t="shared" ref="U82:Y83" si="101">Y83</f>
        <v>1611</v>
      </c>
      <c r="Z82" s="27">
        <f>Z83</f>
        <v>0</v>
      </c>
      <c r="AA82" s="27">
        <f t="shared" ref="AA82:AP83" si="102">AA83</f>
        <v>0</v>
      </c>
      <c r="AB82" s="27">
        <f t="shared" si="102"/>
        <v>0</v>
      </c>
      <c r="AC82" s="27">
        <f t="shared" si="102"/>
        <v>0</v>
      </c>
      <c r="AD82" s="27">
        <f t="shared" si="102"/>
        <v>1611</v>
      </c>
      <c r="AE82" s="27">
        <f t="shared" si="102"/>
        <v>1611</v>
      </c>
      <c r="AF82" s="27">
        <f>AF83</f>
        <v>0</v>
      </c>
      <c r="AG82" s="27">
        <f t="shared" si="102"/>
        <v>0</v>
      </c>
      <c r="AH82" s="27">
        <f t="shared" si="102"/>
        <v>0</v>
      </c>
      <c r="AI82" s="27">
        <f t="shared" si="102"/>
        <v>0</v>
      </c>
      <c r="AJ82" s="27">
        <f t="shared" si="102"/>
        <v>1611</v>
      </c>
      <c r="AK82" s="27">
        <f t="shared" si="102"/>
        <v>1611</v>
      </c>
      <c r="AL82" s="27">
        <f>AL83</f>
        <v>0</v>
      </c>
      <c r="AM82" s="27">
        <f t="shared" si="102"/>
        <v>0</v>
      </c>
      <c r="AN82" s="27">
        <f t="shared" si="102"/>
        <v>0</v>
      </c>
      <c r="AO82" s="27">
        <f t="shared" si="102"/>
        <v>0</v>
      </c>
      <c r="AP82" s="27">
        <f t="shared" si="102"/>
        <v>1611</v>
      </c>
      <c r="AQ82" s="27">
        <f t="shared" ref="AM82:AQ83" si="103">AQ83</f>
        <v>1611</v>
      </c>
    </row>
    <row r="83" spans="1:43" s="9" customFormat="1" ht="82.5">
      <c r="A83" s="33" t="s">
        <v>599</v>
      </c>
      <c r="B83" s="25" t="s">
        <v>50</v>
      </c>
      <c r="C83" s="25" t="s">
        <v>55</v>
      </c>
      <c r="D83" s="28" t="s">
        <v>612</v>
      </c>
      <c r="E83" s="25" t="s">
        <v>105</v>
      </c>
      <c r="F83" s="92"/>
      <c r="G83" s="92"/>
      <c r="H83" s="92">
        <f>H84</f>
        <v>0</v>
      </c>
      <c r="I83" s="92">
        <f t="shared" si="100"/>
        <v>0</v>
      </c>
      <c r="J83" s="92">
        <f t="shared" si="100"/>
        <v>0</v>
      </c>
      <c r="K83" s="92">
        <f t="shared" si="100"/>
        <v>1611</v>
      </c>
      <c r="L83" s="27">
        <f t="shared" si="100"/>
        <v>1611</v>
      </c>
      <c r="M83" s="27">
        <f t="shared" si="100"/>
        <v>1611</v>
      </c>
      <c r="N83" s="27">
        <f>N84</f>
        <v>0</v>
      </c>
      <c r="O83" s="27">
        <f t="shared" si="100"/>
        <v>0</v>
      </c>
      <c r="P83" s="27">
        <f t="shared" si="100"/>
        <v>0</v>
      </c>
      <c r="Q83" s="27">
        <f t="shared" si="100"/>
        <v>0</v>
      </c>
      <c r="R83" s="27">
        <f t="shared" si="100"/>
        <v>1611</v>
      </c>
      <c r="S83" s="27">
        <f t="shared" si="100"/>
        <v>1611</v>
      </c>
      <c r="T83" s="27">
        <f>T84</f>
        <v>0</v>
      </c>
      <c r="U83" s="27">
        <f t="shared" si="101"/>
        <v>0</v>
      </c>
      <c r="V83" s="27">
        <f t="shared" si="101"/>
        <v>0</v>
      </c>
      <c r="W83" s="27">
        <f t="shared" si="101"/>
        <v>0</v>
      </c>
      <c r="X83" s="27">
        <f t="shared" si="101"/>
        <v>1611</v>
      </c>
      <c r="Y83" s="27">
        <f t="shared" si="101"/>
        <v>1611</v>
      </c>
      <c r="Z83" s="27">
        <f>Z84</f>
        <v>0</v>
      </c>
      <c r="AA83" s="27">
        <f t="shared" si="102"/>
        <v>0</v>
      </c>
      <c r="AB83" s="27">
        <f t="shared" si="102"/>
        <v>0</v>
      </c>
      <c r="AC83" s="27">
        <f t="shared" si="102"/>
        <v>0</v>
      </c>
      <c r="AD83" s="27">
        <f t="shared" si="102"/>
        <v>1611</v>
      </c>
      <c r="AE83" s="27">
        <f t="shared" si="102"/>
        <v>1611</v>
      </c>
      <c r="AF83" s="27">
        <f>AF84</f>
        <v>0</v>
      </c>
      <c r="AG83" s="27">
        <f t="shared" si="102"/>
        <v>0</v>
      </c>
      <c r="AH83" s="27">
        <f t="shared" si="102"/>
        <v>0</v>
      </c>
      <c r="AI83" s="27">
        <f t="shared" si="102"/>
        <v>0</v>
      </c>
      <c r="AJ83" s="27">
        <f t="shared" si="102"/>
        <v>1611</v>
      </c>
      <c r="AK83" s="27">
        <f t="shared" si="102"/>
        <v>1611</v>
      </c>
      <c r="AL83" s="27">
        <f>AL84</f>
        <v>0</v>
      </c>
      <c r="AM83" s="27">
        <f t="shared" si="103"/>
        <v>0</v>
      </c>
      <c r="AN83" s="27">
        <f t="shared" si="103"/>
        <v>0</v>
      </c>
      <c r="AO83" s="27">
        <f t="shared" si="103"/>
        <v>0</v>
      </c>
      <c r="AP83" s="27">
        <f t="shared" si="103"/>
        <v>1611</v>
      </c>
      <c r="AQ83" s="27">
        <f t="shared" si="103"/>
        <v>1611</v>
      </c>
    </row>
    <row r="84" spans="1:43" s="9" customFormat="1" ht="35.25" customHeight="1">
      <c r="A84" s="33" t="s">
        <v>168</v>
      </c>
      <c r="B84" s="25" t="s">
        <v>50</v>
      </c>
      <c r="C84" s="25" t="s">
        <v>55</v>
      </c>
      <c r="D84" s="28" t="s">
        <v>612</v>
      </c>
      <c r="E84" s="25" t="s">
        <v>167</v>
      </c>
      <c r="F84" s="92"/>
      <c r="G84" s="92"/>
      <c r="H84" s="92"/>
      <c r="I84" s="92"/>
      <c r="J84" s="92"/>
      <c r="K84" s="92">
        <v>1611</v>
      </c>
      <c r="L84" s="27">
        <f>F84+H84+I84+J84+K84</f>
        <v>1611</v>
      </c>
      <c r="M84" s="27">
        <f>G84+K84</f>
        <v>1611</v>
      </c>
      <c r="N84" s="27"/>
      <c r="O84" s="27"/>
      <c r="P84" s="27"/>
      <c r="Q84" s="27"/>
      <c r="R84" s="27">
        <f>L84+N84+O84+P84+Q84</f>
        <v>1611</v>
      </c>
      <c r="S84" s="27">
        <f>M84+Q84</f>
        <v>1611</v>
      </c>
      <c r="T84" s="27"/>
      <c r="U84" s="27"/>
      <c r="V84" s="27"/>
      <c r="W84" s="27"/>
      <c r="X84" s="27">
        <f>R84+T84+U84+V84+W84</f>
        <v>1611</v>
      </c>
      <c r="Y84" s="27">
        <f>S84+W84</f>
        <v>1611</v>
      </c>
      <c r="Z84" s="27"/>
      <c r="AA84" s="27"/>
      <c r="AB84" s="27"/>
      <c r="AC84" s="27"/>
      <c r="AD84" s="27">
        <f>X84+Z84+AA84+AB84+AC84</f>
        <v>1611</v>
      </c>
      <c r="AE84" s="27">
        <f>Y84+AC84</f>
        <v>1611</v>
      </c>
      <c r="AF84" s="27"/>
      <c r="AG84" s="27"/>
      <c r="AH84" s="27"/>
      <c r="AI84" s="27"/>
      <c r="AJ84" s="27">
        <f>AD84+AF84+AG84+AH84+AI84</f>
        <v>1611</v>
      </c>
      <c r="AK84" s="27">
        <f>AE84+AI84</f>
        <v>1611</v>
      </c>
      <c r="AL84" s="27"/>
      <c r="AM84" s="27"/>
      <c r="AN84" s="27"/>
      <c r="AO84" s="27"/>
      <c r="AP84" s="27">
        <f>AJ84+AL84+AM84+AN84+AO84</f>
        <v>1611</v>
      </c>
      <c r="AQ84" s="27">
        <f>AK84+AO84</f>
        <v>1611</v>
      </c>
    </row>
    <row r="85" spans="1:43" s="9" customFormat="1" ht="16.5">
      <c r="A85" s="73"/>
      <c r="B85" s="25"/>
      <c r="C85" s="25"/>
      <c r="D85" s="28"/>
      <c r="E85" s="25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</row>
    <row r="86" spans="1:43" s="9" customFormat="1" ht="75">
      <c r="A86" s="71" t="s">
        <v>130</v>
      </c>
      <c r="B86" s="22" t="s">
        <v>50</v>
      </c>
      <c r="C86" s="22" t="s">
        <v>60</v>
      </c>
      <c r="D86" s="90"/>
      <c r="E86" s="22"/>
      <c r="F86" s="24">
        <f t="shared" ref="F86:U88" si="104">F87</f>
        <v>15196</v>
      </c>
      <c r="G86" s="24">
        <f t="shared" si="104"/>
        <v>0</v>
      </c>
      <c r="H86" s="24">
        <f t="shared" si="104"/>
        <v>0</v>
      </c>
      <c r="I86" s="24">
        <f t="shared" si="104"/>
        <v>0</v>
      </c>
      <c r="J86" s="24">
        <f t="shared" si="104"/>
        <v>0</v>
      </c>
      <c r="K86" s="24">
        <f t="shared" si="104"/>
        <v>0</v>
      </c>
      <c r="L86" s="24">
        <f t="shared" si="104"/>
        <v>15196</v>
      </c>
      <c r="M86" s="24">
        <f t="shared" si="104"/>
        <v>0</v>
      </c>
      <c r="N86" s="24">
        <f t="shared" si="104"/>
        <v>3</v>
      </c>
      <c r="O86" s="24">
        <f t="shared" si="104"/>
        <v>0</v>
      </c>
      <c r="P86" s="24">
        <f t="shared" si="104"/>
        <v>0</v>
      </c>
      <c r="Q86" s="24">
        <f t="shared" si="104"/>
        <v>0</v>
      </c>
      <c r="R86" s="24">
        <f t="shared" si="104"/>
        <v>15199</v>
      </c>
      <c r="S86" s="24">
        <f t="shared" si="104"/>
        <v>0</v>
      </c>
      <c r="T86" s="24">
        <f t="shared" si="104"/>
        <v>0</v>
      </c>
      <c r="U86" s="24">
        <f t="shared" si="104"/>
        <v>0</v>
      </c>
      <c r="V86" s="24">
        <f t="shared" ref="T86:AI88" si="105">V87</f>
        <v>0</v>
      </c>
      <c r="W86" s="24">
        <f t="shared" si="105"/>
        <v>0</v>
      </c>
      <c r="X86" s="24">
        <f t="shared" si="105"/>
        <v>15199</v>
      </c>
      <c r="Y86" s="24">
        <f t="shared" si="105"/>
        <v>0</v>
      </c>
      <c r="Z86" s="24">
        <f t="shared" si="105"/>
        <v>410</v>
      </c>
      <c r="AA86" s="24">
        <f t="shared" si="105"/>
        <v>0</v>
      </c>
      <c r="AB86" s="24">
        <f t="shared" si="105"/>
        <v>0</v>
      </c>
      <c r="AC86" s="24">
        <f t="shared" si="105"/>
        <v>0</v>
      </c>
      <c r="AD86" s="24">
        <f t="shared" si="105"/>
        <v>15609</v>
      </c>
      <c r="AE86" s="24">
        <f t="shared" si="105"/>
        <v>0</v>
      </c>
      <c r="AF86" s="24">
        <f t="shared" si="105"/>
        <v>0</v>
      </c>
      <c r="AG86" s="24">
        <f t="shared" si="105"/>
        <v>0</v>
      </c>
      <c r="AH86" s="24">
        <f t="shared" si="105"/>
        <v>0</v>
      </c>
      <c r="AI86" s="24">
        <f t="shared" si="105"/>
        <v>0</v>
      </c>
      <c r="AJ86" s="24">
        <f t="shared" ref="AF86:AQ88" si="106">AJ87</f>
        <v>15609</v>
      </c>
      <c r="AK86" s="24">
        <f t="shared" si="106"/>
        <v>0</v>
      </c>
      <c r="AL86" s="24">
        <f t="shared" si="106"/>
        <v>0</v>
      </c>
      <c r="AM86" s="24">
        <f t="shared" si="106"/>
        <v>0</v>
      </c>
      <c r="AN86" s="24">
        <f t="shared" si="106"/>
        <v>-18</v>
      </c>
      <c r="AO86" s="24">
        <f t="shared" si="106"/>
        <v>0</v>
      </c>
      <c r="AP86" s="24">
        <f t="shared" si="106"/>
        <v>15591</v>
      </c>
      <c r="AQ86" s="24">
        <f t="shared" si="106"/>
        <v>0</v>
      </c>
    </row>
    <row r="87" spans="1:43" s="9" customFormat="1" ht="16.5">
      <c r="A87" s="33" t="s">
        <v>81</v>
      </c>
      <c r="B87" s="25" t="s">
        <v>50</v>
      </c>
      <c r="C87" s="25" t="s">
        <v>60</v>
      </c>
      <c r="D87" s="26" t="s">
        <v>245</v>
      </c>
      <c r="E87" s="31"/>
      <c r="F87" s="27">
        <f t="shared" si="104"/>
        <v>15196</v>
      </c>
      <c r="G87" s="27">
        <f t="shared" si="104"/>
        <v>0</v>
      </c>
      <c r="H87" s="27">
        <f t="shared" si="104"/>
        <v>0</v>
      </c>
      <c r="I87" s="27">
        <f t="shared" si="104"/>
        <v>0</v>
      </c>
      <c r="J87" s="27">
        <f t="shared" si="104"/>
        <v>0</v>
      </c>
      <c r="K87" s="27">
        <f t="shared" si="104"/>
        <v>0</v>
      </c>
      <c r="L87" s="27">
        <f t="shared" si="104"/>
        <v>15196</v>
      </c>
      <c r="M87" s="27">
        <f t="shared" si="104"/>
        <v>0</v>
      </c>
      <c r="N87" s="27">
        <f t="shared" si="104"/>
        <v>3</v>
      </c>
      <c r="O87" s="27">
        <f t="shared" si="104"/>
        <v>0</v>
      </c>
      <c r="P87" s="27">
        <f t="shared" si="104"/>
        <v>0</v>
      </c>
      <c r="Q87" s="27">
        <f t="shared" si="104"/>
        <v>0</v>
      </c>
      <c r="R87" s="27">
        <f t="shared" si="104"/>
        <v>15199</v>
      </c>
      <c r="S87" s="27">
        <f t="shared" si="104"/>
        <v>0</v>
      </c>
      <c r="T87" s="27">
        <f t="shared" si="105"/>
        <v>0</v>
      </c>
      <c r="U87" s="27">
        <f t="shared" si="105"/>
        <v>0</v>
      </c>
      <c r="V87" s="27">
        <f t="shared" si="105"/>
        <v>0</v>
      </c>
      <c r="W87" s="27">
        <f t="shared" si="105"/>
        <v>0</v>
      </c>
      <c r="X87" s="27">
        <f t="shared" si="105"/>
        <v>15199</v>
      </c>
      <c r="Y87" s="27">
        <f t="shared" si="105"/>
        <v>0</v>
      </c>
      <c r="Z87" s="27">
        <f t="shared" si="105"/>
        <v>410</v>
      </c>
      <c r="AA87" s="27">
        <f t="shared" si="105"/>
        <v>0</v>
      </c>
      <c r="AB87" s="27">
        <f t="shared" si="105"/>
        <v>0</v>
      </c>
      <c r="AC87" s="27">
        <f t="shared" si="105"/>
        <v>0</v>
      </c>
      <c r="AD87" s="27">
        <f t="shared" si="105"/>
        <v>15609</v>
      </c>
      <c r="AE87" s="27">
        <f t="shared" si="105"/>
        <v>0</v>
      </c>
      <c r="AF87" s="27">
        <f t="shared" si="106"/>
        <v>0</v>
      </c>
      <c r="AG87" s="27">
        <f t="shared" si="106"/>
        <v>0</v>
      </c>
      <c r="AH87" s="27">
        <f t="shared" si="106"/>
        <v>0</v>
      </c>
      <c r="AI87" s="27">
        <f t="shared" si="106"/>
        <v>0</v>
      </c>
      <c r="AJ87" s="27">
        <f t="shared" si="106"/>
        <v>15609</v>
      </c>
      <c r="AK87" s="27">
        <f t="shared" si="106"/>
        <v>0</v>
      </c>
      <c r="AL87" s="27">
        <f t="shared" si="106"/>
        <v>0</v>
      </c>
      <c r="AM87" s="27">
        <f t="shared" si="106"/>
        <v>0</v>
      </c>
      <c r="AN87" s="27">
        <f t="shared" si="106"/>
        <v>-18</v>
      </c>
      <c r="AO87" s="27">
        <f t="shared" si="106"/>
        <v>0</v>
      </c>
      <c r="AP87" s="27">
        <f t="shared" si="106"/>
        <v>15591</v>
      </c>
      <c r="AQ87" s="27">
        <f t="shared" si="106"/>
        <v>0</v>
      </c>
    </row>
    <row r="88" spans="1:43" s="9" customFormat="1" ht="33">
      <c r="A88" s="33" t="s">
        <v>150</v>
      </c>
      <c r="B88" s="25" t="s">
        <v>50</v>
      </c>
      <c r="C88" s="25" t="s">
        <v>60</v>
      </c>
      <c r="D88" s="28" t="s">
        <v>257</v>
      </c>
      <c r="E88" s="31"/>
      <c r="F88" s="27">
        <f t="shared" si="104"/>
        <v>15196</v>
      </c>
      <c r="G88" s="27">
        <f t="shared" si="104"/>
        <v>0</v>
      </c>
      <c r="H88" s="27">
        <f t="shared" si="104"/>
        <v>0</v>
      </c>
      <c r="I88" s="27">
        <f t="shared" si="104"/>
        <v>0</v>
      </c>
      <c r="J88" s="27">
        <f t="shared" si="104"/>
        <v>0</v>
      </c>
      <c r="K88" s="27">
        <f t="shared" si="104"/>
        <v>0</v>
      </c>
      <c r="L88" s="27">
        <f t="shared" si="104"/>
        <v>15196</v>
      </c>
      <c r="M88" s="27">
        <f t="shared" si="104"/>
        <v>0</v>
      </c>
      <c r="N88" s="27">
        <f t="shared" si="104"/>
        <v>3</v>
      </c>
      <c r="O88" s="27">
        <f t="shared" si="104"/>
        <v>0</v>
      </c>
      <c r="P88" s="27">
        <f t="shared" si="104"/>
        <v>0</v>
      </c>
      <c r="Q88" s="27">
        <f t="shared" si="104"/>
        <v>0</v>
      </c>
      <c r="R88" s="27">
        <f t="shared" si="104"/>
        <v>15199</v>
      </c>
      <c r="S88" s="27">
        <f t="shared" si="104"/>
        <v>0</v>
      </c>
      <c r="T88" s="27">
        <f t="shared" si="105"/>
        <v>0</v>
      </c>
      <c r="U88" s="27">
        <f t="shared" si="105"/>
        <v>0</v>
      </c>
      <c r="V88" s="27">
        <f t="shared" si="105"/>
        <v>0</v>
      </c>
      <c r="W88" s="27">
        <f t="shared" si="105"/>
        <v>0</v>
      </c>
      <c r="X88" s="27">
        <f t="shared" si="105"/>
        <v>15199</v>
      </c>
      <c r="Y88" s="27">
        <f t="shared" si="105"/>
        <v>0</v>
      </c>
      <c r="Z88" s="27">
        <f t="shared" si="105"/>
        <v>410</v>
      </c>
      <c r="AA88" s="27">
        <f t="shared" si="105"/>
        <v>0</v>
      </c>
      <c r="AB88" s="27">
        <f t="shared" si="105"/>
        <v>0</v>
      </c>
      <c r="AC88" s="27">
        <f t="shared" si="105"/>
        <v>0</v>
      </c>
      <c r="AD88" s="27">
        <f t="shared" si="105"/>
        <v>15609</v>
      </c>
      <c r="AE88" s="27">
        <f t="shared" si="105"/>
        <v>0</v>
      </c>
      <c r="AF88" s="27">
        <f t="shared" si="106"/>
        <v>0</v>
      </c>
      <c r="AG88" s="27">
        <f t="shared" si="106"/>
        <v>0</v>
      </c>
      <c r="AH88" s="27">
        <f t="shared" si="106"/>
        <v>0</v>
      </c>
      <c r="AI88" s="27">
        <f t="shared" si="106"/>
        <v>0</v>
      </c>
      <c r="AJ88" s="27">
        <f t="shared" si="106"/>
        <v>15609</v>
      </c>
      <c r="AK88" s="27">
        <f t="shared" si="106"/>
        <v>0</v>
      </c>
      <c r="AL88" s="27">
        <f t="shared" si="106"/>
        <v>0</v>
      </c>
      <c r="AM88" s="27">
        <f t="shared" si="106"/>
        <v>0</v>
      </c>
      <c r="AN88" s="27">
        <f t="shared" si="106"/>
        <v>-18</v>
      </c>
      <c r="AO88" s="27">
        <f t="shared" si="106"/>
        <v>0</v>
      </c>
      <c r="AP88" s="27">
        <f t="shared" si="106"/>
        <v>15591</v>
      </c>
      <c r="AQ88" s="27">
        <f t="shared" si="106"/>
        <v>0</v>
      </c>
    </row>
    <row r="89" spans="1:43" s="9" customFormat="1" ht="16.5">
      <c r="A89" s="33" t="s">
        <v>113</v>
      </c>
      <c r="B89" s="25" t="s">
        <v>50</v>
      </c>
      <c r="C89" s="25" t="s">
        <v>60</v>
      </c>
      <c r="D89" s="26" t="s">
        <v>260</v>
      </c>
      <c r="E89" s="25"/>
      <c r="F89" s="27">
        <f t="shared" ref="F89:G89" si="107">F90+F92+F94</f>
        <v>15196</v>
      </c>
      <c r="G89" s="27">
        <f t="shared" si="107"/>
        <v>0</v>
      </c>
      <c r="H89" s="27">
        <f t="shared" ref="H89:M89" si="108">H90+H92+H94</f>
        <v>0</v>
      </c>
      <c r="I89" s="27">
        <f t="shared" si="108"/>
        <v>0</v>
      </c>
      <c r="J89" s="27">
        <f t="shared" si="108"/>
        <v>0</v>
      </c>
      <c r="K89" s="27">
        <f t="shared" si="108"/>
        <v>0</v>
      </c>
      <c r="L89" s="27">
        <f t="shared" si="108"/>
        <v>15196</v>
      </c>
      <c r="M89" s="27">
        <f t="shared" si="108"/>
        <v>0</v>
      </c>
      <c r="N89" s="27">
        <f t="shared" ref="N89:S89" si="109">N90+N92+N94</f>
        <v>3</v>
      </c>
      <c r="O89" s="27">
        <f t="shared" si="109"/>
        <v>0</v>
      </c>
      <c r="P89" s="27">
        <f t="shared" si="109"/>
        <v>0</v>
      </c>
      <c r="Q89" s="27">
        <f t="shared" si="109"/>
        <v>0</v>
      </c>
      <c r="R89" s="27">
        <f t="shared" si="109"/>
        <v>15199</v>
      </c>
      <c r="S89" s="27">
        <f t="shared" si="109"/>
        <v>0</v>
      </c>
      <c r="T89" s="27">
        <f t="shared" ref="T89:Y89" si="110">T90+T92+T94</f>
        <v>0</v>
      </c>
      <c r="U89" s="27">
        <f t="shared" si="110"/>
        <v>0</v>
      </c>
      <c r="V89" s="27">
        <f t="shared" si="110"/>
        <v>0</v>
      </c>
      <c r="W89" s="27">
        <f t="shared" si="110"/>
        <v>0</v>
      </c>
      <c r="X89" s="27">
        <f t="shared" si="110"/>
        <v>15199</v>
      </c>
      <c r="Y89" s="27">
        <f t="shared" si="110"/>
        <v>0</v>
      </c>
      <c r="Z89" s="27">
        <f t="shared" ref="Z89:AE89" si="111">Z90+Z92+Z94</f>
        <v>410</v>
      </c>
      <c r="AA89" s="27">
        <f t="shared" si="111"/>
        <v>0</v>
      </c>
      <c r="AB89" s="27">
        <f t="shared" si="111"/>
        <v>0</v>
      </c>
      <c r="AC89" s="27">
        <f t="shared" si="111"/>
        <v>0</v>
      </c>
      <c r="AD89" s="27">
        <f t="shared" si="111"/>
        <v>15609</v>
      </c>
      <c r="AE89" s="27">
        <f t="shared" si="111"/>
        <v>0</v>
      </c>
      <c r="AF89" s="27">
        <f t="shared" ref="AF89:AK89" si="112">AF90+AF92+AF94</f>
        <v>0</v>
      </c>
      <c r="AG89" s="27">
        <f t="shared" si="112"/>
        <v>0</v>
      </c>
      <c r="AH89" s="27">
        <f t="shared" si="112"/>
        <v>0</v>
      </c>
      <c r="AI89" s="27">
        <f t="shared" si="112"/>
        <v>0</v>
      </c>
      <c r="AJ89" s="27">
        <f t="shared" si="112"/>
        <v>15609</v>
      </c>
      <c r="AK89" s="27">
        <f t="shared" si="112"/>
        <v>0</v>
      </c>
      <c r="AL89" s="27">
        <f t="shared" ref="AL89:AQ89" si="113">AL90+AL92+AL94</f>
        <v>0</v>
      </c>
      <c r="AM89" s="27">
        <f t="shared" si="113"/>
        <v>0</v>
      </c>
      <c r="AN89" s="27">
        <f t="shared" si="113"/>
        <v>-18</v>
      </c>
      <c r="AO89" s="27">
        <f t="shared" si="113"/>
        <v>0</v>
      </c>
      <c r="AP89" s="27">
        <f t="shared" si="113"/>
        <v>15591</v>
      </c>
      <c r="AQ89" s="27">
        <f t="shared" si="113"/>
        <v>0</v>
      </c>
    </row>
    <row r="90" spans="1:43" s="9" customFormat="1" ht="82.5">
      <c r="A90" s="33" t="s">
        <v>466</v>
      </c>
      <c r="B90" s="25" t="s">
        <v>50</v>
      </c>
      <c r="C90" s="25" t="s">
        <v>60</v>
      </c>
      <c r="D90" s="26" t="s">
        <v>260</v>
      </c>
      <c r="E90" s="25" t="s">
        <v>105</v>
      </c>
      <c r="F90" s="27">
        <f t="shared" ref="F90:AQ90" si="114">F91</f>
        <v>13734</v>
      </c>
      <c r="G90" s="27">
        <f t="shared" si="114"/>
        <v>0</v>
      </c>
      <c r="H90" s="27">
        <f t="shared" si="114"/>
        <v>0</v>
      </c>
      <c r="I90" s="27">
        <f t="shared" si="114"/>
        <v>0</v>
      </c>
      <c r="J90" s="27">
        <f t="shared" si="114"/>
        <v>0</v>
      </c>
      <c r="K90" s="27">
        <f t="shared" si="114"/>
        <v>0</v>
      </c>
      <c r="L90" s="27">
        <f t="shared" si="114"/>
        <v>13734</v>
      </c>
      <c r="M90" s="27">
        <f t="shared" si="114"/>
        <v>0</v>
      </c>
      <c r="N90" s="27">
        <f t="shared" si="114"/>
        <v>0</v>
      </c>
      <c r="O90" s="27">
        <f t="shared" si="114"/>
        <v>0</v>
      </c>
      <c r="P90" s="27">
        <f t="shared" si="114"/>
        <v>0</v>
      </c>
      <c r="Q90" s="27">
        <f t="shared" si="114"/>
        <v>0</v>
      </c>
      <c r="R90" s="27">
        <f t="shared" si="114"/>
        <v>13734</v>
      </c>
      <c r="S90" s="27">
        <f t="shared" si="114"/>
        <v>0</v>
      </c>
      <c r="T90" s="27">
        <f t="shared" si="114"/>
        <v>0</v>
      </c>
      <c r="U90" s="27">
        <f t="shared" si="114"/>
        <v>0</v>
      </c>
      <c r="V90" s="27">
        <f t="shared" si="114"/>
        <v>0</v>
      </c>
      <c r="W90" s="27">
        <f t="shared" si="114"/>
        <v>0</v>
      </c>
      <c r="X90" s="27">
        <f t="shared" si="114"/>
        <v>13734</v>
      </c>
      <c r="Y90" s="27">
        <f t="shared" si="114"/>
        <v>0</v>
      </c>
      <c r="Z90" s="27">
        <f t="shared" si="114"/>
        <v>410</v>
      </c>
      <c r="AA90" s="27">
        <f t="shared" si="114"/>
        <v>0</v>
      </c>
      <c r="AB90" s="27">
        <f t="shared" si="114"/>
        <v>0</v>
      </c>
      <c r="AC90" s="27">
        <f t="shared" si="114"/>
        <v>0</v>
      </c>
      <c r="AD90" s="27">
        <f t="shared" si="114"/>
        <v>14144</v>
      </c>
      <c r="AE90" s="27">
        <f t="shared" si="114"/>
        <v>0</v>
      </c>
      <c r="AF90" s="27">
        <f t="shared" si="114"/>
        <v>0</v>
      </c>
      <c r="AG90" s="27">
        <f t="shared" si="114"/>
        <v>0</v>
      </c>
      <c r="AH90" s="27">
        <f t="shared" si="114"/>
        <v>0</v>
      </c>
      <c r="AI90" s="27">
        <f t="shared" si="114"/>
        <v>0</v>
      </c>
      <c r="AJ90" s="27">
        <f t="shared" si="114"/>
        <v>14144</v>
      </c>
      <c r="AK90" s="27">
        <f t="shared" si="114"/>
        <v>0</v>
      </c>
      <c r="AL90" s="27">
        <f t="shared" si="114"/>
        <v>0</v>
      </c>
      <c r="AM90" s="27">
        <f t="shared" si="114"/>
        <v>0</v>
      </c>
      <c r="AN90" s="27">
        <f t="shared" si="114"/>
        <v>0</v>
      </c>
      <c r="AO90" s="27">
        <f t="shared" si="114"/>
        <v>0</v>
      </c>
      <c r="AP90" s="27">
        <f t="shared" si="114"/>
        <v>14144</v>
      </c>
      <c r="AQ90" s="27">
        <f t="shared" si="114"/>
        <v>0</v>
      </c>
    </row>
    <row r="91" spans="1:43" s="9" customFormat="1" ht="33">
      <c r="A91" s="73" t="s">
        <v>168</v>
      </c>
      <c r="B91" s="25" t="s">
        <v>50</v>
      </c>
      <c r="C91" s="25" t="s">
        <v>60</v>
      </c>
      <c r="D91" s="26" t="s">
        <v>260</v>
      </c>
      <c r="E91" s="25" t="s">
        <v>167</v>
      </c>
      <c r="F91" s="27">
        <f>11807+1927</f>
        <v>13734</v>
      </c>
      <c r="G91" s="27"/>
      <c r="H91" s="27"/>
      <c r="I91" s="27"/>
      <c r="J91" s="27"/>
      <c r="K91" s="27"/>
      <c r="L91" s="27">
        <f>F91+H91+I91+J91+K91</f>
        <v>13734</v>
      </c>
      <c r="M91" s="27">
        <f>G91+K91</f>
        <v>0</v>
      </c>
      <c r="N91" s="27"/>
      <c r="O91" s="27"/>
      <c r="P91" s="27"/>
      <c r="Q91" s="27"/>
      <c r="R91" s="27">
        <f>L91+N91+O91+P91+Q91</f>
        <v>13734</v>
      </c>
      <c r="S91" s="27">
        <f>M91+Q91</f>
        <v>0</v>
      </c>
      <c r="T91" s="27"/>
      <c r="U91" s="27"/>
      <c r="V91" s="27"/>
      <c r="W91" s="27"/>
      <c r="X91" s="27">
        <f>R91+T91+U91+V91+W91</f>
        <v>13734</v>
      </c>
      <c r="Y91" s="27">
        <f>S91+W91</f>
        <v>0</v>
      </c>
      <c r="Z91" s="131">
        <v>410</v>
      </c>
      <c r="AA91" s="27"/>
      <c r="AB91" s="27"/>
      <c r="AC91" s="27"/>
      <c r="AD91" s="27">
        <f>X91+Z91+AA91+AB91+AC91</f>
        <v>14144</v>
      </c>
      <c r="AE91" s="27">
        <f>Y91+AC91</f>
        <v>0</v>
      </c>
      <c r="AF91" s="27"/>
      <c r="AG91" s="27"/>
      <c r="AH91" s="27"/>
      <c r="AI91" s="27"/>
      <c r="AJ91" s="27">
        <f>AD91+AF91+AG91+AH91+AI91</f>
        <v>14144</v>
      </c>
      <c r="AK91" s="27">
        <f>AE91+AI91</f>
        <v>0</v>
      </c>
      <c r="AL91" s="27"/>
      <c r="AM91" s="27"/>
      <c r="AN91" s="27"/>
      <c r="AO91" s="27"/>
      <c r="AP91" s="27">
        <f>AJ91+AL91+AM91+AN91+AO91</f>
        <v>14144</v>
      </c>
      <c r="AQ91" s="27">
        <f>AK91+AO91</f>
        <v>0</v>
      </c>
    </row>
    <row r="92" spans="1:43" s="9" customFormat="1" ht="33">
      <c r="A92" s="72" t="s">
        <v>437</v>
      </c>
      <c r="B92" s="25" t="s">
        <v>50</v>
      </c>
      <c r="C92" s="25" t="s">
        <v>60</v>
      </c>
      <c r="D92" s="26" t="s">
        <v>260</v>
      </c>
      <c r="E92" s="25" t="s">
        <v>80</v>
      </c>
      <c r="F92" s="27">
        <f t="shared" ref="F92:AQ92" si="115">F93</f>
        <v>1457</v>
      </c>
      <c r="G92" s="27">
        <f t="shared" si="115"/>
        <v>0</v>
      </c>
      <c r="H92" s="27">
        <f t="shared" si="115"/>
        <v>0</v>
      </c>
      <c r="I92" s="27">
        <f t="shared" si="115"/>
        <v>0</v>
      </c>
      <c r="J92" s="27">
        <f t="shared" si="115"/>
        <v>0</v>
      </c>
      <c r="K92" s="27">
        <f t="shared" si="115"/>
        <v>0</v>
      </c>
      <c r="L92" s="27">
        <f t="shared" si="115"/>
        <v>1457</v>
      </c>
      <c r="M92" s="27">
        <f t="shared" si="115"/>
        <v>0</v>
      </c>
      <c r="N92" s="27">
        <f t="shared" si="115"/>
        <v>0</v>
      </c>
      <c r="O92" s="27">
        <f t="shared" si="115"/>
        <v>0</v>
      </c>
      <c r="P92" s="27">
        <f t="shared" si="115"/>
        <v>0</v>
      </c>
      <c r="Q92" s="27">
        <f t="shared" si="115"/>
        <v>0</v>
      </c>
      <c r="R92" s="27">
        <f t="shared" si="115"/>
        <v>1457</v>
      </c>
      <c r="S92" s="27">
        <f t="shared" si="115"/>
        <v>0</v>
      </c>
      <c r="T92" s="27">
        <f t="shared" si="115"/>
        <v>0</v>
      </c>
      <c r="U92" s="27">
        <f t="shared" si="115"/>
        <v>0</v>
      </c>
      <c r="V92" s="27">
        <f t="shared" si="115"/>
        <v>0</v>
      </c>
      <c r="W92" s="27">
        <f t="shared" si="115"/>
        <v>0</v>
      </c>
      <c r="X92" s="27">
        <f t="shared" si="115"/>
        <v>1457</v>
      </c>
      <c r="Y92" s="27">
        <f t="shared" si="115"/>
        <v>0</v>
      </c>
      <c r="Z92" s="27">
        <f t="shared" si="115"/>
        <v>0</v>
      </c>
      <c r="AA92" s="27">
        <f t="shared" si="115"/>
        <v>0</v>
      </c>
      <c r="AB92" s="27">
        <f t="shared" si="115"/>
        <v>0</v>
      </c>
      <c r="AC92" s="27">
        <f t="shared" si="115"/>
        <v>0</v>
      </c>
      <c r="AD92" s="27">
        <f t="shared" si="115"/>
        <v>1457</v>
      </c>
      <c r="AE92" s="27">
        <f t="shared" si="115"/>
        <v>0</v>
      </c>
      <c r="AF92" s="27">
        <f t="shared" si="115"/>
        <v>0</v>
      </c>
      <c r="AG92" s="27">
        <f t="shared" si="115"/>
        <v>0</v>
      </c>
      <c r="AH92" s="27">
        <f t="shared" si="115"/>
        <v>0</v>
      </c>
      <c r="AI92" s="27">
        <f t="shared" si="115"/>
        <v>0</v>
      </c>
      <c r="AJ92" s="27">
        <f t="shared" si="115"/>
        <v>1457</v>
      </c>
      <c r="AK92" s="27">
        <f t="shared" si="115"/>
        <v>0</v>
      </c>
      <c r="AL92" s="92">
        <f t="shared" si="115"/>
        <v>0</v>
      </c>
      <c r="AM92" s="92">
        <f t="shared" si="115"/>
        <v>0</v>
      </c>
      <c r="AN92" s="92">
        <f t="shared" si="115"/>
        <v>-18</v>
      </c>
      <c r="AO92" s="92">
        <f t="shared" si="115"/>
        <v>0</v>
      </c>
      <c r="AP92" s="27">
        <f t="shared" si="115"/>
        <v>1439</v>
      </c>
      <c r="AQ92" s="27">
        <f t="shared" si="115"/>
        <v>0</v>
      </c>
    </row>
    <row r="93" spans="1:43" s="9" customFormat="1" ht="36" customHeight="1">
      <c r="A93" s="72" t="s">
        <v>170</v>
      </c>
      <c r="B93" s="25" t="s">
        <v>50</v>
      </c>
      <c r="C93" s="25" t="s">
        <v>60</v>
      </c>
      <c r="D93" s="26" t="s">
        <v>260</v>
      </c>
      <c r="E93" s="25" t="s">
        <v>169</v>
      </c>
      <c r="F93" s="27">
        <f>1497-40</f>
        <v>1457</v>
      </c>
      <c r="G93" s="27"/>
      <c r="H93" s="27"/>
      <c r="I93" s="27"/>
      <c r="J93" s="27"/>
      <c r="K93" s="27"/>
      <c r="L93" s="27">
        <f>F93+H93+I93+J93+K93</f>
        <v>1457</v>
      </c>
      <c r="M93" s="27">
        <f>G93+K93</f>
        <v>0</v>
      </c>
      <c r="N93" s="27"/>
      <c r="O93" s="27"/>
      <c r="P93" s="27"/>
      <c r="Q93" s="27"/>
      <c r="R93" s="27">
        <f>L93+N93+O93+P93+Q93</f>
        <v>1457</v>
      </c>
      <c r="S93" s="27">
        <f>M93+Q93</f>
        <v>0</v>
      </c>
      <c r="T93" s="27"/>
      <c r="U93" s="27"/>
      <c r="V93" s="27"/>
      <c r="W93" s="27"/>
      <c r="X93" s="27">
        <f>R93+T93+U93+V93+W93</f>
        <v>1457</v>
      </c>
      <c r="Y93" s="27">
        <f>S93+W93</f>
        <v>0</v>
      </c>
      <c r="Z93" s="27"/>
      <c r="AA93" s="27"/>
      <c r="AB93" s="27"/>
      <c r="AC93" s="27"/>
      <c r="AD93" s="27">
        <f>X93+Z93+AA93+AB93+AC93</f>
        <v>1457</v>
      </c>
      <c r="AE93" s="27">
        <f>Y93+AC93</f>
        <v>0</v>
      </c>
      <c r="AF93" s="27"/>
      <c r="AG93" s="27"/>
      <c r="AH93" s="27"/>
      <c r="AI93" s="27"/>
      <c r="AJ93" s="27">
        <f>AD93+AF93+AG93+AH93+AI93</f>
        <v>1457</v>
      </c>
      <c r="AK93" s="27">
        <f>AE93+AI93</f>
        <v>0</v>
      </c>
      <c r="AL93" s="92"/>
      <c r="AM93" s="92"/>
      <c r="AN93" s="92">
        <v>-18</v>
      </c>
      <c r="AO93" s="92"/>
      <c r="AP93" s="27">
        <f>AJ93+AL93+AM93+AN93+AO93</f>
        <v>1439</v>
      </c>
      <c r="AQ93" s="27">
        <f>AK93+AO93</f>
        <v>0</v>
      </c>
    </row>
    <row r="94" spans="1:43" s="9" customFormat="1" ht="16.5">
      <c r="A94" s="33" t="s">
        <v>99</v>
      </c>
      <c r="B94" s="25" t="s">
        <v>50</v>
      </c>
      <c r="C94" s="25" t="s">
        <v>60</v>
      </c>
      <c r="D94" s="26" t="s">
        <v>260</v>
      </c>
      <c r="E94" s="25" t="s">
        <v>100</v>
      </c>
      <c r="F94" s="27">
        <f t="shared" ref="F94:M94" si="116">F96</f>
        <v>5</v>
      </c>
      <c r="G94" s="27">
        <f t="shared" si="116"/>
        <v>0</v>
      </c>
      <c r="H94" s="27">
        <f t="shared" si="116"/>
        <v>0</v>
      </c>
      <c r="I94" s="27">
        <f t="shared" si="116"/>
        <v>0</v>
      </c>
      <c r="J94" s="27">
        <f t="shared" si="116"/>
        <v>0</v>
      </c>
      <c r="K94" s="27">
        <f t="shared" si="116"/>
        <v>0</v>
      </c>
      <c r="L94" s="27">
        <f t="shared" si="116"/>
        <v>5</v>
      </c>
      <c r="M94" s="27">
        <f t="shared" si="116"/>
        <v>0</v>
      </c>
      <c r="N94" s="27">
        <f>N96+N95</f>
        <v>3</v>
      </c>
      <c r="O94" s="27">
        <f t="shared" ref="O94:S94" si="117">O96+O95</f>
        <v>0</v>
      </c>
      <c r="P94" s="27">
        <f t="shared" si="117"/>
        <v>0</v>
      </c>
      <c r="Q94" s="27">
        <f t="shared" si="117"/>
        <v>0</v>
      </c>
      <c r="R94" s="27">
        <f t="shared" si="117"/>
        <v>8</v>
      </c>
      <c r="S94" s="27">
        <f t="shared" si="117"/>
        <v>0</v>
      </c>
      <c r="T94" s="27">
        <f>T96+T95</f>
        <v>0</v>
      </c>
      <c r="U94" s="27">
        <f t="shared" ref="U94:Y94" si="118">U96+U95</f>
        <v>0</v>
      </c>
      <c r="V94" s="27">
        <f t="shared" si="118"/>
        <v>0</v>
      </c>
      <c r="W94" s="27">
        <f t="shared" si="118"/>
        <v>0</v>
      </c>
      <c r="X94" s="27">
        <f t="shared" si="118"/>
        <v>8</v>
      </c>
      <c r="Y94" s="27">
        <f t="shared" si="118"/>
        <v>0</v>
      </c>
      <c r="Z94" s="27">
        <f>Z96+Z95</f>
        <v>0</v>
      </c>
      <c r="AA94" s="27">
        <f t="shared" ref="AA94:AE94" si="119">AA96+AA95</f>
        <v>0</v>
      </c>
      <c r="AB94" s="27">
        <f t="shared" si="119"/>
        <v>0</v>
      </c>
      <c r="AC94" s="27">
        <f t="shared" si="119"/>
        <v>0</v>
      </c>
      <c r="AD94" s="27">
        <f t="shared" si="119"/>
        <v>8</v>
      </c>
      <c r="AE94" s="27">
        <f t="shared" si="119"/>
        <v>0</v>
      </c>
      <c r="AF94" s="27">
        <f>AF96+AF95</f>
        <v>0</v>
      </c>
      <c r="AG94" s="27">
        <f t="shared" ref="AG94:AK94" si="120">AG96+AG95</f>
        <v>0</v>
      </c>
      <c r="AH94" s="27">
        <f t="shared" si="120"/>
        <v>0</v>
      </c>
      <c r="AI94" s="27">
        <f t="shared" si="120"/>
        <v>0</v>
      </c>
      <c r="AJ94" s="27">
        <f t="shared" si="120"/>
        <v>8</v>
      </c>
      <c r="AK94" s="27">
        <f t="shared" si="120"/>
        <v>0</v>
      </c>
      <c r="AL94" s="27">
        <f>AL96+AL95</f>
        <v>0</v>
      </c>
      <c r="AM94" s="27">
        <f t="shared" ref="AM94:AQ94" si="121">AM96+AM95</f>
        <v>0</v>
      </c>
      <c r="AN94" s="27">
        <f t="shared" si="121"/>
        <v>0</v>
      </c>
      <c r="AO94" s="27">
        <f t="shared" si="121"/>
        <v>0</v>
      </c>
      <c r="AP94" s="27">
        <f t="shared" si="121"/>
        <v>8</v>
      </c>
      <c r="AQ94" s="27">
        <f t="shared" si="121"/>
        <v>0</v>
      </c>
    </row>
    <row r="95" spans="1:43" s="108" customFormat="1" ht="16.5">
      <c r="A95" s="104" t="s">
        <v>185</v>
      </c>
      <c r="B95" s="25" t="s">
        <v>50</v>
      </c>
      <c r="C95" s="25" t="s">
        <v>60</v>
      </c>
      <c r="D95" s="26" t="s">
        <v>260</v>
      </c>
      <c r="E95" s="25" t="s">
        <v>184</v>
      </c>
      <c r="F95" s="27"/>
      <c r="G95" s="27"/>
      <c r="H95" s="27"/>
      <c r="I95" s="27"/>
      <c r="J95" s="27"/>
      <c r="K95" s="27"/>
      <c r="L95" s="27"/>
      <c r="M95" s="27"/>
      <c r="N95" s="27">
        <v>3</v>
      </c>
      <c r="O95" s="27"/>
      <c r="P95" s="27"/>
      <c r="Q95" s="27"/>
      <c r="R95" s="27">
        <f>L95+N95+O95+P95+Q95</f>
        <v>3</v>
      </c>
      <c r="S95" s="27">
        <f>M95+Q95</f>
        <v>0</v>
      </c>
      <c r="T95" s="27"/>
      <c r="U95" s="27"/>
      <c r="V95" s="27"/>
      <c r="W95" s="27"/>
      <c r="X95" s="27">
        <f>R95+T95+U95+V95+W95</f>
        <v>3</v>
      </c>
      <c r="Y95" s="27">
        <f>S95+W95</f>
        <v>0</v>
      </c>
      <c r="Z95" s="27"/>
      <c r="AA95" s="27"/>
      <c r="AB95" s="27"/>
      <c r="AC95" s="27"/>
      <c r="AD95" s="27">
        <f>X95+Z95+AA95+AB95+AC95</f>
        <v>3</v>
      </c>
      <c r="AE95" s="27">
        <f>Y95+AC95</f>
        <v>0</v>
      </c>
      <c r="AF95" s="27"/>
      <c r="AG95" s="27"/>
      <c r="AH95" s="27"/>
      <c r="AI95" s="27"/>
      <c r="AJ95" s="27">
        <f>AD95+AF95+AG95+AH95+AI95</f>
        <v>3</v>
      </c>
      <c r="AK95" s="27">
        <f>AE95+AI95</f>
        <v>0</v>
      </c>
      <c r="AL95" s="27"/>
      <c r="AM95" s="27"/>
      <c r="AN95" s="27"/>
      <c r="AO95" s="27"/>
      <c r="AP95" s="27">
        <f>AJ95+AL95+AM95+AN95+AO95</f>
        <v>3</v>
      </c>
      <c r="AQ95" s="27">
        <f>AK95+AO95</f>
        <v>0</v>
      </c>
    </row>
    <row r="96" spans="1:43" s="9" customFormat="1" ht="16.5">
      <c r="A96" s="33" t="s">
        <v>172</v>
      </c>
      <c r="B96" s="25" t="s">
        <v>50</v>
      </c>
      <c r="C96" s="25" t="s">
        <v>60</v>
      </c>
      <c r="D96" s="26" t="s">
        <v>260</v>
      </c>
      <c r="E96" s="25" t="s">
        <v>171</v>
      </c>
      <c r="F96" s="27">
        <f>18-13</f>
        <v>5</v>
      </c>
      <c r="G96" s="27"/>
      <c r="H96" s="27"/>
      <c r="I96" s="27"/>
      <c r="J96" s="27"/>
      <c r="K96" s="27"/>
      <c r="L96" s="27">
        <f>F96+H96+I96+J96+K96</f>
        <v>5</v>
      </c>
      <c r="M96" s="27">
        <f>G96+K96</f>
        <v>0</v>
      </c>
      <c r="N96" s="27"/>
      <c r="O96" s="27"/>
      <c r="P96" s="27"/>
      <c r="Q96" s="27"/>
      <c r="R96" s="27">
        <f>L96+N96+O96+P96+Q96</f>
        <v>5</v>
      </c>
      <c r="S96" s="27">
        <f>M96+Q96</f>
        <v>0</v>
      </c>
      <c r="T96" s="27"/>
      <c r="U96" s="27"/>
      <c r="V96" s="27"/>
      <c r="W96" s="27"/>
      <c r="X96" s="27">
        <f>R96+T96+U96+V96+W96</f>
        <v>5</v>
      </c>
      <c r="Y96" s="27">
        <f>S96+W96</f>
        <v>0</v>
      </c>
      <c r="Z96" s="27"/>
      <c r="AA96" s="27"/>
      <c r="AB96" s="27"/>
      <c r="AC96" s="27"/>
      <c r="AD96" s="27">
        <f>X96+Z96+AA96+AB96+AC96</f>
        <v>5</v>
      </c>
      <c r="AE96" s="27">
        <f>Y96+AC96</f>
        <v>0</v>
      </c>
      <c r="AF96" s="27"/>
      <c r="AG96" s="27"/>
      <c r="AH96" s="27"/>
      <c r="AI96" s="27"/>
      <c r="AJ96" s="27">
        <f>AD96+AF96+AG96+AH96+AI96</f>
        <v>5</v>
      </c>
      <c r="AK96" s="27">
        <f>AE96+AI96</f>
        <v>0</v>
      </c>
      <c r="AL96" s="27"/>
      <c r="AM96" s="27"/>
      <c r="AN96" s="27"/>
      <c r="AO96" s="27"/>
      <c r="AP96" s="27">
        <f>AJ96+AL96+AM96+AN96+AO96</f>
        <v>5</v>
      </c>
      <c r="AQ96" s="27">
        <f>AK96+AO96</f>
        <v>0</v>
      </c>
    </row>
    <row r="97" spans="1:43" s="9" customFormat="1" ht="16.5">
      <c r="A97" s="33"/>
      <c r="B97" s="25"/>
      <c r="C97" s="25"/>
      <c r="D97" s="26"/>
      <c r="E97" s="25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</row>
    <row r="98" spans="1:43" s="9" customFormat="1" ht="37.5">
      <c r="A98" s="71" t="s">
        <v>555</v>
      </c>
      <c r="B98" s="22" t="s">
        <v>50</v>
      </c>
      <c r="C98" s="22" t="s">
        <v>56</v>
      </c>
      <c r="D98" s="29"/>
      <c r="E98" s="25"/>
      <c r="F98" s="24">
        <f>F99</f>
        <v>23539</v>
      </c>
      <c r="G98" s="24"/>
      <c r="H98" s="24">
        <f t="shared" ref="H98:H102" si="122">H99</f>
        <v>0</v>
      </c>
      <c r="I98" s="24"/>
      <c r="J98" s="24">
        <f t="shared" ref="J98:J102" si="123">J99</f>
        <v>0</v>
      </c>
      <c r="K98" s="24"/>
      <c r="L98" s="24">
        <f t="shared" ref="L98:L102" si="124">L99</f>
        <v>23539</v>
      </c>
      <c r="M98" s="24"/>
      <c r="N98" s="24">
        <f t="shared" ref="N98:N102" si="125">N99</f>
        <v>0</v>
      </c>
      <c r="O98" s="24"/>
      <c r="P98" s="24">
        <f t="shared" ref="P98:P102" si="126">P99</f>
        <v>0</v>
      </c>
      <c r="Q98" s="24"/>
      <c r="R98" s="24">
        <f t="shared" ref="R98:R102" si="127">R99</f>
        <v>23539</v>
      </c>
      <c r="S98" s="24"/>
      <c r="T98" s="24">
        <f t="shared" ref="T98:T102" si="128">T99</f>
        <v>0</v>
      </c>
      <c r="U98" s="24"/>
      <c r="V98" s="24">
        <f t="shared" ref="V98:V102" si="129">V99</f>
        <v>0</v>
      </c>
      <c r="W98" s="24"/>
      <c r="X98" s="24">
        <f t="shared" ref="X98:X102" si="130">X99</f>
        <v>23539</v>
      </c>
      <c r="Y98" s="24"/>
      <c r="Z98" s="24">
        <f t="shared" ref="Z98:Z102" si="131">Z99</f>
        <v>0</v>
      </c>
      <c r="AA98" s="24"/>
      <c r="AB98" s="24">
        <f t="shared" ref="AB98:AB102" si="132">AB99</f>
        <v>0</v>
      </c>
      <c r="AC98" s="24"/>
      <c r="AD98" s="24">
        <f t="shared" ref="AD98:AD102" si="133">AD99</f>
        <v>23539</v>
      </c>
      <c r="AE98" s="24"/>
      <c r="AF98" s="24">
        <f t="shared" ref="AF98:AF102" si="134">AF99</f>
        <v>0</v>
      </c>
      <c r="AG98" s="24"/>
      <c r="AH98" s="24">
        <f t="shared" ref="AH98:AH102" si="135">AH99</f>
        <v>0</v>
      </c>
      <c r="AI98" s="24"/>
      <c r="AJ98" s="24">
        <f t="shared" ref="AJ98:AJ102" si="136">AJ99</f>
        <v>23539</v>
      </c>
      <c r="AK98" s="24"/>
      <c r="AL98" s="24">
        <f t="shared" ref="AL98:AL102" si="137">AL99</f>
        <v>0</v>
      </c>
      <c r="AM98" s="24"/>
      <c r="AN98" s="24">
        <f t="shared" ref="AN98:AN102" si="138">AN99</f>
        <v>-29</v>
      </c>
      <c r="AO98" s="24"/>
      <c r="AP98" s="24">
        <f t="shared" ref="AP98:AP102" si="139">AP99</f>
        <v>23510</v>
      </c>
      <c r="AQ98" s="24"/>
    </row>
    <row r="99" spans="1:43" s="9" customFormat="1" ht="16.5">
      <c r="A99" s="33" t="s">
        <v>81</v>
      </c>
      <c r="B99" s="25" t="s">
        <v>50</v>
      </c>
      <c r="C99" s="25" t="s">
        <v>56</v>
      </c>
      <c r="D99" s="26" t="s">
        <v>245</v>
      </c>
      <c r="E99" s="25"/>
      <c r="F99" s="27">
        <f>F100</f>
        <v>23539</v>
      </c>
      <c r="G99" s="27"/>
      <c r="H99" s="27">
        <f t="shared" si="122"/>
        <v>0</v>
      </c>
      <c r="I99" s="27"/>
      <c r="J99" s="27">
        <f t="shared" si="123"/>
        <v>0</v>
      </c>
      <c r="K99" s="27"/>
      <c r="L99" s="27">
        <f t="shared" si="124"/>
        <v>23539</v>
      </c>
      <c r="M99" s="27"/>
      <c r="N99" s="27">
        <f t="shared" si="125"/>
        <v>0</v>
      </c>
      <c r="O99" s="27"/>
      <c r="P99" s="27">
        <f t="shared" si="126"/>
        <v>0</v>
      </c>
      <c r="Q99" s="27"/>
      <c r="R99" s="27">
        <f t="shared" si="127"/>
        <v>23539</v>
      </c>
      <c r="S99" s="27"/>
      <c r="T99" s="27">
        <f t="shared" si="128"/>
        <v>0</v>
      </c>
      <c r="U99" s="27"/>
      <c r="V99" s="27">
        <f t="shared" si="129"/>
        <v>0</v>
      </c>
      <c r="W99" s="27"/>
      <c r="X99" s="27">
        <f t="shared" si="130"/>
        <v>23539</v>
      </c>
      <c r="Y99" s="27"/>
      <c r="Z99" s="27">
        <f t="shared" si="131"/>
        <v>0</v>
      </c>
      <c r="AA99" s="27"/>
      <c r="AB99" s="27">
        <f t="shared" si="132"/>
        <v>0</v>
      </c>
      <c r="AC99" s="27"/>
      <c r="AD99" s="27">
        <f t="shared" si="133"/>
        <v>23539</v>
      </c>
      <c r="AE99" s="27"/>
      <c r="AF99" s="27">
        <f t="shared" si="134"/>
        <v>0</v>
      </c>
      <c r="AG99" s="27"/>
      <c r="AH99" s="27">
        <f t="shared" si="135"/>
        <v>0</v>
      </c>
      <c r="AI99" s="27"/>
      <c r="AJ99" s="27">
        <f t="shared" si="136"/>
        <v>23539</v>
      </c>
      <c r="AK99" s="27"/>
      <c r="AL99" s="27">
        <f t="shared" si="137"/>
        <v>0</v>
      </c>
      <c r="AM99" s="27"/>
      <c r="AN99" s="27">
        <f t="shared" si="138"/>
        <v>-29</v>
      </c>
      <c r="AO99" s="27"/>
      <c r="AP99" s="27">
        <f t="shared" si="139"/>
        <v>23510</v>
      </c>
      <c r="AQ99" s="27"/>
    </row>
    <row r="100" spans="1:43" s="9" customFormat="1" ht="21" customHeight="1">
      <c r="A100" s="33" t="s">
        <v>78</v>
      </c>
      <c r="B100" s="25" t="s">
        <v>50</v>
      </c>
      <c r="C100" s="25" t="s">
        <v>56</v>
      </c>
      <c r="D100" s="26" t="s">
        <v>246</v>
      </c>
      <c r="E100" s="25"/>
      <c r="F100" s="27">
        <f>F101</f>
        <v>23539</v>
      </c>
      <c r="G100" s="27"/>
      <c r="H100" s="27">
        <f t="shared" si="122"/>
        <v>0</v>
      </c>
      <c r="I100" s="27"/>
      <c r="J100" s="27">
        <f t="shared" si="123"/>
        <v>0</v>
      </c>
      <c r="K100" s="27"/>
      <c r="L100" s="27">
        <f t="shared" si="124"/>
        <v>23539</v>
      </c>
      <c r="M100" s="27"/>
      <c r="N100" s="27">
        <f t="shared" si="125"/>
        <v>0</v>
      </c>
      <c r="O100" s="27"/>
      <c r="P100" s="27">
        <f t="shared" si="126"/>
        <v>0</v>
      </c>
      <c r="Q100" s="27"/>
      <c r="R100" s="27">
        <f t="shared" si="127"/>
        <v>23539</v>
      </c>
      <c r="S100" s="27"/>
      <c r="T100" s="27">
        <f t="shared" si="128"/>
        <v>0</v>
      </c>
      <c r="U100" s="27"/>
      <c r="V100" s="27">
        <f t="shared" si="129"/>
        <v>0</v>
      </c>
      <c r="W100" s="27"/>
      <c r="X100" s="27">
        <f t="shared" si="130"/>
        <v>23539</v>
      </c>
      <c r="Y100" s="27"/>
      <c r="Z100" s="27">
        <f t="shared" si="131"/>
        <v>0</v>
      </c>
      <c r="AA100" s="27"/>
      <c r="AB100" s="27">
        <f t="shared" si="132"/>
        <v>0</v>
      </c>
      <c r="AC100" s="27"/>
      <c r="AD100" s="27">
        <f t="shared" si="133"/>
        <v>23539</v>
      </c>
      <c r="AE100" s="27"/>
      <c r="AF100" s="27">
        <f t="shared" si="134"/>
        <v>0</v>
      </c>
      <c r="AG100" s="27"/>
      <c r="AH100" s="27">
        <f t="shared" si="135"/>
        <v>0</v>
      </c>
      <c r="AI100" s="27"/>
      <c r="AJ100" s="27">
        <f t="shared" si="136"/>
        <v>23539</v>
      </c>
      <c r="AK100" s="27"/>
      <c r="AL100" s="27">
        <f t="shared" si="137"/>
        <v>0</v>
      </c>
      <c r="AM100" s="27"/>
      <c r="AN100" s="27">
        <f t="shared" si="138"/>
        <v>-29</v>
      </c>
      <c r="AO100" s="27"/>
      <c r="AP100" s="27">
        <f t="shared" si="139"/>
        <v>23510</v>
      </c>
      <c r="AQ100" s="27"/>
    </row>
    <row r="101" spans="1:43" s="9" customFormat="1" ht="19.5" customHeight="1">
      <c r="A101" s="33" t="s">
        <v>554</v>
      </c>
      <c r="B101" s="25" t="s">
        <v>50</v>
      </c>
      <c r="C101" s="25" t="s">
        <v>56</v>
      </c>
      <c r="D101" s="26" t="s">
        <v>530</v>
      </c>
      <c r="E101" s="25"/>
      <c r="F101" s="27">
        <f>F102</f>
        <v>23539</v>
      </c>
      <c r="G101" s="27"/>
      <c r="H101" s="27">
        <f t="shared" si="122"/>
        <v>0</v>
      </c>
      <c r="I101" s="27"/>
      <c r="J101" s="27">
        <f t="shared" si="123"/>
        <v>0</v>
      </c>
      <c r="K101" s="27"/>
      <c r="L101" s="27">
        <f t="shared" si="124"/>
        <v>23539</v>
      </c>
      <c r="M101" s="27"/>
      <c r="N101" s="27">
        <f t="shared" si="125"/>
        <v>0</v>
      </c>
      <c r="O101" s="27"/>
      <c r="P101" s="27">
        <f t="shared" si="126"/>
        <v>0</v>
      </c>
      <c r="Q101" s="27"/>
      <c r="R101" s="27">
        <f t="shared" si="127"/>
        <v>23539</v>
      </c>
      <c r="S101" s="27"/>
      <c r="T101" s="27">
        <f t="shared" si="128"/>
        <v>0</v>
      </c>
      <c r="U101" s="27"/>
      <c r="V101" s="27">
        <f t="shared" si="129"/>
        <v>0</v>
      </c>
      <c r="W101" s="27"/>
      <c r="X101" s="27">
        <f t="shared" si="130"/>
        <v>23539</v>
      </c>
      <c r="Y101" s="27"/>
      <c r="Z101" s="27">
        <f t="shared" si="131"/>
        <v>0</v>
      </c>
      <c r="AA101" s="27"/>
      <c r="AB101" s="27">
        <f t="shared" si="132"/>
        <v>0</v>
      </c>
      <c r="AC101" s="27"/>
      <c r="AD101" s="27">
        <f t="shared" si="133"/>
        <v>23539</v>
      </c>
      <c r="AE101" s="27"/>
      <c r="AF101" s="27">
        <f t="shared" si="134"/>
        <v>0</v>
      </c>
      <c r="AG101" s="27"/>
      <c r="AH101" s="27">
        <f t="shared" si="135"/>
        <v>0</v>
      </c>
      <c r="AI101" s="27"/>
      <c r="AJ101" s="27">
        <f t="shared" si="136"/>
        <v>23539</v>
      </c>
      <c r="AK101" s="27"/>
      <c r="AL101" s="27">
        <f t="shared" si="137"/>
        <v>0</v>
      </c>
      <c r="AM101" s="27"/>
      <c r="AN101" s="27">
        <f t="shared" si="138"/>
        <v>-29</v>
      </c>
      <c r="AO101" s="27"/>
      <c r="AP101" s="27">
        <f t="shared" si="139"/>
        <v>23510</v>
      </c>
      <c r="AQ101" s="27"/>
    </row>
    <row r="102" spans="1:43" s="9" customFormat="1" ht="33">
      <c r="A102" s="72" t="s">
        <v>437</v>
      </c>
      <c r="B102" s="25" t="s">
        <v>50</v>
      </c>
      <c r="C102" s="25" t="s">
        <v>56</v>
      </c>
      <c r="D102" s="26" t="s">
        <v>530</v>
      </c>
      <c r="E102" s="25" t="s">
        <v>80</v>
      </c>
      <c r="F102" s="27">
        <f>F103</f>
        <v>23539</v>
      </c>
      <c r="G102" s="27"/>
      <c r="H102" s="27">
        <f t="shared" si="122"/>
        <v>0</v>
      </c>
      <c r="I102" s="27"/>
      <c r="J102" s="27">
        <f t="shared" si="123"/>
        <v>0</v>
      </c>
      <c r="K102" s="27"/>
      <c r="L102" s="27">
        <f t="shared" si="124"/>
        <v>23539</v>
      </c>
      <c r="M102" s="27"/>
      <c r="N102" s="27">
        <f t="shared" si="125"/>
        <v>0</v>
      </c>
      <c r="O102" s="27"/>
      <c r="P102" s="27">
        <f t="shared" si="126"/>
        <v>0</v>
      </c>
      <c r="Q102" s="27"/>
      <c r="R102" s="27">
        <f t="shared" si="127"/>
        <v>23539</v>
      </c>
      <c r="S102" s="27"/>
      <c r="T102" s="27">
        <f t="shared" si="128"/>
        <v>0</v>
      </c>
      <c r="U102" s="27"/>
      <c r="V102" s="27">
        <f t="shared" si="129"/>
        <v>0</v>
      </c>
      <c r="W102" s="27"/>
      <c r="X102" s="27">
        <f t="shared" si="130"/>
        <v>23539</v>
      </c>
      <c r="Y102" s="27"/>
      <c r="Z102" s="27">
        <f t="shared" si="131"/>
        <v>0</v>
      </c>
      <c r="AA102" s="27"/>
      <c r="AB102" s="27">
        <f t="shared" si="132"/>
        <v>0</v>
      </c>
      <c r="AC102" s="27"/>
      <c r="AD102" s="27">
        <f t="shared" si="133"/>
        <v>23539</v>
      </c>
      <c r="AE102" s="27"/>
      <c r="AF102" s="27">
        <f t="shared" si="134"/>
        <v>0</v>
      </c>
      <c r="AG102" s="27"/>
      <c r="AH102" s="27">
        <f t="shared" si="135"/>
        <v>0</v>
      </c>
      <c r="AI102" s="27"/>
      <c r="AJ102" s="27">
        <f t="shared" si="136"/>
        <v>23539</v>
      </c>
      <c r="AK102" s="27"/>
      <c r="AL102" s="92">
        <f t="shared" si="137"/>
        <v>0</v>
      </c>
      <c r="AM102" s="92"/>
      <c r="AN102" s="92">
        <f t="shared" si="138"/>
        <v>-29</v>
      </c>
      <c r="AO102" s="92"/>
      <c r="AP102" s="27">
        <f t="shared" si="139"/>
        <v>23510</v>
      </c>
      <c r="AQ102" s="27"/>
    </row>
    <row r="103" spans="1:43" s="9" customFormat="1" ht="51.6" customHeight="1">
      <c r="A103" s="72" t="s">
        <v>170</v>
      </c>
      <c r="B103" s="25" t="s">
        <v>50</v>
      </c>
      <c r="C103" s="25" t="s">
        <v>56</v>
      </c>
      <c r="D103" s="26" t="s">
        <v>530</v>
      </c>
      <c r="E103" s="25" t="s">
        <v>169</v>
      </c>
      <c r="F103" s="27">
        <f>870+168+22501</f>
        <v>23539</v>
      </c>
      <c r="G103" s="27"/>
      <c r="H103" s="27"/>
      <c r="I103" s="27"/>
      <c r="J103" s="27"/>
      <c r="K103" s="27"/>
      <c r="L103" s="27">
        <f>F103+H103+I103+J103+K103</f>
        <v>23539</v>
      </c>
      <c r="M103" s="27">
        <f>G103+K103</f>
        <v>0</v>
      </c>
      <c r="N103" s="27"/>
      <c r="O103" s="27"/>
      <c r="P103" s="27"/>
      <c r="Q103" s="27"/>
      <c r="R103" s="27">
        <f>L103+N103+O103+P103+Q103</f>
        <v>23539</v>
      </c>
      <c r="S103" s="27">
        <f>M103+Q103</f>
        <v>0</v>
      </c>
      <c r="T103" s="27"/>
      <c r="U103" s="27"/>
      <c r="V103" s="27"/>
      <c r="W103" s="27"/>
      <c r="X103" s="27">
        <f>R103+T103+U103+V103+W103</f>
        <v>23539</v>
      </c>
      <c r="Y103" s="27">
        <f>S103+W103</f>
        <v>0</v>
      </c>
      <c r="Z103" s="27"/>
      <c r="AA103" s="27"/>
      <c r="AB103" s="27"/>
      <c r="AC103" s="27"/>
      <c r="AD103" s="27">
        <f>X103+Z103+AA103+AB103+AC103</f>
        <v>23539</v>
      </c>
      <c r="AE103" s="27">
        <f>Y103+AC103</f>
        <v>0</v>
      </c>
      <c r="AF103" s="27"/>
      <c r="AG103" s="27"/>
      <c r="AH103" s="27"/>
      <c r="AI103" s="27"/>
      <c r="AJ103" s="27">
        <f>AD103+AF103+AG103+AH103+AI103</f>
        <v>23539</v>
      </c>
      <c r="AK103" s="27">
        <f>AE103+AI103</f>
        <v>0</v>
      </c>
      <c r="AL103" s="92"/>
      <c r="AM103" s="92"/>
      <c r="AN103" s="92">
        <v>-29</v>
      </c>
      <c r="AO103" s="92"/>
      <c r="AP103" s="27">
        <f>AJ103+AL103+AM103+AN103+AO103</f>
        <v>23510</v>
      </c>
      <c r="AQ103" s="27">
        <f>AK103+AO103</f>
        <v>0</v>
      </c>
    </row>
    <row r="104" spans="1:43" s="9" customFormat="1" ht="16.5">
      <c r="A104" s="33"/>
      <c r="B104" s="25"/>
      <c r="C104" s="25"/>
      <c r="D104" s="26"/>
      <c r="E104" s="25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</row>
    <row r="105" spans="1:43" s="8" customFormat="1" ht="18.75">
      <c r="A105" s="71" t="s">
        <v>19</v>
      </c>
      <c r="B105" s="22" t="s">
        <v>50</v>
      </c>
      <c r="C105" s="22" t="s">
        <v>57</v>
      </c>
      <c r="D105" s="29"/>
      <c r="E105" s="22"/>
      <c r="F105" s="24">
        <f t="shared" ref="F105:U109" si="140">F106</f>
        <v>3000</v>
      </c>
      <c r="G105" s="24">
        <f t="shared" si="140"/>
        <v>0</v>
      </c>
      <c r="H105" s="24">
        <f t="shared" si="140"/>
        <v>0</v>
      </c>
      <c r="I105" s="24">
        <f t="shared" si="140"/>
        <v>0</v>
      </c>
      <c r="J105" s="24">
        <f t="shared" si="140"/>
        <v>0</v>
      </c>
      <c r="K105" s="24">
        <f t="shared" si="140"/>
        <v>0</v>
      </c>
      <c r="L105" s="24">
        <f t="shared" si="140"/>
        <v>3000</v>
      </c>
      <c r="M105" s="24">
        <f t="shared" si="140"/>
        <v>0</v>
      </c>
      <c r="N105" s="24">
        <f t="shared" si="140"/>
        <v>0</v>
      </c>
      <c r="O105" s="24">
        <f t="shared" si="140"/>
        <v>0</v>
      </c>
      <c r="P105" s="24">
        <f t="shared" si="140"/>
        <v>0</v>
      </c>
      <c r="Q105" s="24">
        <f t="shared" si="140"/>
        <v>0</v>
      </c>
      <c r="R105" s="24">
        <f t="shared" si="140"/>
        <v>3000</v>
      </c>
      <c r="S105" s="24">
        <f t="shared" si="140"/>
        <v>0</v>
      </c>
      <c r="T105" s="24">
        <f t="shared" si="140"/>
        <v>0</v>
      </c>
      <c r="U105" s="24">
        <f t="shared" si="140"/>
        <v>0</v>
      </c>
      <c r="V105" s="24">
        <f t="shared" ref="T105:AI109" si="141">V106</f>
        <v>0</v>
      </c>
      <c r="W105" s="24">
        <f t="shared" si="141"/>
        <v>0</v>
      </c>
      <c r="X105" s="24">
        <f t="shared" si="141"/>
        <v>3000</v>
      </c>
      <c r="Y105" s="24">
        <f t="shared" si="141"/>
        <v>0</v>
      </c>
      <c r="Z105" s="24">
        <f t="shared" si="141"/>
        <v>0</v>
      </c>
      <c r="AA105" s="24">
        <f t="shared" si="141"/>
        <v>0</v>
      </c>
      <c r="AB105" s="24">
        <f t="shared" si="141"/>
        <v>0</v>
      </c>
      <c r="AC105" s="24">
        <f t="shared" si="141"/>
        <v>0</v>
      </c>
      <c r="AD105" s="24">
        <f t="shared" si="141"/>
        <v>3000</v>
      </c>
      <c r="AE105" s="24">
        <f t="shared" si="141"/>
        <v>0</v>
      </c>
      <c r="AF105" s="24">
        <f t="shared" si="141"/>
        <v>0</v>
      </c>
      <c r="AG105" s="24">
        <f t="shared" si="141"/>
        <v>0</v>
      </c>
      <c r="AH105" s="24">
        <f t="shared" si="141"/>
        <v>0</v>
      </c>
      <c r="AI105" s="24">
        <f t="shared" si="141"/>
        <v>0</v>
      </c>
      <c r="AJ105" s="24">
        <f t="shared" ref="AF105:AQ109" si="142">AJ106</f>
        <v>3000</v>
      </c>
      <c r="AK105" s="24">
        <f t="shared" si="142"/>
        <v>0</v>
      </c>
      <c r="AL105" s="24">
        <f t="shared" si="142"/>
        <v>0</v>
      </c>
      <c r="AM105" s="24">
        <f t="shared" si="142"/>
        <v>0</v>
      </c>
      <c r="AN105" s="24">
        <f t="shared" si="142"/>
        <v>0</v>
      </c>
      <c r="AO105" s="24">
        <f t="shared" si="142"/>
        <v>0</v>
      </c>
      <c r="AP105" s="24">
        <f t="shared" si="142"/>
        <v>3000</v>
      </c>
      <c r="AQ105" s="24">
        <f t="shared" si="142"/>
        <v>0</v>
      </c>
    </row>
    <row r="106" spans="1:43" s="8" customFormat="1" ht="16.5">
      <c r="A106" s="33" t="s">
        <v>81</v>
      </c>
      <c r="B106" s="25" t="s">
        <v>50</v>
      </c>
      <c r="C106" s="25" t="s">
        <v>57</v>
      </c>
      <c r="D106" s="28" t="s">
        <v>245</v>
      </c>
      <c r="E106" s="31"/>
      <c r="F106" s="27">
        <f t="shared" si="140"/>
        <v>3000</v>
      </c>
      <c r="G106" s="27">
        <f t="shared" si="140"/>
        <v>0</v>
      </c>
      <c r="H106" s="27">
        <f t="shared" si="140"/>
        <v>0</v>
      </c>
      <c r="I106" s="27">
        <f t="shared" si="140"/>
        <v>0</v>
      </c>
      <c r="J106" s="27">
        <f t="shared" si="140"/>
        <v>0</v>
      </c>
      <c r="K106" s="27">
        <f t="shared" si="140"/>
        <v>0</v>
      </c>
      <c r="L106" s="27">
        <f t="shared" si="140"/>
        <v>3000</v>
      </c>
      <c r="M106" s="27">
        <f t="shared" si="140"/>
        <v>0</v>
      </c>
      <c r="N106" s="27">
        <f t="shared" si="140"/>
        <v>0</v>
      </c>
      <c r="O106" s="27">
        <f t="shared" si="140"/>
        <v>0</v>
      </c>
      <c r="P106" s="27">
        <f t="shared" si="140"/>
        <v>0</v>
      </c>
      <c r="Q106" s="27">
        <f t="shared" si="140"/>
        <v>0</v>
      </c>
      <c r="R106" s="27">
        <f t="shared" si="140"/>
        <v>3000</v>
      </c>
      <c r="S106" s="27">
        <f t="shared" si="140"/>
        <v>0</v>
      </c>
      <c r="T106" s="27">
        <f t="shared" si="141"/>
        <v>0</v>
      </c>
      <c r="U106" s="27">
        <f t="shared" si="141"/>
        <v>0</v>
      </c>
      <c r="V106" s="27">
        <f t="shared" si="141"/>
        <v>0</v>
      </c>
      <c r="W106" s="27">
        <f t="shared" si="141"/>
        <v>0</v>
      </c>
      <c r="X106" s="27">
        <f t="shared" si="141"/>
        <v>3000</v>
      </c>
      <c r="Y106" s="27">
        <f t="shared" si="141"/>
        <v>0</v>
      </c>
      <c r="Z106" s="27">
        <f t="shared" si="141"/>
        <v>0</v>
      </c>
      <c r="AA106" s="27">
        <f t="shared" si="141"/>
        <v>0</v>
      </c>
      <c r="AB106" s="27">
        <f t="shared" si="141"/>
        <v>0</v>
      </c>
      <c r="AC106" s="27">
        <f t="shared" si="141"/>
        <v>0</v>
      </c>
      <c r="AD106" s="27">
        <f t="shared" si="141"/>
        <v>3000</v>
      </c>
      <c r="AE106" s="27">
        <f t="shared" si="141"/>
        <v>0</v>
      </c>
      <c r="AF106" s="27">
        <f t="shared" si="142"/>
        <v>0</v>
      </c>
      <c r="AG106" s="27">
        <f t="shared" si="142"/>
        <v>0</v>
      </c>
      <c r="AH106" s="27">
        <f t="shared" si="142"/>
        <v>0</v>
      </c>
      <c r="AI106" s="27">
        <f t="shared" si="142"/>
        <v>0</v>
      </c>
      <c r="AJ106" s="27">
        <f t="shared" si="142"/>
        <v>3000</v>
      </c>
      <c r="AK106" s="27">
        <f t="shared" si="142"/>
        <v>0</v>
      </c>
      <c r="AL106" s="27">
        <f t="shared" si="142"/>
        <v>0</v>
      </c>
      <c r="AM106" s="27">
        <f t="shared" si="142"/>
        <v>0</v>
      </c>
      <c r="AN106" s="27">
        <f t="shared" si="142"/>
        <v>0</v>
      </c>
      <c r="AO106" s="27">
        <f t="shared" si="142"/>
        <v>0</v>
      </c>
      <c r="AP106" s="27">
        <f t="shared" si="142"/>
        <v>3000</v>
      </c>
      <c r="AQ106" s="27">
        <f t="shared" si="142"/>
        <v>0</v>
      </c>
    </row>
    <row r="107" spans="1:43" s="8" customFormat="1" ht="16.5">
      <c r="A107" s="33" t="s">
        <v>19</v>
      </c>
      <c r="B107" s="25" t="s">
        <v>50</v>
      </c>
      <c r="C107" s="25" t="s">
        <v>57</v>
      </c>
      <c r="D107" s="26" t="s">
        <v>363</v>
      </c>
      <c r="E107" s="31"/>
      <c r="F107" s="27">
        <f t="shared" si="140"/>
        <v>3000</v>
      </c>
      <c r="G107" s="27">
        <f t="shared" si="140"/>
        <v>0</v>
      </c>
      <c r="H107" s="27">
        <f t="shared" si="140"/>
        <v>0</v>
      </c>
      <c r="I107" s="27">
        <f t="shared" si="140"/>
        <v>0</v>
      </c>
      <c r="J107" s="27">
        <f t="shared" si="140"/>
        <v>0</v>
      </c>
      <c r="K107" s="27">
        <f t="shared" si="140"/>
        <v>0</v>
      </c>
      <c r="L107" s="27">
        <f t="shared" si="140"/>
        <v>3000</v>
      </c>
      <c r="M107" s="27">
        <f t="shared" si="140"/>
        <v>0</v>
      </c>
      <c r="N107" s="27">
        <f t="shared" si="140"/>
        <v>0</v>
      </c>
      <c r="O107" s="27">
        <f t="shared" si="140"/>
        <v>0</v>
      </c>
      <c r="P107" s="27">
        <f t="shared" si="140"/>
        <v>0</v>
      </c>
      <c r="Q107" s="27">
        <f t="shared" si="140"/>
        <v>0</v>
      </c>
      <c r="R107" s="27">
        <f t="shared" si="140"/>
        <v>3000</v>
      </c>
      <c r="S107" s="27">
        <f t="shared" si="140"/>
        <v>0</v>
      </c>
      <c r="T107" s="27">
        <f t="shared" si="141"/>
        <v>0</v>
      </c>
      <c r="U107" s="27">
        <f t="shared" si="141"/>
        <v>0</v>
      </c>
      <c r="V107" s="27">
        <f t="shared" si="141"/>
        <v>0</v>
      </c>
      <c r="W107" s="27">
        <f t="shared" si="141"/>
        <v>0</v>
      </c>
      <c r="X107" s="27">
        <f t="shared" si="141"/>
        <v>3000</v>
      </c>
      <c r="Y107" s="27">
        <f t="shared" si="141"/>
        <v>0</v>
      </c>
      <c r="Z107" s="27">
        <f t="shared" si="141"/>
        <v>0</v>
      </c>
      <c r="AA107" s="27">
        <f t="shared" si="141"/>
        <v>0</v>
      </c>
      <c r="AB107" s="27">
        <f t="shared" si="141"/>
        <v>0</v>
      </c>
      <c r="AC107" s="27">
        <f t="shared" si="141"/>
        <v>0</v>
      </c>
      <c r="AD107" s="27">
        <f t="shared" si="141"/>
        <v>3000</v>
      </c>
      <c r="AE107" s="27">
        <f t="shared" si="141"/>
        <v>0</v>
      </c>
      <c r="AF107" s="27">
        <f t="shared" si="142"/>
        <v>0</v>
      </c>
      <c r="AG107" s="27">
        <f t="shared" si="142"/>
        <v>0</v>
      </c>
      <c r="AH107" s="27">
        <f t="shared" si="142"/>
        <v>0</v>
      </c>
      <c r="AI107" s="27">
        <f t="shared" si="142"/>
        <v>0</v>
      </c>
      <c r="AJ107" s="27">
        <f t="shared" si="142"/>
        <v>3000</v>
      </c>
      <c r="AK107" s="27">
        <f t="shared" si="142"/>
        <v>0</v>
      </c>
      <c r="AL107" s="27">
        <f t="shared" si="142"/>
        <v>0</v>
      </c>
      <c r="AM107" s="27">
        <f t="shared" si="142"/>
        <v>0</v>
      </c>
      <c r="AN107" s="27">
        <f t="shared" si="142"/>
        <v>0</v>
      </c>
      <c r="AO107" s="27">
        <f t="shared" si="142"/>
        <v>0</v>
      </c>
      <c r="AP107" s="27">
        <f t="shared" si="142"/>
        <v>3000</v>
      </c>
      <c r="AQ107" s="27">
        <f t="shared" si="142"/>
        <v>0</v>
      </c>
    </row>
    <row r="108" spans="1:43" s="8" customFormat="1" ht="33" customHeight="1">
      <c r="A108" s="33" t="s">
        <v>559</v>
      </c>
      <c r="B108" s="25" t="s">
        <v>50</v>
      </c>
      <c r="C108" s="25" t="s">
        <v>57</v>
      </c>
      <c r="D108" s="26" t="s">
        <v>364</v>
      </c>
      <c r="E108" s="25"/>
      <c r="F108" s="27">
        <f t="shared" si="140"/>
        <v>3000</v>
      </c>
      <c r="G108" s="27">
        <f t="shared" si="140"/>
        <v>0</v>
      </c>
      <c r="H108" s="27">
        <f t="shared" si="140"/>
        <v>0</v>
      </c>
      <c r="I108" s="27">
        <f t="shared" si="140"/>
        <v>0</v>
      </c>
      <c r="J108" s="27">
        <f t="shared" si="140"/>
        <v>0</v>
      </c>
      <c r="K108" s="27">
        <f t="shared" si="140"/>
        <v>0</v>
      </c>
      <c r="L108" s="27">
        <f t="shared" si="140"/>
        <v>3000</v>
      </c>
      <c r="M108" s="27">
        <f t="shared" si="140"/>
        <v>0</v>
      </c>
      <c r="N108" s="27">
        <f t="shared" si="140"/>
        <v>0</v>
      </c>
      <c r="O108" s="27">
        <f t="shared" si="140"/>
        <v>0</v>
      </c>
      <c r="P108" s="27">
        <f t="shared" si="140"/>
        <v>0</v>
      </c>
      <c r="Q108" s="27">
        <f t="shared" si="140"/>
        <v>0</v>
      </c>
      <c r="R108" s="27">
        <f t="shared" si="140"/>
        <v>3000</v>
      </c>
      <c r="S108" s="27">
        <f t="shared" si="140"/>
        <v>0</v>
      </c>
      <c r="T108" s="27">
        <f t="shared" si="141"/>
        <v>0</v>
      </c>
      <c r="U108" s="27">
        <f t="shared" si="141"/>
        <v>0</v>
      </c>
      <c r="V108" s="27">
        <f t="shared" si="141"/>
        <v>0</v>
      </c>
      <c r="W108" s="27">
        <f t="shared" si="141"/>
        <v>0</v>
      </c>
      <c r="X108" s="27">
        <f t="shared" si="141"/>
        <v>3000</v>
      </c>
      <c r="Y108" s="27">
        <f t="shared" si="141"/>
        <v>0</v>
      </c>
      <c r="Z108" s="27">
        <f t="shared" si="141"/>
        <v>0</v>
      </c>
      <c r="AA108" s="27">
        <f t="shared" si="141"/>
        <v>0</v>
      </c>
      <c r="AB108" s="27">
        <f t="shared" si="141"/>
        <v>0</v>
      </c>
      <c r="AC108" s="27">
        <f t="shared" si="141"/>
        <v>0</v>
      </c>
      <c r="AD108" s="27">
        <f t="shared" si="141"/>
        <v>3000</v>
      </c>
      <c r="AE108" s="27">
        <f t="shared" si="141"/>
        <v>0</v>
      </c>
      <c r="AF108" s="27">
        <f t="shared" si="142"/>
        <v>0</v>
      </c>
      <c r="AG108" s="27">
        <f t="shared" si="142"/>
        <v>0</v>
      </c>
      <c r="AH108" s="27">
        <f t="shared" si="142"/>
        <v>0</v>
      </c>
      <c r="AI108" s="27">
        <f t="shared" si="142"/>
        <v>0</v>
      </c>
      <c r="AJ108" s="27">
        <f t="shared" si="142"/>
        <v>3000</v>
      </c>
      <c r="AK108" s="27">
        <f t="shared" si="142"/>
        <v>0</v>
      </c>
      <c r="AL108" s="27">
        <f t="shared" si="142"/>
        <v>0</v>
      </c>
      <c r="AM108" s="27">
        <f t="shared" si="142"/>
        <v>0</v>
      </c>
      <c r="AN108" s="27">
        <f t="shared" si="142"/>
        <v>0</v>
      </c>
      <c r="AO108" s="27">
        <f t="shared" si="142"/>
        <v>0</v>
      </c>
      <c r="AP108" s="27">
        <f t="shared" si="142"/>
        <v>3000</v>
      </c>
      <c r="AQ108" s="27">
        <f t="shared" si="142"/>
        <v>0</v>
      </c>
    </row>
    <row r="109" spans="1:43" s="8" customFormat="1" ht="16.5">
      <c r="A109" s="33" t="s">
        <v>99</v>
      </c>
      <c r="B109" s="25" t="s">
        <v>50</v>
      </c>
      <c r="C109" s="25" t="s">
        <v>57</v>
      </c>
      <c r="D109" s="26" t="s">
        <v>364</v>
      </c>
      <c r="E109" s="25" t="s">
        <v>100</v>
      </c>
      <c r="F109" s="27">
        <f t="shared" si="140"/>
        <v>3000</v>
      </c>
      <c r="G109" s="27">
        <f t="shared" si="140"/>
        <v>0</v>
      </c>
      <c r="H109" s="27">
        <f t="shared" si="140"/>
        <v>0</v>
      </c>
      <c r="I109" s="27">
        <f t="shared" si="140"/>
        <v>0</v>
      </c>
      <c r="J109" s="27">
        <f t="shared" si="140"/>
        <v>0</v>
      </c>
      <c r="K109" s="27">
        <f t="shared" si="140"/>
        <v>0</v>
      </c>
      <c r="L109" s="27">
        <f t="shared" si="140"/>
        <v>3000</v>
      </c>
      <c r="M109" s="27">
        <f t="shared" si="140"/>
        <v>0</v>
      </c>
      <c r="N109" s="27">
        <f t="shared" si="140"/>
        <v>0</v>
      </c>
      <c r="O109" s="27">
        <f t="shared" si="140"/>
        <v>0</v>
      </c>
      <c r="P109" s="27">
        <f t="shared" si="140"/>
        <v>0</v>
      </c>
      <c r="Q109" s="27">
        <f t="shared" si="140"/>
        <v>0</v>
      </c>
      <c r="R109" s="27">
        <f t="shared" si="140"/>
        <v>3000</v>
      </c>
      <c r="S109" s="27">
        <f t="shared" si="140"/>
        <v>0</v>
      </c>
      <c r="T109" s="27">
        <f t="shared" si="141"/>
        <v>0</v>
      </c>
      <c r="U109" s="27">
        <f t="shared" si="141"/>
        <v>0</v>
      </c>
      <c r="V109" s="27">
        <f t="shared" si="141"/>
        <v>0</v>
      </c>
      <c r="W109" s="27">
        <f t="shared" si="141"/>
        <v>0</v>
      </c>
      <c r="X109" s="27">
        <f t="shared" si="141"/>
        <v>3000</v>
      </c>
      <c r="Y109" s="27">
        <f t="shared" si="141"/>
        <v>0</v>
      </c>
      <c r="Z109" s="27">
        <f t="shared" si="141"/>
        <v>0</v>
      </c>
      <c r="AA109" s="27">
        <f t="shared" si="141"/>
        <v>0</v>
      </c>
      <c r="AB109" s="27">
        <f t="shared" si="141"/>
        <v>0</v>
      </c>
      <c r="AC109" s="27">
        <f t="shared" si="141"/>
        <v>0</v>
      </c>
      <c r="AD109" s="27">
        <f t="shared" si="141"/>
        <v>3000</v>
      </c>
      <c r="AE109" s="27">
        <f t="shared" si="141"/>
        <v>0</v>
      </c>
      <c r="AF109" s="27">
        <f t="shared" si="142"/>
        <v>0</v>
      </c>
      <c r="AG109" s="27">
        <f t="shared" si="142"/>
        <v>0</v>
      </c>
      <c r="AH109" s="27">
        <f t="shared" si="142"/>
        <v>0</v>
      </c>
      <c r="AI109" s="27">
        <f t="shared" si="142"/>
        <v>0</v>
      </c>
      <c r="AJ109" s="27">
        <f t="shared" si="142"/>
        <v>3000</v>
      </c>
      <c r="AK109" s="27">
        <f t="shared" si="142"/>
        <v>0</v>
      </c>
      <c r="AL109" s="27">
        <f t="shared" si="142"/>
        <v>0</v>
      </c>
      <c r="AM109" s="27">
        <f t="shared" si="142"/>
        <v>0</v>
      </c>
      <c r="AN109" s="27">
        <f t="shared" si="142"/>
        <v>0</v>
      </c>
      <c r="AO109" s="27">
        <f t="shared" si="142"/>
        <v>0</v>
      </c>
      <c r="AP109" s="27">
        <f t="shared" si="142"/>
        <v>3000</v>
      </c>
      <c r="AQ109" s="27">
        <f t="shared" si="142"/>
        <v>0</v>
      </c>
    </row>
    <row r="110" spans="1:43" s="8" customFormat="1" ht="16.5">
      <c r="A110" s="33" t="s">
        <v>174</v>
      </c>
      <c r="B110" s="25" t="s">
        <v>50</v>
      </c>
      <c r="C110" s="25" t="s">
        <v>57</v>
      </c>
      <c r="D110" s="26" t="s">
        <v>364</v>
      </c>
      <c r="E110" s="25" t="s">
        <v>173</v>
      </c>
      <c r="F110" s="27">
        <v>3000</v>
      </c>
      <c r="G110" s="27"/>
      <c r="H110" s="27"/>
      <c r="I110" s="27"/>
      <c r="J110" s="27"/>
      <c r="K110" s="27"/>
      <c r="L110" s="27">
        <f>F110+H110+I110+J110+K110</f>
        <v>3000</v>
      </c>
      <c r="M110" s="27">
        <f>G110+K110</f>
        <v>0</v>
      </c>
      <c r="N110" s="27"/>
      <c r="O110" s="27"/>
      <c r="P110" s="27"/>
      <c r="Q110" s="27"/>
      <c r="R110" s="27">
        <f>L110+N110+O110+P110+Q110</f>
        <v>3000</v>
      </c>
      <c r="S110" s="27">
        <f>M110+Q110</f>
        <v>0</v>
      </c>
      <c r="T110" s="27"/>
      <c r="U110" s="27"/>
      <c r="V110" s="27"/>
      <c r="W110" s="27"/>
      <c r="X110" s="27">
        <f>R110+T110+U110+V110+W110</f>
        <v>3000</v>
      </c>
      <c r="Y110" s="27">
        <f>S110+W110</f>
        <v>0</v>
      </c>
      <c r="Z110" s="27"/>
      <c r="AA110" s="27"/>
      <c r="AB110" s="27"/>
      <c r="AC110" s="27"/>
      <c r="AD110" s="27">
        <f>X110+Z110+AA110+AB110+AC110</f>
        <v>3000</v>
      </c>
      <c r="AE110" s="27">
        <f>Y110+AC110</f>
        <v>0</v>
      </c>
      <c r="AF110" s="27"/>
      <c r="AG110" s="27"/>
      <c r="AH110" s="27"/>
      <c r="AI110" s="27"/>
      <c r="AJ110" s="27">
        <f>AD110+AF110+AG110+AH110+AI110</f>
        <v>3000</v>
      </c>
      <c r="AK110" s="27">
        <f>AE110+AI110</f>
        <v>0</v>
      </c>
      <c r="AL110" s="27"/>
      <c r="AM110" s="27"/>
      <c r="AN110" s="27"/>
      <c r="AO110" s="27"/>
      <c r="AP110" s="27">
        <f>AJ110+AL110+AM110+AN110+AO110</f>
        <v>3000</v>
      </c>
      <c r="AQ110" s="27">
        <f>AK110+AO110</f>
        <v>0</v>
      </c>
    </row>
    <row r="111" spans="1:43">
      <c r="A111" s="78"/>
      <c r="B111" s="34"/>
      <c r="C111" s="34"/>
      <c r="D111" s="35"/>
      <c r="E111" s="34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</row>
    <row r="112" spans="1:43" ht="18.75">
      <c r="A112" s="71" t="s">
        <v>20</v>
      </c>
      <c r="B112" s="22" t="s">
        <v>50</v>
      </c>
      <c r="C112" s="22" t="s">
        <v>73</v>
      </c>
      <c r="D112" s="29"/>
      <c r="E112" s="22"/>
      <c r="F112" s="24">
        <f>F231+F118+F151+F222+F146+F217</f>
        <v>517702</v>
      </c>
      <c r="G112" s="24">
        <f>G231+G118+G151+G222+G146+G217</f>
        <v>0</v>
      </c>
      <c r="H112" s="24">
        <f t="shared" ref="H112:M112" si="143">H231+H118+H151+H222+H146+H217</f>
        <v>10348</v>
      </c>
      <c r="I112" s="24">
        <f t="shared" si="143"/>
        <v>0</v>
      </c>
      <c r="J112" s="24">
        <f t="shared" si="143"/>
        <v>0</v>
      </c>
      <c r="K112" s="24">
        <f t="shared" si="143"/>
        <v>6619</v>
      </c>
      <c r="L112" s="24">
        <f t="shared" si="143"/>
        <v>534669</v>
      </c>
      <c r="M112" s="24">
        <f t="shared" si="143"/>
        <v>6619</v>
      </c>
      <c r="N112" s="24">
        <f t="shared" ref="N112:S112" si="144">N231+N118+N151+N222+N146+N217</f>
        <v>21806</v>
      </c>
      <c r="O112" s="24">
        <f t="shared" si="144"/>
        <v>0</v>
      </c>
      <c r="P112" s="24">
        <f t="shared" si="144"/>
        <v>0</v>
      </c>
      <c r="Q112" s="24">
        <f t="shared" si="144"/>
        <v>564</v>
      </c>
      <c r="R112" s="24">
        <f t="shared" si="144"/>
        <v>557039</v>
      </c>
      <c r="S112" s="24">
        <f t="shared" si="144"/>
        <v>7183</v>
      </c>
      <c r="T112" s="24">
        <f>T231+T118+T151+T222+T146+T217+T113</f>
        <v>227</v>
      </c>
      <c r="U112" s="24">
        <f t="shared" ref="U112:Y112" si="145">U231+U118+U151+U222+U146+U217+U113</f>
        <v>0</v>
      </c>
      <c r="V112" s="24">
        <f t="shared" si="145"/>
        <v>0</v>
      </c>
      <c r="W112" s="24">
        <f t="shared" si="145"/>
        <v>0</v>
      </c>
      <c r="X112" s="24">
        <f t="shared" si="145"/>
        <v>557266</v>
      </c>
      <c r="Y112" s="24">
        <f t="shared" si="145"/>
        <v>7183</v>
      </c>
      <c r="Z112" s="24">
        <f>Z231+Z118+Z151+Z222+Z146+Z217+Z113</f>
        <v>1982</v>
      </c>
      <c r="AA112" s="24">
        <f t="shared" ref="AA112:AE112" si="146">AA231+AA118+AA151+AA222+AA146+AA217+AA113</f>
        <v>0</v>
      </c>
      <c r="AB112" s="24">
        <f t="shared" si="146"/>
        <v>0</v>
      </c>
      <c r="AC112" s="24">
        <f t="shared" si="146"/>
        <v>3553</v>
      </c>
      <c r="AD112" s="24">
        <f t="shared" si="146"/>
        <v>562801</v>
      </c>
      <c r="AE112" s="24">
        <f t="shared" si="146"/>
        <v>10736</v>
      </c>
      <c r="AF112" s="24">
        <f>AF231+AF118+AF151+AF222+AF146+AF217+AF113</f>
        <v>0</v>
      </c>
      <c r="AG112" s="24">
        <f t="shared" ref="AG112:AK112" si="147">AG231+AG118+AG151+AG222+AG146+AG217+AG113</f>
        <v>0</v>
      </c>
      <c r="AH112" s="24">
        <f t="shared" si="147"/>
        <v>0</v>
      </c>
      <c r="AI112" s="24">
        <f t="shared" si="147"/>
        <v>0</v>
      </c>
      <c r="AJ112" s="24">
        <f t="shared" si="147"/>
        <v>562801</v>
      </c>
      <c r="AK112" s="24">
        <f t="shared" si="147"/>
        <v>10736</v>
      </c>
      <c r="AL112" s="24">
        <f>AL231+AL118+AL151+AL222+AL146+AL217+AL113</f>
        <v>29528</v>
      </c>
      <c r="AM112" s="24">
        <f t="shared" ref="AM112:AQ112" si="148">AM231+AM118+AM151+AM222+AM146+AM217+AM113</f>
        <v>0</v>
      </c>
      <c r="AN112" s="24">
        <f t="shared" si="148"/>
        <v>-698</v>
      </c>
      <c r="AO112" s="24">
        <f t="shared" si="148"/>
        <v>0</v>
      </c>
      <c r="AP112" s="24">
        <f t="shared" si="148"/>
        <v>591631</v>
      </c>
      <c r="AQ112" s="24">
        <f t="shared" si="148"/>
        <v>10736</v>
      </c>
    </row>
    <row r="113" spans="1:43" ht="99.75">
      <c r="A113" s="124" t="s">
        <v>206</v>
      </c>
      <c r="B113" s="25" t="s">
        <v>50</v>
      </c>
      <c r="C113" s="25" t="s">
        <v>73</v>
      </c>
      <c r="D113" s="42" t="s">
        <v>292</v>
      </c>
      <c r="E113" s="25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7">
        <f>T114</f>
        <v>0</v>
      </c>
      <c r="U113" s="24">
        <f t="shared" ref="U113:AJ116" si="149">U114</f>
        <v>0</v>
      </c>
      <c r="V113" s="24">
        <f t="shared" si="149"/>
        <v>0</v>
      </c>
      <c r="W113" s="24">
        <f t="shared" si="149"/>
        <v>0</v>
      </c>
      <c r="X113" s="27">
        <f t="shared" si="149"/>
        <v>0</v>
      </c>
      <c r="Y113" s="24">
        <f t="shared" si="149"/>
        <v>0</v>
      </c>
      <c r="Z113" s="131">
        <f>Z114</f>
        <v>570</v>
      </c>
      <c r="AA113" s="24">
        <f t="shared" si="149"/>
        <v>0</v>
      </c>
      <c r="AB113" s="24">
        <f t="shared" si="149"/>
        <v>0</v>
      </c>
      <c r="AC113" s="24">
        <f t="shared" si="149"/>
        <v>0</v>
      </c>
      <c r="AD113" s="27">
        <f t="shared" si="149"/>
        <v>570</v>
      </c>
      <c r="AE113" s="24">
        <f t="shared" si="149"/>
        <v>0</v>
      </c>
      <c r="AF113" s="27">
        <f>AF114</f>
        <v>0</v>
      </c>
      <c r="AG113" s="24">
        <f t="shared" si="149"/>
        <v>0</v>
      </c>
      <c r="AH113" s="24">
        <f t="shared" si="149"/>
        <v>0</v>
      </c>
      <c r="AI113" s="24">
        <f t="shared" si="149"/>
        <v>0</v>
      </c>
      <c r="AJ113" s="27">
        <f t="shared" si="149"/>
        <v>570</v>
      </c>
      <c r="AK113" s="24">
        <f t="shared" ref="AG113:AK116" si="150">AK114</f>
        <v>0</v>
      </c>
      <c r="AL113" s="27">
        <f>AL114</f>
        <v>0</v>
      </c>
      <c r="AM113" s="24">
        <f t="shared" ref="AM113:AQ116" si="151">AM114</f>
        <v>0</v>
      </c>
      <c r="AN113" s="24">
        <f t="shared" si="151"/>
        <v>0</v>
      </c>
      <c r="AO113" s="24">
        <f t="shared" si="151"/>
        <v>0</v>
      </c>
      <c r="AP113" s="27">
        <f t="shared" si="151"/>
        <v>570</v>
      </c>
      <c r="AQ113" s="24">
        <f t="shared" si="151"/>
        <v>0</v>
      </c>
    </row>
    <row r="114" spans="1:43" ht="18.75">
      <c r="A114" s="104" t="s">
        <v>78</v>
      </c>
      <c r="B114" s="25" t="s">
        <v>50</v>
      </c>
      <c r="C114" s="25" t="s">
        <v>73</v>
      </c>
      <c r="D114" s="42" t="s">
        <v>293</v>
      </c>
      <c r="E114" s="25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7">
        <f>T115</f>
        <v>0</v>
      </c>
      <c r="U114" s="24">
        <f t="shared" si="149"/>
        <v>0</v>
      </c>
      <c r="V114" s="24">
        <f t="shared" si="149"/>
        <v>0</v>
      </c>
      <c r="W114" s="24">
        <f t="shared" si="149"/>
        <v>0</v>
      </c>
      <c r="X114" s="27">
        <f t="shared" si="149"/>
        <v>0</v>
      </c>
      <c r="Y114" s="24">
        <f t="shared" si="149"/>
        <v>0</v>
      </c>
      <c r="Z114" s="131">
        <f>Z115</f>
        <v>570</v>
      </c>
      <c r="AA114" s="24">
        <f t="shared" si="149"/>
        <v>0</v>
      </c>
      <c r="AB114" s="24">
        <f t="shared" si="149"/>
        <v>0</v>
      </c>
      <c r="AC114" s="24">
        <f t="shared" si="149"/>
        <v>0</v>
      </c>
      <c r="AD114" s="27">
        <f t="shared" si="149"/>
        <v>570</v>
      </c>
      <c r="AE114" s="24">
        <f t="shared" si="149"/>
        <v>0</v>
      </c>
      <c r="AF114" s="27">
        <f>AF115</f>
        <v>0</v>
      </c>
      <c r="AG114" s="24">
        <f t="shared" si="150"/>
        <v>0</v>
      </c>
      <c r="AH114" s="24">
        <f t="shared" si="150"/>
        <v>0</v>
      </c>
      <c r="AI114" s="24">
        <f t="shared" si="150"/>
        <v>0</v>
      </c>
      <c r="AJ114" s="27">
        <f t="shared" si="150"/>
        <v>570</v>
      </c>
      <c r="AK114" s="24">
        <f t="shared" si="150"/>
        <v>0</v>
      </c>
      <c r="AL114" s="27">
        <f>AL115</f>
        <v>0</v>
      </c>
      <c r="AM114" s="24">
        <f t="shared" si="151"/>
        <v>0</v>
      </c>
      <c r="AN114" s="24">
        <f t="shared" si="151"/>
        <v>0</v>
      </c>
      <c r="AO114" s="24">
        <f t="shared" si="151"/>
        <v>0</v>
      </c>
      <c r="AP114" s="27">
        <f t="shared" si="151"/>
        <v>570</v>
      </c>
      <c r="AQ114" s="24">
        <f t="shared" si="151"/>
        <v>0</v>
      </c>
    </row>
    <row r="115" spans="1:43" ht="33.75">
      <c r="A115" s="104" t="s">
        <v>96</v>
      </c>
      <c r="B115" s="25" t="s">
        <v>50</v>
      </c>
      <c r="C115" s="25" t="s">
        <v>73</v>
      </c>
      <c r="D115" s="42" t="s">
        <v>664</v>
      </c>
      <c r="E115" s="25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7">
        <f>T116</f>
        <v>0</v>
      </c>
      <c r="U115" s="24">
        <f t="shared" si="149"/>
        <v>0</v>
      </c>
      <c r="V115" s="24">
        <f t="shared" si="149"/>
        <v>0</v>
      </c>
      <c r="W115" s="24">
        <f t="shared" si="149"/>
        <v>0</v>
      </c>
      <c r="X115" s="27">
        <f t="shared" si="149"/>
        <v>0</v>
      </c>
      <c r="Y115" s="24">
        <f t="shared" si="149"/>
        <v>0</v>
      </c>
      <c r="Z115" s="131">
        <f>Z116</f>
        <v>570</v>
      </c>
      <c r="AA115" s="24">
        <f t="shared" si="149"/>
        <v>0</v>
      </c>
      <c r="AB115" s="24">
        <f t="shared" si="149"/>
        <v>0</v>
      </c>
      <c r="AC115" s="24">
        <f t="shared" si="149"/>
        <v>0</v>
      </c>
      <c r="AD115" s="27">
        <f t="shared" si="149"/>
        <v>570</v>
      </c>
      <c r="AE115" s="24">
        <f t="shared" si="149"/>
        <v>0</v>
      </c>
      <c r="AF115" s="27">
        <f>AF116</f>
        <v>0</v>
      </c>
      <c r="AG115" s="24">
        <f t="shared" si="150"/>
        <v>0</v>
      </c>
      <c r="AH115" s="24">
        <f t="shared" si="150"/>
        <v>0</v>
      </c>
      <c r="AI115" s="24">
        <f t="shared" si="150"/>
        <v>0</v>
      </c>
      <c r="AJ115" s="27">
        <f t="shared" si="150"/>
        <v>570</v>
      </c>
      <c r="AK115" s="24">
        <f t="shared" si="150"/>
        <v>0</v>
      </c>
      <c r="AL115" s="27">
        <f>AL116</f>
        <v>0</v>
      </c>
      <c r="AM115" s="24">
        <f t="shared" si="151"/>
        <v>0</v>
      </c>
      <c r="AN115" s="24">
        <f t="shared" si="151"/>
        <v>0</v>
      </c>
      <c r="AO115" s="24">
        <f t="shared" si="151"/>
        <v>0</v>
      </c>
      <c r="AP115" s="27">
        <f t="shared" si="151"/>
        <v>570</v>
      </c>
      <c r="AQ115" s="24">
        <f t="shared" si="151"/>
        <v>0</v>
      </c>
    </row>
    <row r="116" spans="1:43" ht="33">
      <c r="A116" s="125" t="s">
        <v>437</v>
      </c>
      <c r="B116" s="25" t="s">
        <v>50</v>
      </c>
      <c r="C116" s="25" t="s">
        <v>73</v>
      </c>
      <c r="D116" s="42" t="s">
        <v>664</v>
      </c>
      <c r="E116" s="25" t="s">
        <v>80</v>
      </c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7">
        <f>T117</f>
        <v>0</v>
      </c>
      <c r="U116" s="24">
        <f t="shared" si="149"/>
        <v>0</v>
      </c>
      <c r="V116" s="24">
        <f t="shared" si="149"/>
        <v>0</v>
      </c>
      <c r="W116" s="24">
        <f t="shared" si="149"/>
        <v>0</v>
      </c>
      <c r="X116" s="27">
        <f t="shared" si="149"/>
        <v>0</v>
      </c>
      <c r="Y116" s="24">
        <f t="shared" si="149"/>
        <v>0</v>
      </c>
      <c r="Z116" s="131">
        <f>Z117</f>
        <v>570</v>
      </c>
      <c r="AA116" s="24">
        <f t="shared" si="149"/>
        <v>0</v>
      </c>
      <c r="AB116" s="24">
        <f t="shared" si="149"/>
        <v>0</v>
      </c>
      <c r="AC116" s="24">
        <f t="shared" si="149"/>
        <v>0</v>
      </c>
      <c r="AD116" s="27">
        <f t="shared" si="149"/>
        <v>570</v>
      </c>
      <c r="AE116" s="24">
        <f t="shared" si="149"/>
        <v>0</v>
      </c>
      <c r="AF116" s="27">
        <f>AF117</f>
        <v>0</v>
      </c>
      <c r="AG116" s="24">
        <f t="shared" si="150"/>
        <v>0</v>
      </c>
      <c r="AH116" s="24">
        <f t="shared" si="150"/>
        <v>0</v>
      </c>
      <c r="AI116" s="24">
        <f t="shared" si="150"/>
        <v>0</v>
      </c>
      <c r="AJ116" s="27">
        <f t="shared" si="150"/>
        <v>570</v>
      </c>
      <c r="AK116" s="24">
        <f t="shared" si="150"/>
        <v>0</v>
      </c>
      <c r="AL116" s="27">
        <f>AL117</f>
        <v>0</v>
      </c>
      <c r="AM116" s="24">
        <f t="shared" si="151"/>
        <v>0</v>
      </c>
      <c r="AN116" s="24">
        <f t="shared" si="151"/>
        <v>0</v>
      </c>
      <c r="AO116" s="24">
        <f t="shared" si="151"/>
        <v>0</v>
      </c>
      <c r="AP116" s="27">
        <f t="shared" si="151"/>
        <v>570</v>
      </c>
      <c r="AQ116" s="24">
        <f t="shared" si="151"/>
        <v>0</v>
      </c>
    </row>
    <row r="117" spans="1:43" ht="50.25">
      <c r="A117" s="117" t="s">
        <v>170</v>
      </c>
      <c r="B117" s="25" t="s">
        <v>50</v>
      </c>
      <c r="C117" s="25" t="s">
        <v>73</v>
      </c>
      <c r="D117" s="42" t="s">
        <v>664</v>
      </c>
      <c r="E117" s="25" t="s">
        <v>169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7"/>
      <c r="U117" s="24"/>
      <c r="V117" s="24"/>
      <c r="W117" s="24"/>
      <c r="X117" s="27">
        <f>R117+T117+U117+V117+W117</f>
        <v>0</v>
      </c>
      <c r="Y117" s="27">
        <f>S117+W117</f>
        <v>0</v>
      </c>
      <c r="Z117" s="131">
        <v>570</v>
      </c>
      <c r="AA117" s="24"/>
      <c r="AB117" s="24"/>
      <c r="AC117" s="24"/>
      <c r="AD117" s="27">
        <f>X117+Z117+AA117+AB117+AC117</f>
        <v>570</v>
      </c>
      <c r="AE117" s="27">
        <f>Y117+AC117</f>
        <v>0</v>
      </c>
      <c r="AF117" s="27"/>
      <c r="AG117" s="24"/>
      <c r="AH117" s="24"/>
      <c r="AI117" s="24"/>
      <c r="AJ117" s="27">
        <f>AD117+AF117+AG117+AH117+AI117</f>
        <v>570</v>
      </c>
      <c r="AK117" s="27">
        <f>AE117+AI117</f>
        <v>0</v>
      </c>
      <c r="AL117" s="27"/>
      <c r="AM117" s="24"/>
      <c r="AN117" s="24"/>
      <c r="AO117" s="24"/>
      <c r="AP117" s="27">
        <f>AJ117+AL117+AM117+AN117+AO117</f>
        <v>570</v>
      </c>
      <c r="AQ117" s="27">
        <f>AK117+AO117</f>
        <v>0</v>
      </c>
    </row>
    <row r="118" spans="1:43" ht="66.75" customHeight="1">
      <c r="A118" s="33" t="s">
        <v>465</v>
      </c>
      <c r="B118" s="36" t="s">
        <v>50</v>
      </c>
      <c r="C118" s="36" t="s">
        <v>73</v>
      </c>
      <c r="D118" s="36" t="s">
        <v>238</v>
      </c>
      <c r="E118" s="36"/>
      <c r="F118" s="27">
        <f>F119+F123</f>
        <v>161042</v>
      </c>
      <c r="G118" s="27">
        <f>G119+G123</f>
        <v>0</v>
      </c>
      <c r="H118" s="27">
        <f>H119+H123+H132</f>
        <v>5034</v>
      </c>
      <c r="I118" s="27">
        <f t="shared" ref="I118:M118" si="152">I119+I123+I132</f>
        <v>0</v>
      </c>
      <c r="J118" s="27">
        <f t="shared" si="152"/>
        <v>0</v>
      </c>
      <c r="K118" s="27">
        <f t="shared" si="152"/>
        <v>1213</v>
      </c>
      <c r="L118" s="27">
        <f t="shared" si="152"/>
        <v>167289</v>
      </c>
      <c r="M118" s="27">
        <f t="shared" si="152"/>
        <v>1213</v>
      </c>
      <c r="N118" s="27">
        <f>N119+N123+N132+N142</f>
        <v>41</v>
      </c>
      <c r="O118" s="27">
        <f t="shared" ref="O118:S118" si="153">O119+O123+O132+O142</f>
        <v>0</v>
      </c>
      <c r="P118" s="27">
        <f t="shared" si="153"/>
        <v>0</v>
      </c>
      <c r="Q118" s="27">
        <f t="shared" si="153"/>
        <v>564</v>
      </c>
      <c r="R118" s="27">
        <f t="shared" si="153"/>
        <v>167894</v>
      </c>
      <c r="S118" s="27">
        <f t="shared" si="153"/>
        <v>1777</v>
      </c>
      <c r="T118" s="27">
        <f>T119+T123+T132+T142</f>
        <v>227</v>
      </c>
      <c r="U118" s="27">
        <f t="shared" ref="U118:Y118" si="154">U119+U123+U132+U142</f>
        <v>0</v>
      </c>
      <c r="V118" s="27">
        <f t="shared" si="154"/>
        <v>0</v>
      </c>
      <c r="W118" s="27">
        <f t="shared" si="154"/>
        <v>0</v>
      </c>
      <c r="X118" s="27">
        <f t="shared" si="154"/>
        <v>168121</v>
      </c>
      <c r="Y118" s="27">
        <f t="shared" si="154"/>
        <v>1777</v>
      </c>
      <c r="Z118" s="27">
        <f>Z119+Z123+Z132+Z142</f>
        <v>350</v>
      </c>
      <c r="AA118" s="27">
        <f t="shared" ref="AA118:AE118" si="155">AA119+AA123+AA132+AA142</f>
        <v>0</v>
      </c>
      <c r="AB118" s="27">
        <f t="shared" si="155"/>
        <v>0</v>
      </c>
      <c r="AC118" s="27">
        <f t="shared" si="155"/>
        <v>0</v>
      </c>
      <c r="AD118" s="27">
        <f t="shared" si="155"/>
        <v>168471</v>
      </c>
      <c r="AE118" s="27">
        <f t="shared" si="155"/>
        <v>1777</v>
      </c>
      <c r="AF118" s="27">
        <f>AF119+AF123+AF132+AF142</f>
        <v>0</v>
      </c>
      <c r="AG118" s="27">
        <f t="shared" ref="AG118:AK118" si="156">AG119+AG123+AG132+AG142</f>
        <v>0</v>
      </c>
      <c r="AH118" s="27">
        <f t="shared" si="156"/>
        <v>0</v>
      </c>
      <c r="AI118" s="27">
        <f t="shared" si="156"/>
        <v>0</v>
      </c>
      <c r="AJ118" s="27">
        <f t="shared" si="156"/>
        <v>168471</v>
      </c>
      <c r="AK118" s="27">
        <f t="shared" si="156"/>
        <v>1777</v>
      </c>
      <c r="AL118" s="27">
        <f>AL119+AL123+AL132+AL142</f>
        <v>1648</v>
      </c>
      <c r="AM118" s="27">
        <f t="shared" ref="AM118:AQ118" si="157">AM119+AM123+AM132+AM142</f>
        <v>0</v>
      </c>
      <c r="AN118" s="27">
        <f t="shared" si="157"/>
        <v>-20</v>
      </c>
      <c r="AO118" s="27">
        <f t="shared" si="157"/>
        <v>0</v>
      </c>
      <c r="AP118" s="27">
        <f t="shared" si="157"/>
        <v>170099</v>
      </c>
      <c r="AQ118" s="27">
        <f t="shared" si="157"/>
        <v>1777</v>
      </c>
    </row>
    <row r="119" spans="1:43" ht="33">
      <c r="A119" s="77" t="s">
        <v>216</v>
      </c>
      <c r="B119" s="36" t="s">
        <v>50</v>
      </c>
      <c r="C119" s="36" t="s">
        <v>73</v>
      </c>
      <c r="D119" s="36" t="s">
        <v>333</v>
      </c>
      <c r="E119" s="36"/>
      <c r="F119" s="27">
        <f t="shared" ref="F119:U121" si="158">F120</f>
        <v>139859</v>
      </c>
      <c r="G119" s="27">
        <f t="shared" si="158"/>
        <v>0</v>
      </c>
      <c r="H119" s="27">
        <f t="shared" si="158"/>
        <v>5034</v>
      </c>
      <c r="I119" s="27">
        <f t="shared" si="158"/>
        <v>0</v>
      </c>
      <c r="J119" s="27">
        <f t="shared" si="158"/>
        <v>0</v>
      </c>
      <c r="K119" s="27">
        <f t="shared" si="158"/>
        <v>0</v>
      </c>
      <c r="L119" s="27">
        <f t="shared" si="158"/>
        <v>144893</v>
      </c>
      <c r="M119" s="27">
        <f t="shared" si="158"/>
        <v>0</v>
      </c>
      <c r="N119" s="27">
        <f t="shared" si="158"/>
        <v>0</v>
      </c>
      <c r="O119" s="27">
        <f t="shared" si="158"/>
        <v>0</v>
      </c>
      <c r="P119" s="27">
        <f t="shared" si="158"/>
        <v>0</v>
      </c>
      <c r="Q119" s="27">
        <f t="shared" si="158"/>
        <v>0</v>
      </c>
      <c r="R119" s="27">
        <f t="shared" si="158"/>
        <v>144893</v>
      </c>
      <c r="S119" s="27">
        <f t="shared" si="158"/>
        <v>0</v>
      </c>
      <c r="T119" s="27">
        <f t="shared" si="158"/>
        <v>227</v>
      </c>
      <c r="U119" s="27">
        <f t="shared" si="158"/>
        <v>0</v>
      </c>
      <c r="V119" s="27">
        <f t="shared" ref="T119:AI121" si="159">V120</f>
        <v>0</v>
      </c>
      <c r="W119" s="27">
        <f t="shared" si="159"/>
        <v>0</v>
      </c>
      <c r="X119" s="27">
        <f t="shared" si="159"/>
        <v>145120</v>
      </c>
      <c r="Y119" s="27">
        <f t="shared" si="159"/>
        <v>0</v>
      </c>
      <c r="Z119" s="27">
        <f t="shared" si="159"/>
        <v>0</v>
      </c>
      <c r="AA119" s="27">
        <f t="shared" si="159"/>
        <v>0</v>
      </c>
      <c r="AB119" s="27">
        <f t="shared" si="159"/>
        <v>0</v>
      </c>
      <c r="AC119" s="27">
        <f t="shared" si="159"/>
        <v>0</v>
      </c>
      <c r="AD119" s="27">
        <f t="shared" si="159"/>
        <v>145120</v>
      </c>
      <c r="AE119" s="27">
        <f t="shared" si="159"/>
        <v>0</v>
      </c>
      <c r="AF119" s="27">
        <f t="shared" si="159"/>
        <v>0</v>
      </c>
      <c r="AG119" s="27">
        <f t="shared" si="159"/>
        <v>0</v>
      </c>
      <c r="AH119" s="27">
        <f t="shared" si="159"/>
        <v>0</v>
      </c>
      <c r="AI119" s="27">
        <f t="shared" si="159"/>
        <v>0</v>
      </c>
      <c r="AJ119" s="27">
        <f t="shared" ref="AF119:AQ121" si="160">AJ120</f>
        <v>145120</v>
      </c>
      <c r="AK119" s="27">
        <f t="shared" si="160"/>
        <v>0</v>
      </c>
      <c r="AL119" s="27">
        <f t="shared" si="160"/>
        <v>753</v>
      </c>
      <c r="AM119" s="27">
        <f t="shared" si="160"/>
        <v>0</v>
      </c>
      <c r="AN119" s="27">
        <f t="shared" si="160"/>
        <v>0</v>
      </c>
      <c r="AO119" s="27">
        <f t="shared" si="160"/>
        <v>0</v>
      </c>
      <c r="AP119" s="27">
        <f t="shared" si="160"/>
        <v>145873</v>
      </c>
      <c r="AQ119" s="27">
        <f t="shared" si="160"/>
        <v>0</v>
      </c>
    </row>
    <row r="120" spans="1:43" ht="33">
      <c r="A120" s="73" t="s">
        <v>142</v>
      </c>
      <c r="B120" s="36" t="s">
        <v>50</v>
      </c>
      <c r="C120" s="36" t="s">
        <v>73</v>
      </c>
      <c r="D120" s="36" t="s">
        <v>334</v>
      </c>
      <c r="E120" s="36"/>
      <c r="F120" s="27">
        <f t="shared" si="158"/>
        <v>139859</v>
      </c>
      <c r="G120" s="27">
        <f t="shared" si="158"/>
        <v>0</v>
      </c>
      <c r="H120" s="27">
        <f t="shared" si="158"/>
        <v>5034</v>
      </c>
      <c r="I120" s="27">
        <f t="shared" si="158"/>
        <v>0</v>
      </c>
      <c r="J120" s="27">
        <f t="shared" si="158"/>
        <v>0</v>
      </c>
      <c r="K120" s="27">
        <f t="shared" si="158"/>
        <v>0</v>
      </c>
      <c r="L120" s="27">
        <f t="shared" si="158"/>
        <v>144893</v>
      </c>
      <c r="M120" s="27">
        <f t="shared" si="158"/>
        <v>0</v>
      </c>
      <c r="N120" s="27">
        <f t="shared" si="158"/>
        <v>0</v>
      </c>
      <c r="O120" s="27">
        <f t="shared" si="158"/>
        <v>0</v>
      </c>
      <c r="P120" s="27">
        <f t="shared" si="158"/>
        <v>0</v>
      </c>
      <c r="Q120" s="27">
        <f t="shared" si="158"/>
        <v>0</v>
      </c>
      <c r="R120" s="27">
        <f t="shared" si="158"/>
        <v>144893</v>
      </c>
      <c r="S120" s="27">
        <f t="shared" si="158"/>
        <v>0</v>
      </c>
      <c r="T120" s="27">
        <f t="shared" si="159"/>
        <v>227</v>
      </c>
      <c r="U120" s="27">
        <f t="shared" si="159"/>
        <v>0</v>
      </c>
      <c r="V120" s="27">
        <f t="shared" si="159"/>
        <v>0</v>
      </c>
      <c r="W120" s="27">
        <f t="shared" si="159"/>
        <v>0</v>
      </c>
      <c r="X120" s="27">
        <f t="shared" si="159"/>
        <v>145120</v>
      </c>
      <c r="Y120" s="27">
        <f t="shared" si="159"/>
        <v>0</v>
      </c>
      <c r="Z120" s="27">
        <f t="shared" si="159"/>
        <v>0</v>
      </c>
      <c r="AA120" s="27">
        <f t="shared" si="159"/>
        <v>0</v>
      </c>
      <c r="AB120" s="27">
        <f t="shared" si="159"/>
        <v>0</v>
      </c>
      <c r="AC120" s="27">
        <f t="shared" si="159"/>
        <v>0</v>
      </c>
      <c r="AD120" s="27">
        <f t="shared" si="159"/>
        <v>145120</v>
      </c>
      <c r="AE120" s="27">
        <f t="shared" si="159"/>
        <v>0</v>
      </c>
      <c r="AF120" s="27">
        <f t="shared" si="160"/>
        <v>0</v>
      </c>
      <c r="AG120" s="27">
        <f t="shared" si="160"/>
        <v>0</v>
      </c>
      <c r="AH120" s="27">
        <f t="shared" si="160"/>
        <v>0</v>
      </c>
      <c r="AI120" s="27">
        <f t="shared" si="160"/>
        <v>0</v>
      </c>
      <c r="AJ120" s="27">
        <f t="shared" si="160"/>
        <v>145120</v>
      </c>
      <c r="AK120" s="27">
        <f t="shared" si="160"/>
        <v>0</v>
      </c>
      <c r="AL120" s="27">
        <f t="shared" si="160"/>
        <v>753</v>
      </c>
      <c r="AM120" s="27">
        <f t="shared" si="160"/>
        <v>0</v>
      </c>
      <c r="AN120" s="27">
        <f t="shared" si="160"/>
        <v>0</v>
      </c>
      <c r="AO120" s="27">
        <f t="shared" si="160"/>
        <v>0</v>
      </c>
      <c r="AP120" s="27">
        <f t="shared" si="160"/>
        <v>145873</v>
      </c>
      <c r="AQ120" s="27">
        <f t="shared" si="160"/>
        <v>0</v>
      </c>
    </row>
    <row r="121" spans="1:43" ht="36" customHeight="1">
      <c r="A121" s="33" t="s">
        <v>83</v>
      </c>
      <c r="B121" s="36" t="s">
        <v>50</v>
      </c>
      <c r="C121" s="36" t="s">
        <v>73</v>
      </c>
      <c r="D121" s="36" t="s">
        <v>334</v>
      </c>
      <c r="E121" s="36" t="s">
        <v>84</v>
      </c>
      <c r="F121" s="27">
        <f t="shared" si="158"/>
        <v>139859</v>
      </c>
      <c r="G121" s="27">
        <f t="shared" si="158"/>
        <v>0</v>
      </c>
      <c r="H121" s="27">
        <f t="shared" si="158"/>
        <v>5034</v>
      </c>
      <c r="I121" s="27">
        <f t="shared" si="158"/>
        <v>0</v>
      </c>
      <c r="J121" s="27">
        <f t="shared" si="158"/>
        <v>0</v>
      </c>
      <c r="K121" s="27">
        <f t="shared" si="158"/>
        <v>0</v>
      </c>
      <c r="L121" s="27">
        <f t="shared" si="158"/>
        <v>144893</v>
      </c>
      <c r="M121" s="27">
        <f t="shared" si="158"/>
        <v>0</v>
      </c>
      <c r="N121" s="27">
        <f t="shared" si="158"/>
        <v>0</v>
      </c>
      <c r="O121" s="27">
        <f t="shared" si="158"/>
        <v>0</v>
      </c>
      <c r="P121" s="27">
        <f t="shared" si="158"/>
        <v>0</v>
      </c>
      <c r="Q121" s="27">
        <f t="shared" si="158"/>
        <v>0</v>
      </c>
      <c r="R121" s="27">
        <f t="shared" si="158"/>
        <v>144893</v>
      </c>
      <c r="S121" s="27">
        <f t="shared" si="158"/>
        <v>0</v>
      </c>
      <c r="T121" s="27">
        <f t="shared" si="159"/>
        <v>227</v>
      </c>
      <c r="U121" s="27">
        <f t="shared" si="159"/>
        <v>0</v>
      </c>
      <c r="V121" s="27">
        <f t="shared" si="159"/>
        <v>0</v>
      </c>
      <c r="W121" s="27">
        <f t="shared" si="159"/>
        <v>0</v>
      </c>
      <c r="X121" s="27">
        <f t="shared" si="159"/>
        <v>145120</v>
      </c>
      <c r="Y121" s="27">
        <f t="shared" si="159"/>
        <v>0</v>
      </c>
      <c r="Z121" s="27">
        <f t="shared" si="159"/>
        <v>0</v>
      </c>
      <c r="AA121" s="27">
        <f t="shared" si="159"/>
        <v>0</v>
      </c>
      <c r="AB121" s="27">
        <f t="shared" si="159"/>
        <v>0</v>
      </c>
      <c r="AC121" s="27">
        <f t="shared" si="159"/>
        <v>0</v>
      </c>
      <c r="AD121" s="27">
        <f t="shared" si="159"/>
        <v>145120</v>
      </c>
      <c r="AE121" s="27">
        <f t="shared" si="159"/>
        <v>0</v>
      </c>
      <c r="AF121" s="27">
        <f t="shared" si="160"/>
        <v>0</v>
      </c>
      <c r="AG121" s="27">
        <f t="shared" si="160"/>
        <v>0</v>
      </c>
      <c r="AH121" s="27">
        <f t="shared" si="160"/>
        <v>0</v>
      </c>
      <c r="AI121" s="27">
        <f t="shared" si="160"/>
        <v>0</v>
      </c>
      <c r="AJ121" s="27">
        <f t="shared" si="160"/>
        <v>145120</v>
      </c>
      <c r="AK121" s="27">
        <f t="shared" si="160"/>
        <v>0</v>
      </c>
      <c r="AL121" s="92">
        <f t="shared" si="160"/>
        <v>753</v>
      </c>
      <c r="AM121" s="92">
        <f t="shared" si="160"/>
        <v>0</v>
      </c>
      <c r="AN121" s="92">
        <f t="shared" si="160"/>
        <v>0</v>
      </c>
      <c r="AO121" s="92">
        <f t="shared" si="160"/>
        <v>0</v>
      </c>
      <c r="AP121" s="27">
        <f t="shared" si="160"/>
        <v>145873</v>
      </c>
      <c r="AQ121" s="27">
        <f t="shared" si="160"/>
        <v>0</v>
      </c>
    </row>
    <row r="122" spans="1:43" ht="16.5">
      <c r="A122" s="33" t="s">
        <v>189</v>
      </c>
      <c r="B122" s="36" t="s">
        <v>50</v>
      </c>
      <c r="C122" s="36" t="s">
        <v>73</v>
      </c>
      <c r="D122" s="36" t="s">
        <v>334</v>
      </c>
      <c r="E122" s="36" t="s">
        <v>188</v>
      </c>
      <c r="F122" s="27">
        <v>139859</v>
      </c>
      <c r="G122" s="27"/>
      <c r="H122" s="27">
        <v>5034</v>
      </c>
      <c r="I122" s="27"/>
      <c r="J122" s="27"/>
      <c r="K122" s="27"/>
      <c r="L122" s="27">
        <f>F122+H122+I122+J122+K122</f>
        <v>144893</v>
      </c>
      <c r="M122" s="27">
        <f>G122+K122</f>
        <v>0</v>
      </c>
      <c r="N122" s="27"/>
      <c r="O122" s="27"/>
      <c r="P122" s="27"/>
      <c r="Q122" s="27"/>
      <c r="R122" s="27">
        <f>L122+N122+O122+P122+Q122</f>
        <v>144893</v>
      </c>
      <c r="S122" s="27">
        <f>M122+Q122</f>
        <v>0</v>
      </c>
      <c r="T122" s="27">
        <v>227</v>
      </c>
      <c r="U122" s="27"/>
      <c r="V122" s="27"/>
      <c r="W122" s="27"/>
      <c r="X122" s="27">
        <f>R122+T122+U122+V122+W122</f>
        <v>145120</v>
      </c>
      <c r="Y122" s="27">
        <f>S122+W122</f>
        <v>0</v>
      </c>
      <c r="Z122" s="27"/>
      <c r="AA122" s="27"/>
      <c r="AB122" s="27"/>
      <c r="AC122" s="27"/>
      <c r="AD122" s="27">
        <f>X122+Z122+AA122+AB122+AC122</f>
        <v>145120</v>
      </c>
      <c r="AE122" s="27">
        <f>Y122+AC122</f>
        <v>0</v>
      </c>
      <c r="AF122" s="27"/>
      <c r="AG122" s="27"/>
      <c r="AH122" s="27"/>
      <c r="AI122" s="27"/>
      <c r="AJ122" s="27">
        <f>AD122+AF122+AG122+AH122+AI122</f>
        <v>145120</v>
      </c>
      <c r="AK122" s="27">
        <f>AE122+AI122</f>
        <v>0</v>
      </c>
      <c r="AL122" s="92">
        <v>753</v>
      </c>
      <c r="AM122" s="92"/>
      <c r="AN122" s="92"/>
      <c r="AO122" s="92"/>
      <c r="AP122" s="27">
        <f>AJ122+AL122+AM122+AN122+AO122</f>
        <v>145873</v>
      </c>
      <c r="AQ122" s="27">
        <f>AK122+AO122</f>
        <v>0</v>
      </c>
    </row>
    <row r="123" spans="1:43" ht="21.75" customHeight="1">
      <c r="A123" s="33" t="s">
        <v>78</v>
      </c>
      <c r="B123" s="36" t="s">
        <v>50</v>
      </c>
      <c r="C123" s="36" t="s">
        <v>73</v>
      </c>
      <c r="D123" s="36" t="s">
        <v>239</v>
      </c>
      <c r="E123" s="36"/>
      <c r="F123" s="27">
        <f t="shared" ref="F123:G123" si="161">F124+F129</f>
        <v>21183</v>
      </c>
      <c r="G123" s="27">
        <f t="shared" si="161"/>
        <v>0</v>
      </c>
      <c r="H123" s="27">
        <f t="shared" ref="H123:M123" si="162">H124+H129</f>
        <v>0</v>
      </c>
      <c r="I123" s="27">
        <f t="shared" si="162"/>
        <v>0</v>
      </c>
      <c r="J123" s="27">
        <f t="shared" si="162"/>
        <v>0</v>
      </c>
      <c r="K123" s="27">
        <f t="shared" si="162"/>
        <v>0</v>
      </c>
      <c r="L123" s="27">
        <f t="shared" si="162"/>
        <v>21183</v>
      </c>
      <c r="M123" s="27">
        <f t="shared" si="162"/>
        <v>0</v>
      </c>
      <c r="N123" s="27">
        <f t="shared" ref="N123:S123" si="163">N124+N129</f>
        <v>0</v>
      </c>
      <c r="O123" s="27">
        <f t="shared" si="163"/>
        <v>0</v>
      </c>
      <c r="P123" s="27">
        <f t="shared" si="163"/>
        <v>0</v>
      </c>
      <c r="Q123" s="27">
        <f t="shared" si="163"/>
        <v>0</v>
      </c>
      <c r="R123" s="27">
        <f t="shared" si="163"/>
        <v>21183</v>
      </c>
      <c r="S123" s="27">
        <f t="shared" si="163"/>
        <v>0</v>
      </c>
      <c r="T123" s="27">
        <f t="shared" ref="T123:Y123" si="164">T124+T129</f>
        <v>0</v>
      </c>
      <c r="U123" s="27">
        <f t="shared" si="164"/>
        <v>0</v>
      </c>
      <c r="V123" s="27">
        <f t="shared" si="164"/>
        <v>0</v>
      </c>
      <c r="W123" s="27">
        <f t="shared" si="164"/>
        <v>0</v>
      </c>
      <c r="X123" s="27">
        <f t="shared" si="164"/>
        <v>21183</v>
      </c>
      <c r="Y123" s="27">
        <f t="shared" si="164"/>
        <v>0</v>
      </c>
      <c r="Z123" s="27">
        <f t="shared" ref="Z123:AE123" si="165">Z124+Z129</f>
        <v>350</v>
      </c>
      <c r="AA123" s="27">
        <f t="shared" si="165"/>
        <v>0</v>
      </c>
      <c r="AB123" s="27">
        <f t="shared" si="165"/>
        <v>0</v>
      </c>
      <c r="AC123" s="27">
        <f t="shared" si="165"/>
        <v>0</v>
      </c>
      <c r="AD123" s="27">
        <f t="shared" si="165"/>
        <v>21533</v>
      </c>
      <c r="AE123" s="27">
        <f t="shared" si="165"/>
        <v>0</v>
      </c>
      <c r="AF123" s="27">
        <f t="shared" ref="AF123:AK123" si="166">AF124+AF129</f>
        <v>0</v>
      </c>
      <c r="AG123" s="27">
        <f t="shared" si="166"/>
        <v>0</v>
      </c>
      <c r="AH123" s="27">
        <f t="shared" si="166"/>
        <v>0</v>
      </c>
      <c r="AI123" s="27">
        <f t="shared" si="166"/>
        <v>0</v>
      </c>
      <c r="AJ123" s="27">
        <f t="shared" si="166"/>
        <v>21533</v>
      </c>
      <c r="AK123" s="27">
        <f t="shared" si="166"/>
        <v>0</v>
      </c>
      <c r="AL123" s="27">
        <f t="shared" ref="AL123:AQ123" si="167">AL124+AL129</f>
        <v>895</v>
      </c>
      <c r="AM123" s="27">
        <f t="shared" si="167"/>
        <v>0</v>
      </c>
      <c r="AN123" s="27">
        <f t="shared" si="167"/>
        <v>-20</v>
      </c>
      <c r="AO123" s="27">
        <f t="shared" si="167"/>
        <v>0</v>
      </c>
      <c r="AP123" s="27">
        <f t="shared" si="167"/>
        <v>22408</v>
      </c>
      <c r="AQ123" s="27">
        <f t="shared" si="167"/>
        <v>0</v>
      </c>
    </row>
    <row r="124" spans="1:43" ht="33">
      <c r="A124" s="73" t="s">
        <v>143</v>
      </c>
      <c r="B124" s="36" t="s">
        <v>50</v>
      </c>
      <c r="C124" s="36" t="s">
        <v>73</v>
      </c>
      <c r="D124" s="36" t="s">
        <v>240</v>
      </c>
      <c r="E124" s="36"/>
      <c r="F124" s="27">
        <f t="shared" ref="F124:G124" si="168">F125+F127</f>
        <v>20863</v>
      </c>
      <c r="G124" s="27">
        <f t="shared" si="168"/>
        <v>0</v>
      </c>
      <c r="H124" s="27">
        <f t="shared" ref="H124:M124" si="169">H125+H127</f>
        <v>0</v>
      </c>
      <c r="I124" s="27">
        <f t="shared" si="169"/>
        <v>0</v>
      </c>
      <c r="J124" s="27">
        <f t="shared" si="169"/>
        <v>0</v>
      </c>
      <c r="K124" s="27">
        <f t="shared" si="169"/>
        <v>0</v>
      </c>
      <c r="L124" s="27">
        <f t="shared" si="169"/>
        <v>20863</v>
      </c>
      <c r="M124" s="27">
        <f t="shared" si="169"/>
        <v>0</v>
      </c>
      <c r="N124" s="27">
        <f t="shared" ref="N124:S124" si="170">N125+N127</f>
        <v>0</v>
      </c>
      <c r="O124" s="27">
        <f t="shared" si="170"/>
        <v>0</v>
      </c>
      <c r="P124" s="27">
        <f t="shared" si="170"/>
        <v>0</v>
      </c>
      <c r="Q124" s="27">
        <f t="shared" si="170"/>
        <v>0</v>
      </c>
      <c r="R124" s="27">
        <f t="shared" si="170"/>
        <v>20863</v>
      </c>
      <c r="S124" s="27">
        <f t="shared" si="170"/>
        <v>0</v>
      </c>
      <c r="T124" s="27">
        <f t="shared" ref="T124:Y124" si="171">T125+T127</f>
        <v>0</v>
      </c>
      <c r="U124" s="27">
        <f t="shared" si="171"/>
        <v>0</v>
      </c>
      <c r="V124" s="27">
        <f t="shared" si="171"/>
        <v>0</v>
      </c>
      <c r="W124" s="27">
        <f t="shared" si="171"/>
        <v>0</v>
      </c>
      <c r="X124" s="27">
        <f t="shared" si="171"/>
        <v>20863</v>
      </c>
      <c r="Y124" s="27">
        <f t="shared" si="171"/>
        <v>0</v>
      </c>
      <c r="Z124" s="27">
        <f t="shared" ref="Z124:AE124" si="172">Z125+Z127</f>
        <v>0</v>
      </c>
      <c r="AA124" s="27">
        <f t="shared" si="172"/>
        <v>0</v>
      </c>
      <c r="AB124" s="27">
        <f t="shared" si="172"/>
        <v>0</v>
      </c>
      <c r="AC124" s="27">
        <f t="shared" si="172"/>
        <v>0</v>
      </c>
      <c r="AD124" s="27">
        <f t="shared" si="172"/>
        <v>20863</v>
      </c>
      <c r="AE124" s="27">
        <f t="shared" si="172"/>
        <v>0</v>
      </c>
      <c r="AF124" s="27">
        <f t="shared" ref="AF124:AK124" si="173">AF125+AF127</f>
        <v>0</v>
      </c>
      <c r="AG124" s="27">
        <f t="shared" si="173"/>
        <v>0</v>
      </c>
      <c r="AH124" s="27">
        <f t="shared" si="173"/>
        <v>0</v>
      </c>
      <c r="AI124" s="27">
        <f t="shared" si="173"/>
        <v>0</v>
      </c>
      <c r="AJ124" s="27">
        <f t="shared" si="173"/>
        <v>20863</v>
      </c>
      <c r="AK124" s="27">
        <f t="shared" si="173"/>
        <v>0</v>
      </c>
      <c r="AL124" s="27">
        <f t="shared" ref="AL124:AQ124" si="174">AL125+AL127</f>
        <v>0</v>
      </c>
      <c r="AM124" s="27">
        <f t="shared" si="174"/>
        <v>0</v>
      </c>
      <c r="AN124" s="27">
        <f t="shared" si="174"/>
        <v>-20</v>
      </c>
      <c r="AO124" s="27">
        <f t="shared" si="174"/>
        <v>0</v>
      </c>
      <c r="AP124" s="27">
        <f t="shared" si="174"/>
        <v>20843</v>
      </c>
      <c r="AQ124" s="27">
        <f t="shared" si="174"/>
        <v>0</v>
      </c>
    </row>
    <row r="125" spans="1:43" ht="33">
      <c r="A125" s="33" t="s">
        <v>437</v>
      </c>
      <c r="B125" s="36" t="s">
        <v>50</v>
      </c>
      <c r="C125" s="36" t="s">
        <v>73</v>
      </c>
      <c r="D125" s="36" t="s">
        <v>240</v>
      </c>
      <c r="E125" s="36" t="s">
        <v>80</v>
      </c>
      <c r="F125" s="27">
        <f t="shared" ref="F125:AQ125" si="175">F126</f>
        <v>20813</v>
      </c>
      <c r="G125" s="27">
        <f t="shared" si="175"/>
        <v>0</v>
      </c>
      <c r="H125" s="27">
        <f t="shared" si="175"/>
        <v>0</v>
      </c>
      <c r="I125" s="27">
        <f t="shared" si="175"/>
        <v>0</v>
      </c>
      <c r="J125" s="27">
        <f t="shared" si="175"/>
        <v>0</v>
      </c>
      <c r="K125" s="27">
        <f t="shared" si="175"/>
        <v>0</v>
      </c>
      <c r="L125" s="27">
        <f t="shared" si="175"/>
        <v>20813</v>
      </c>
      <c r="M125" s="27">
        <f t="shared" si="175"/>
        <v>0</v>
      </c>
      <c r="N125" s="27">
        <f t="shared" si="175"/>
        <v>0</v>
      </c>
      <c r="O125" s="27">
        <f t="shared" si="175"/>
        <v>0</v>
      </c>
      <c r="P125" s="27">
        <f t="shared" si="175"/>
        <v>0</v>
      </c>
      <c r="Q125" s="27">
        <f t="shared" si="175"/>
        <v>0</v>
      </c>
      <c r="R125" s="27">
        <f t="shared" si="175"/>
        <v>20813</v>
      </c>
      <c r="S125" s="27">
        <f t="shared" si="175"/>
        <v>0</v>
      </c>
      <c r="T125" s="27">
        <f t="shared" si="175"/>
        <v>0</v>
      </c>
      <c r="U125" s="27">
        <f t="shared" si="175"/>
        <v>0</v>
      </c>
      <c r="V125" s="27">
        <f t="shared" si="175"/>
        <v>0</v>
      </c>
      <c r="W125" s="27">
        <f t="shared" si="175"/>
        <v>0</v>
      </c>
      <c r="X125" s="27">
        <f t="shared" si="175"/>
        <v>20813</v>
      </c>
      <c r="Y125" s="27">
        <f t="shared" si="175"/>
        <v>0</v>
      </c>
      <c r="Z125" s="27">
        <f t="shared" si="175"/>
        <v>0</v>
      </c>
      <c r="AA125" s="27">
        <f t="shared" si="175"/>
        <v>0</v>
      </c>
      <c r="AB125" s="27">
        <f t="shared" si="175"/>
        <v>0</v>
      </c>
      <c r="AC125" s="27">
        <f t="shared" si="175"/>
        <v>0</v>
      </c>
      <c r="AD125" s="27">
        <f t="shared" si="175"/>
        <v>20813</v>
      </c>
      <c r="AE125" s="27">
        <f t="shared" si="175"/>
        <v>0</v>
      </c>
      <c r="AF125" s="27">
        <f t="shared" si="175"/>
        <v>0</v>
      </c>
      <c r="AG125" s="27">
        <f t="shared" si="175"/>
        <v>0</v>
      </c>
      <c r="AH125" s="27">
        <f t="shared" si="175"/>
        <v>0</v>
      </c>
      <c r="AI125" s="27">
        <f t="shared" si="175"/>
        <v>0</v>
      </c>
      <c r="AJ125" s="27">
        <f t="shared" si="175"/>
        <v>20813</v>
      </c>
      <c r="AK125" s="27">
        <f t="shared" si="175"/>
        <v>0</v>
      </c>
      <c r="AL125" s="92">
        <f t="shared" si="175"/>
        <v>0</v>
      </c>
      <c r="AM125" s="92">
        <f t="shared" si="175"/>
        <v>0</v>
      </c>
      <c r="AN125" s="92">
        <f t="shared" si="175"/>
        <v>-20</v>
      </c>
      <c r="AO125" s="92">
        <f t="shared" si="175"/>
        <v>0</v>
      </c>
      <c r="AP125" s="27">
        <f t="shared" si="175"/>
        <v>20793</v>
      </c>
      <c r="AQ125" s="27">
        <f t="shared" si="175"/>
        <v>0</v>
      </c>
    </row>
    <row r="126" spans="1:43" ht="37.5" customHeight="1">
      <c r="A126" s="72" t="s">
        <v>170</v>
      </c>
      <c r="B126" s="36" t="s">
        <v>50</v>
      </c>
      <c r="C126" s="36" t="s">
        <v>73</v>
      </c>
      <c r="D126" s="36" t="s">
        <v>240</v>
      </c>
      <c r="E126" s="36" t="s">
        <v>169</v>
      </c>
      <c r="F126" s="27">
        <f>1710+19103</f>
        <v>20813</v>
      </c>
      <c r="G126" s="27"/>
      <c r="H126" s="27"/>
      <c r="I126" s="27"/>
      <c r="J126" s="27"/>
      <c r="K126" s="27"/>
      <c r="L126" s="27">
        <f>F126+H126+I126+J126+K126</f>
        <v>20813</v>
      </c>
      <c r="M126" s="27">
        <f>G126+K126</f>
        <v>0</v>
      </c>
      <c r="N126" s="27"/>
      <c r="O126" s="27"/>
      <c r="P126" s="27"/>
      <c r="Q126" s="27"/>
      <c r="R126" s="27">
        <f>L126+N126+O126+P126+Q126</f>
        <v>20813</v>
      </c>
      <c r="S126" s="27">
        <f>M126+Q126</f>
        <v>0</v>
      </c>
      <c r="T126" s="27"/>
      <c r="U126" s="27"/>
      <c r="V126" s="27"/>
      <c r="W126" s="27"/>
      <c r="X126" s="27">
        <f>R126+T126+U126+V126+W126</f>
        <v>20813</v>
      </c>
      <c r="Y126" s="27">
        <f>S126+W126</f>
        <v>0</v>
      </c>
      <c r="Z126" s="27"/>
      <c r="AA126" s="27"/>
      <c r="AB126" s="27"/>
      <c r="AC126" s="27"/>
      <c r="AD126" s="27">
        <f>X126+Z126+AA126+AB126+AC126</f>
        <v>20813</v>
      </c>
      <c r="AE126" s="27">
        <f>Y126+AC126</f>
        <v>0</v>
      </c>
      <c r="AF126" s="27"/>
      <c r="AG126" s="27"/>
      <c r="AH126" s="27"/>
      <c r="AI126" s="27"/>
      <c r="AJ126" s="27">
        <f>AD126+AF126+AG126+AH126+AI126</f>
        <v>20813</v>
      </c>
      <c r="AK126" s="27">
        <f>AE126+AI126</f>
        <v>0</v>
      </c>
      <c r="AL126" s="92"/>
      <c r="AM126" s="92"/>
      <c r="AN126" s="92">
        <v>-20</v>
      </c>
      <c r="AO126" s="92"/>
      <c r="AP126" s="27">
        <f>AJ126+AL126+AM126+AN126+AO126</f>
        <v>20793</v>
      </c>
      <c r="AQ126" s="27">
        <f>AK126+AO126</f>
        <v>0</v>
      </c>
    </row>
    <row r="127" spans="1:43" ht="19.5" customHeight="1">
      <c r="A127" s="73" t="s">
        <v>99</v>
      </c>
      <c r="B127" s="36" t="s">
        <v>50</v>
      </c>
      <c r="C127" s="36" t="s">
        <v>73</v>
      </c>
      <c r="D127" s="36" t="s">
        <v>240</v>
      </c>
      <c r="E127" s="36" t="s">
        <v>100</v>
      </c>
      <c r="F127" s="27">
        <f t="shared" ref="F127:AQ127" si="176">F128</f>
        <v>50</v>
      </c>
      <c r="G127" s="27">
        <f t="shared" si="176"/>
        <v>0</v>
      </c>
      <c r="H127" s="27">
        <f t="shared" si="176"/>
        <v>0</v>
      </c>
      <c r="I127" s="27">
        <f t="shared" si="176"/>
        <v>0</v>
      </c>
      <c r="J127" s="27">
        <f t="shared" si="176"/>
        <v>0</v>
      </c>
      <c r="K127" s="27">
        <f t="shared" si="176"/>
        <v>0</v>
      </c>
      <c r="L127" s="27">
        <f t="shared" si="176"/>
        <v>50</v>
      </c>
      <c r="M127" s="27">
        <f t="shared" si="176"/>
        <v>0</v>
      </c>
      <c r="N127" s="27">
        <f t="shared" si="176"/>
        <v>0</v>
      </c>
      <c r="O127" s="27">
        <f t="shared" si="176"/>
        <v>0</v>
      </c>
      <c r="P127" s="27">
        <f t="shared" si="176"/>
        <v>0</v>
      </c>
      <c r="Q127" s="27">
        <f t="shared" si="176"/>
        <v>0</v>
      </c>
      <c r="R127" s="27">
        <f t="shared" si="176"/>
        <v>50</v>
      </c>
      <c r="S127" s="27">
        <f t="shared" si="176"/>
        <v>0</v>
      </c>
      <c r="T127" s="27">
        <f t="shared" si="176"/>
        <v>0</v>
      </c>
      <c r="U127" s="27">
        <f t="shared" si="176"/>
        <v>0</v>
      </c>
      <c r="V127" s="27">
        <f t="shared" si="176"/>
        <v>0</v>
      </c>
      <c r="W127" s="27">
        <f t="shared" si="176"/>
        <v>0</v>
      </c>
      <c r="X127" s="27">
        <f t="shared" si="176"/>
        <v>50</v>
      </c>
      <c r="Y127" s="27">
        <f t="shared" si="176"/>
        <v>0</v>
      </c>
      <c r="Z127" s="27">
        <f t="shared" si="176"/>
        <v>0</v>
      </c>
      <c r="AA127" s="27">
        <f t="shared" si="176"/>
        <v>0</v>
      </c>
      <c r="AB127" s="27">
        <f t="shared" si="176"/>
        <v>0</v>
      </c>
      <c r="AC127" s="27">
        <f t="shared" si="176"/>
        <v>0</v>
      </c>
      <c r="AD127" s="27">
        <f t="shared" si="176"/>
        <v>50</v>
      </c>
      <c r="AE127" s="27">
        <f t="shared" si="176"/>
        <v>0</v>
      </c>
      <c r="AF127" s="27">
        <f t="shared" si="176"/>
        <v>0</v>
      </c>
      <c r="AG127" s="27">
        <f t="shared" si="176"/>
        <v>0</v>
      </c>
      <c r="AH127" s="27">
        <f t="shared" si="176"/>
        <v>0</v>
      </c>
      <c r="AI127" s="27">
        <f t="shared" si="176"/>
        <v>0</v>
      </c>
      <c r="AJ127" s="27">
        <f t="shared" si="176"/>
        <v>50</v>
      </c>
      <c r="AK127" s="27">
        <f t="shared" si="176"/>
        <v>0</v>
      </c>
      <c r="AL127" s="27">
        <f t="shared" si="176"/>
        <v>0</v>
      </c>
      <c r="AM127" s="27">
        <f t="shared" si="176"/>
        <v>0</v>
      </c>
      <c r="AN127" s="27">
        <f t="shared" si="176"/>
        <v>0</v>
      </c>
      <c r="AO127" s="27">
        <f t="shared" si="176"/>
        <v>0</v>
      </c>
      <c r="AP127" s="27">
        <f t="shared" si="176"/>
        <v>50</v>
      </c>
      <c r="AQ127" s="27">
        <f t="shared" si="176"/>
        <v>0</v>
      </c>
    </row>
    <row r="128" spans="1:43" ht="20.25" customHeight="1">
      <c r="A128" s="33" t="s">
        <v>172</v>
      </c>
      <c r="B128" s="36" t="s">
        <v>50</v>
      </c>
      <c r="C128" s="36" t="s">
        <v>73</v>
      </c>
      <c r="D128" s="36" t="s">
        <v>240</v>
      </c>
      <c r="E128" s="36" t="s">
        <v>171</v>
      </c>
      <c r="F128" s="27">
        <v>50</v>
      </c>
      <c r="G128" s="27"/>
      <c r="H128" s="27"/>
      <c r="I128" s="27"/>
      <c r="J128" s="27"/>
      <c r="K128" s="27"/>
      <c r="L128" s="27">
        <f>F128+H128+I128+J128+K128</f>
        <v>50</v>
      </c>
      <c r="M128" s="27">
        <f>G128+K128</f>
        <v>0</v>
      </c>
      <c r="N128" s="27"/>
      <c r="O128" s="27"/>
      <c r="P128" s="27"/>
      <c r="Q128" s="27"/>
      <c r="R128" s="27">
        <f>L128+N128+O128+P128+Q128</f>
        <v>50</v>
      </c>
      <c r="S128" s="27">
        <f>M128+Q128</f>
        <v>0</v>
      </c>
      <c r="T128" s="27"/>
      <c r="U128" s="27"/>
      <c r="V128" s="27"/>
      <c r="W128" s="27"/>
      <c r="X128" s="27">
        <f>R128+T128+U128+V128+W128</f>
        <v>50</v>
      </c>
      <c r="Y128" s="27">
        <f>S128+W128</f>
        <v>0</v>
      </c>
      <c r="Z128" s="27"/>
      <c r="AA128" s="27"/>
      <c r="AB128" s="27"/>
      <c r="AC128" s="27"/>
      <c r="AD128" s="27">
        <f>X128+Z128+AA128+AB128+AC128</f>
        <v>50</v>
      </c>
      <c r="AE128" s="27">
        <f>Y128+AC128</f>
        <v>0</v>
      </c>
      <c r="AF128" s="27"/>
      <c r="AG128" s="27"/>
      <c r="AH128" s="27"/>
      <c r="AI128" s="27"/>
      <c r="AJ128" s="27">
        <f>AD128+AF128+AG128+AH128+AI128</f>
        <v>50</v>
      </c>
      <c r="AK128" s="27">
        <f>AE128+AI128</f>
        <v>0</v>
      </c>
      <c r="AL128" s="27"/>
      <c r="AM128" s="27"/>
      <c r="AN128" s="27"/>
      <c r="AO128" s="27"/>
      <c r="AP128" s="27">
        <f>AJ128+AL128+AM128+AN128+AO128</f>
        <v>50</v>
      </c>
      <c r="AQ128" s="27">
        <f>AK128+AO128</f>
        <v>0</v>
      </c>
    </row>
    <row r="129" spans="1:43" ht="49.5">
      <c r="A129" s="73" t="s">
        <v>203</v>
      </c>
      <c r="B129" s="36" t="s">
        <v>50</v>
      </c>
      <c r="C129" s="36" t="s">
        <v>73</v>
      </c>
      <c r="D129" s="36" t="s">
        <v>335</v>
      </c>
      <c r="E129" s="36"/>
      <c r="F129" s="27">
        <f t="shared" ref="F129:U130" si="177">F130</f>
        <v>320</v>
      </c>
      <c r="G129" s="27">
        <f t="shared" si="177"/>
        <v>0</v>
      </c>
      <c r="H129" s="27">
        <f t="shared" si="177"/>
        <v>0</v>
      </c>
      <c r="I129" s="27">
        <f t="shared" si="177"/>
        <v>0</v>
      </c>
      <c r="J129" s="27">
        <f t="shared" si="177"/>
        <v>0</v>
      </c>
      <c r="K129" s="27">
        <f t="shared" si="177"/>
        <v>0</v>
      </c>
      <c r="L129" s="27">
        <f t="shared" si="177"/>
        <v>320</v>
      </c>
      <c r="M129" s="27">
        <f t="shared" si="177"/>
        <v>0</v>
      </c>
      <c r="N129" s="27">
        <f t="shared" si="177"/>
        <v>0</v>
      </c>
      <c r="O129" s="27">
        <f t="shared" si="177"/>
        <v>0</v>
      </c>
      <c r="P129" s="27">
        <f t="shared" si="177"/>
        <v>0</v>
      </c>
      <c r="Q129" s="27">
        <f t="shared" si="177"/>
        <v>0</v>
      </c>
      <c r="R129" s="27">
        <f t="shared" si="177"/>
        <v>320</v>
      </c>
      <c r="S129" s="27">
        <f t="shared" si="177"/>
        <v>0</v>
      </c>
      <c r="T129" s="27">
        <f t="shared" si="177"/>
        <v>0</v>
      </c>
      <c r="U129" s="27">
        <f t="shared" si="177"/>
        <v>0</v>
      </c>
      <c r="V129" s="27">
        <f t="shared" ref="T129:AI130" si="178">V130</f>
        <v>0</v>
      </c>
      <c r="W129" s="27">
        <f t="shared" si="178"/>
        <v>0</v>
      </c>
      <c r="X129" s="27">
        <f t="shared" si="178"/>
        <v>320</v>
      </c>
      <c r="Y129" s="27">
        <f t="shared" si="178"/>
        <v>0</v>
      </c>
      <c r="Z129" s="131">
        <f t="shared" si="178"/>
        <v>350</v>
      </c>
      <c r="AA129" s="27">
        <f t="shared" si="178"/>
        <v>0</v>
      </c>
      <c r="AB129" s="27">
        <f t="shared" si="178"/>
        <v>0</v>
      </c>
      <c r="AC129" s="27">
        <f t="shared" si="178"/>
        <v>0</v>
      </c>
      <c r="AD129" s="27">
        <f t="shared" si="178"/>
        <v>670</v>
      </c>
      <c r="AE129" s="27">
        <f t="shared" si="178"/>
        <v>0</v>
      </c>
      <c r="AF129" s="27">
        <f t="shared" si="178"/>
        <v>0</v>
      </c>
      <c r="AG129" s="27">
        <f t="shared" si="178"/>
        <v>0</v>
      </c>
      <c r="AH129" s="27">
        <f t="shared" si="178"/>
        <v>0</v>
      </c>
      <c r="AI129" s="27">
        <f t="shared" si="178"/>
        <v>0</v>
      </c>
      <c r="AJ129" s="27">
        <f t="shared" ref="AF129:AQ130" si="179">AJ130</f>
        <v>670</v>
      </c>
      <c r="AK129" s="27">
        <f t="shared" si="179"/>
        <v>0</v>
      </c>
      <c r="AL129" s="27">
        <f t="shared" si="179"/>
        <v>895</v>
      </c>
      <c r="AM129" s="27">
        <f t="shared" si="179"/>
        <v>0</v>
      </c>
      <c r="AN129" s="27">
        <f t="shared" si="179"/>
        <v>0</v>
      </c>
      <c r="AO129" s="27">
        <f t="shared" si="179"/>
        <v>0</v>
      </c>
      <c r="AP129" s="27">
        <f t="shared" si="179"/>
        <v>1565</v>
      </c>
      <c r="AQ129" s="27">
        <f t="shared" si="179"/>
        <v>0</v>
      </c>
    </row>
    <row r="130" spans="1:43" ht="36.75" customHeight="1">
      <c r="A130" s="33" t="s">
        <v>83</v>
      </c>
      <c r="B130" s="36" t="s">
        <v>50</v>
      </c>
      <c r="C130" s="36" t="s">
        <v>73</v>
      </c>
      <c r="D130" s="36" t="s">
        <v>335</v>
      </c>
      <c r="E130" s="36" t="s">
        <v>84</v>
      </c>
      <c r="F130" s="27">
        <f t="shared" si="177"/>
        <v>320</v>
      </c>
      <c r="G130" s="27">
        <f t="shared" si="177"/>
        <v>0</v>
      </c>
      <c r="H130" s="27">
        <f t="shared" si="177"/>
        <v>0</v>
      </c>
      <c r="I130" s="27">
        <f t="shared" si="177"/>
        <v>0</v>
      </c>
      <c r="J130" s="27">
        <f t="shared" si="177"/>
        <v>0</v>
      </c>
      <c r="K130" s="27">
        <f t="shared" si="177"/>
        <v>0</v>
      </c>
      <c r="L130" s="27">
        <f t="shared" si="177"/>
        <v>320</v>
      </c>
      <c r="M130" s="27">
        <f t="shared" si="177"/>
        <v>0</v>
      </c>
      <c r="N130" s="27">
        <f t="shared" si="177"/>
        <v>0</v>
      </c>
      <c r="O130" s="27">
        <f t="shared" si="177"/>
        <v>0</v>
      </c>
      <c r="P130" s="27">
        <f t="shared" si="177"/>
        <v>0</v>
      </c>
      <c r="Q130" s="27">
        <f t="shared" si="177"/>
        <v>0</v>
      </c>
      <c r="R130" s="27">
        <f t="shared" si="177"/>
        <v>320</v>
      </c>
      <c r="S130" s="27">
        <f t="shared" si="177"/>
        <v>0</v>
      </c>
      <c r="T130" s="27">
        <f t="shared" si="178"/>
        <v>0</v>
      </c>
      <c r="U130" s="27">
        <f t="shared" si="178"/>
        <v>0</v>
      </c>
      <c r="V130" s="27">
        <f t="shared" si="178"/>
        <v>0</v>
      </c>
      <c r="W130" s="27">
        <f t="shared" si="178"/>
        <v>0</v>
      </c>
      <c r="X130" s="27">
        <f t="shared" si="178"/>
        <v>320</v>
      </c>
      <c r="Y130" s="27">
        <f t="shared" si="178"/>
        <v>0</v>
      </c>
      <c r="Z130" s="131">
        <f t="shared" si="178"/>
        <v>350</v>
      </c>
      <c r="AA130" s="27">
        <f t="shared" si="178"/>
        <v>0</v>
      </c>
      <c r="AB130" s="27">
        <f t="shared" si="178"/>
        <v>0</v>
      </c>
      <c r="AC130" s="27">
        <f t="shared" si="178"/>
        <v>0</v>
      </c>
      <c r="AD130" s="27">
        <f t="shared" si="178"/>
        <v>670</v>
      </c>
      <c r="AE130" s="27">
        <f t="shared" si="178"/>
        <v>0</v>
      </c>
      <c r="AF130" s="27">
        <f t="shared" si="179"/>
        <v>0</v>
      </c>
      <c r="AG130" s="27">
        <f t="shared" si="179"/>
        <v>0</v>
      </c>
      <c r="AH130" s="27">
        <f t="shared" si="179"/>
        <v>0</v>
      </c>
      <c r="AI130" s="27">
        <f t="shared" si="179"/>
        <v>0</v>
      </c>
      <c r="AJ130" s="27">
        <f t="shared" si="179"/>
        <v>670</v>
      </c>
      <c r="AK130" s="27">
        <f t="shared" si="179"/>
        <v>0</v>
      </c>
      <c r="AL130" s="92">
        <f t="shared" si="179"/>
        <v>895</v>
      </c>
      <c r="AM130" s="92">
        <f t="shared" si="179"/>
        <v>0</v>
      </c>
      <c r="AN130" s="92">
        <f t="shared" si="179"/>
        <v>0</v>
      </c>
      <c r="AO130" s="92">
        <f t="shared" si="179"/>
        <v>0</v>
      </c>
      <c r="AP130" s="27">
        <f t="shared" si="179"/>
        <v>1565</v>
      </c>
      <c r="AQ130" s="27">
        <f t="shared" si="179"/>
        <v>0</v>
      </c>
    </row>
    <row r="131" spans="1:43" ht="16.5">
      <c r="A131" s="33" t="s">
        <v>189</v>
      </c>
      <c r="B131" s="36" t="s">
        <v>50</v>
      </c>
      <c r="C131" s="36" t="s">
        <v>73</v>
      </c>
      <c r="D131" s="36" t="s">
        <v>335</v>
      </c>
      <c r="E131" s="36" t="s">
        <v>188</v>
      </c>
      <c r="F131" s="27">
        <v>320</v>
      </c>
      <c r="G131" s="27"/>
      <c r="H131" s="27"/>
      <c r="I131" s="27"/>
      <c r="J131" s="27"/>
      <c r="K131" s="27"/>
      <c r="L131" s="27">
        <f>F131+H131+I131+J131+K131</f>
        <v>320</v>
      </c>
      <c r="M131" s="27">
        <f>G131+K131</f>
        <v>0</v>
      </c>
      <c r="N131" s="27"/>
      <c r="O131" s="27"/>
      <c r="P131" s="27"/>
      <c r="Q131" s="27"/>
      <c r="R131" s="27">
        <f>L131+N131+O131+P131+Q131</f>
        <v>320</v>
      </c>
      <c r="S131" s="27">
        <f>M131+Q131</f>
        <v>0</v>
      </c>
      <c r="T131" s="27"/>
      <c r="U131" s="27"/>
      <c r="V131" s="27"/>
      <c r="W131" s="27"/>
      <c r="X131" s="27">
        <f>R131+T131+U131+V131+W131</f>
        <v>320</v>
      </c>
      <c r="Y131" s="27">
        <f>S131+W131</f>
        <v>0</v>
      </c>
      <c r="Z131" s="131">
        <v>350</v>
      </c>
      <c r="AA131" s="27"/>
      <c r="AB131" s="27"/>
      <c r="AC131" s="27"/>
      <c r="AD131" s="27">
        <f>X131+Z131+AA131+AB131+AC131</f>
        <v>670</v>
      </c>
      <c r="AE131" s="27">
        <f>Y131+AC131</f>
        <v>0</v>
      </c>
      <c r="AF131" s="27"/>
      <c r="AG131" s="27"/>
      <c r="AH131" s="27"/>
      <c r="AI131" s="27"/>
      <c r="AJ131" s="27">
        <f>AD131+AF131+AG131+AH131+AI131</f>
        <v>670</v>
      </c>
      <c r="AK131" s="27">
        <f>AE131+AI131</f>
        <v>0</v>
      </c>
      <c r="AL131" s="92">
        <v>895</v>
      </c>
      <c r="AM131" s="92"/>
      <c r="AN131" s="92"/>
      <c r="AO131" s="92"/>
      <c r="AP131" s="27">
        <f>AJ131+AL131+AM131+AN131+AO131</f>
        <v>1565</v>
      </c>
      <c r="AQ131" s="27">
        <f>AK131+AO131</f>
        <v>0</v>
      </c>
    </row>
    <row r="132" spans="1:43" ht="16.5">
      <c r="A132" s="33" t="s">
        <v>593</v>
      </c>
      <c r="B132" s="36" t="s">
        <v>50</v>
      </c>
      <c r="C132" s="36" t="s">
        <v>73</v>
      </c>
      <c r="D132" s="36" t="s">
        <v>614</v>
      </c>
      <c r="E132" s="36"/>
      <c r="F132" s="92"/>
      <c r="G132" s="92"/>
      <c r="H132" s="92">
        <f>H133+H136+H139</f>
        <v>0</v>
      </c>
      <c r="I132" s="92">
        <f t="shared" ref="I132:M132" si="180">I133+I136+I139</f>
        <v>0</v>
      </c>
      <c r="J132" s="92">
        <f t="shared" si="180"/>
        <v>0</v>
      </c>
      <c r="K132" s="92">
        <f t="shared" si="180"/>
        <v>1213</v>
      </c>
      <c r="L132" s="27">
        <f t="shared" si="180"/>
        <v>1213</v>
      </c>
      <c r="M132" s="27">
        <f t="shared" si="180"/>
        <v>1213</v>
      </c>
      <c r="N132" s="27">
        <f>N133+N136+N139</f>
        <v>0</v>
      </c>
      <c r="O132" s="27">
        <f t="shared" ref="O132:S132" si="181">O133+O136+O139</f>
        <v>0</v>
      </c>
      <c r="P132" s="27">
        <f t="shared" si="181"/>
        <v>0</v>
      </c>
      <c r="Q132" s="27">
        <f t="shared" si="181"/>
        <v>0</v>
      </c>
      <c r="R132" s="27">
        <f t="shared" si="181"/>
        <v>1213</v>
      </c>
      <c r="S132" s="27">
        <f t="shared" si="181"/>
        <v>1213</v>
      </c>
      <c r="T132" s="27">
        <f>T133+T136+T139</f>
        <v>0</v>
      </c>
      <c r="U132" s="27">
        <f t="shared" ref="U132:Y132" si="182">U133+U136+U139</f>
        <v>0</v>
      </c>
      <c r="V132" s="27">
        <f t="shared" si="182"/>
        <v>0</v>
      </c>
      <c r="W132" s="27">
        <f t="shared" si="182"/>
        <v>0</v>
      </c>
      <c r="X132" s="27">
        <f t="shared" si="182"/>
        <v>1213</v>
      </c>
      <c r="Y132" s="27">
        <f t="shared" si="182"/>
        <v>1213</v>
      </c>
      <c r="Z132" s="27">
        <f>Z133+Z136+Z139</f>
        <v>0</v>
      </c>
      <c r="AA132" s="27">
        <f t="shared" ref="AA132:AE132" si="183">AA133+AA136+AA139</f>
        <v>0</v>
      </c>
      <c r="AB132" s="27">
        <f t="shared" si="183"/>
        <v>0</v>
      </c>
      <c r="AC132" s="27">
        <f t="shared" si="183"/>
        <v>0</v>
      </c>
      <c r="AD132" s="27">
        <f t="shared" si="183"/>
        <v>1213</v>
      </c>
      <c r="AE132" s="27">
        <f t="shared" si="183"/>
        <v>1213</v>
      </c>
      <c r="AF132" s="27">
        <f>AF133+AF136+AF139</f>
        <v>0</v>
      </c>
      <c r="AG132" s="27">
        <f t="shared" ref="AG132:AK132" si="184">AG133+AG136+AG139</f>
        <v>0</v>
      </c>
      <c r="AH132" s="27">
        <f t="shared" si="184"/>
        <v>0</v>
      </c>
      <c r="AI132" s="27">
        <f t="shared" si="184"/>
        <v>0</v>
      </c>
      <c r="AJ132" s="27">
        <f t="shared" si="184"/>
        <v>1213</v>
      </c>
      <c r="AK132" s="27">
        <f t="shared" si="184"/>
        <v>1213</v>
      </c>
      <c r="AL132" s="27">
        <f>AL133+AL136+AL139</f>
        <v>0</v>
      </c>
      <c r="AM132" s="27">
        <f t="shared" ref="AM132:AQ132" si="185">AM133+AM136+AM139</f>
        <v>0</v>
      </c>
      <c r="AN132" s="27">
        <f t="shared" si="185"/>
        <v>0</v>
      </c>
      <c r="AO132" s="27">
        <f t="shared" si="185"/>
        <v>0</v>
      </c>
      <c r="AP132" s="27">
        <f t="shared" si="185"/>
        <v>1213</v>
      </c>
      <c r="AQ132" s="27">
        <f t="shared" si="185"/>
        <v>1213</v>
      </c>
    </row>
    <row r="133" spans="1:43" ht="33">
      <c r="A133" s="33" t="s">
        <v>601</v>
      </c>
      <c r="B133" s="36" t="s">
        <v>50</v>
      </c>
      <c r="C133" s="36" t="s">
        <v>73</v>
      </c>
      <c r="D133" s="36" t="s">
        <v>615</v>
      </c>
      <c r="E133" s="36"/>
      <c r="F133" s="92"/>
      <c r="G133" s="92"/>
      <c r="H133" s="92">
        <f>H134</f>
        <v>0</v>
      </c>
      <c r="I133" s="92">
        <f t="shared" ref="I133:X134" si="186">I134</f>
        <v>0</v>
      </c>
      <c r="J133" s="92">
        <f t="shared" si="186"/>
        <v>0</v>
      </c>
      <c r="K133" s="92">
        <f t="shared" si="186"/>
        <v>19</v>
      </c>
      <c r="L133" s="27">
        <f t="shared" si="186"/>
        <v>19</v>
      </c>
      <c r="M133" s="27">
        <f t="shared" si="186"/>
        <v>19</v>
      </c>
      <c r="N133" s="27">
        <f>N134</f>
        <v>0</v>
      </c>
      <c r="O133" s="27">
        <f t="shared" si="186"/>
        <v>0</v>
      </c>
      <c r="P133" s="27">
        <f t="shared" si="186"/>
        <v>0</v>
      </c>
      <c r="Q133" s="27">
        <f t="shared" si="186"/>
        <v>0</v>
      </c>
      <c r="R133" s="27">
        <f t="shared" si="186"/>
        <v>19</v>
      </c>
      <c r="S133" s="27">
        <f t="shared" si="186"/>
        <v>19</v>
      </c>
      <c r="T133" s="27">
        <f>T134</f>
        <v>0</v>
      </c>
      <c r="U133" s="27">
        <f t="shared" si="186"/>
        <v>0</v>
      </c>
      <c r="V133" s="27">
        <f t="shared" si="186"/>
        <v>0</v>
      </c>
      <c r="W133" s="27">
        <f t="shared" si="186"/>
        <v>0</v>
      </c>
      <c r="X133" s="27">
        <f t="shared" si="186"/>
        <v>19</v>
      </c>
      <c r="Y133" s="27">
        <f t="shared" ref="U133:Y134" si="187">Y134</f>
        <v>19</v>
      </c>
      <c r="Z133" s="27">
        <f>Z134</f>
        <v>0</v>
      </c>
      <c r="AA133" s="27">
        <f t="shared" ref="AA133:AP134" si="188">AA134</f>
        <v>0</v>
      </c>
      <c r="AB133" s="27">
        <f t="shared" si="188"/>
        <v>0</v>
      </c>
      <c r="AC133" s="27">
        <f t="shared" si="188"/>
        <v>0</v>
      </c>
      <c r="AD133" s="27">
        <f t="shared" si="188"/>
        <v>19</v>
      </c>
      <c r="AE133" s="27">
        <f t="shared" si="188"/>
        <v>19</v>
      </c>
      <c r="AF133" s="27">
        <f>AF134</f>
        <v>0</v>
      </c>
      <c r="AG133" s="27">
        <f t="shared" si="188"/>
        <v>0</v>
      </c>
      <c r="AH133" s="27">
        <f t="shared" si="188"/>
        <v>0</v>
      </c>
      <c r="AI133" s="27">
        <f t="shared" si="188"/>
        <v>0</v>
      </c>
      <c r="AJ133" s="27">
        <f t="shared" si="188"/>
        <v>19</v>
      </c>
      <c r="AK133" s="27">
        <f t="shared" si="188"/>
        <v>19</v>
      </c>
      <c r="AL133" s="27">
        <f>AL134</f>
        <v>0</v>
      </c>
      <c r="AM133" s="27">
        <f t="shared" si="188"/>
        <v>0</v>
      </c>
      <c r="AN133" s="27">
        <f t="shared" si="188"/>
        <v>0</v>
      </c>
      <c r="AO133" s="27">
        <f t="shared" si="188"/>
        <v>0</v>
      </c>
      <c r="AP133" s="27">
        <f t="shared" si="188"/>
        <v>19</v>
      </c>
      <c r="AQ133" s="27">
        <f t="shared" ref="AM133:AQ134" si="189">AQ134</f>
        <v>19</v>
      </c>
    </row>
    <row r="134" spans="1:43" ht="33">
      <c r="A134" s="33" t="s">
        <v>595</v>
      </c>
      <c r="B134" s="36" t="s">
        <v>50</v>
      </c>
      <c r="C134" s="36" t="s">
        <v>73</v>
      </c>
      <c r="D134" s="36" t="s">
        <v>615</v>
      </c>
      <c r="E134" s="36" t="s">
        <v>80</v>
      </c>
      <c r="F134" s="92"/>
      <c r="G134" s="92"/>
      <c r="H134" s="92">
        <f>H135</f>
        <v>0</v>
      </c>
      <c r="I134" s="92">
        <f t="shared" si="186"/>
        <v>0</v>
      </c>
      <c r="J134" s="92">
        <f t="shared" si="186"/>
        <v>0</v>
      </c>
      <c r="K134" s="92">
        <f t="shared" si="186"/>
        <v>19</v>
      </c>
      <c r="L134" s="27">
        <f t="shared" si="186"/>
        <v>19</v>
      </c>
      <c r="M134" s="27">
        <f t="shared" si="186"/>
        <v>19</v>
      </c>
      <c r="N134" s="27">
        <f>N135</f>
        <v>0</v>
      </c>
      <c r="O134" s="27">
        <f t="shared" si="186"/>
        <v>0</v>
      </c>
      <c r="P134" s="27">
        <f t="shared" si="186"/>
        <v>0</v>
      </c>
      <c r="Q134" s="27">
        <f t="shared" si="186"/>
        <v>0</v>
      </c>
      <c r="R134" s="27">
        <f t="shared" si="186"/>
        <v>19</v>
      </c>
      <c r="S134" s="27">
        <f t="shared" si="186"/>
        <v>19</v>
      </c>
      <c r="T134" s="27">
        <f>T135</f>
        <v>0</v>
      </c>
      <c r="U134" s="27">
        <f t="shared" si="187"/>
        <v>0</v>
      </c>
      <c r="V134" s="27">
        <f t="shared" si="187"/>
        <v>0</v>
      </c>
      <c r="W134" s="27">
        <f t="shared" si="187"/>
        <v>0</v>
      </c>
      <c r="X134" s="27">
        <f t="shared" si="187"/>
        <v>19</v>
      </c>
      <c r="Y134" s="27">
        <f t="shared" si="187"/>
        <v>19</v>
      </c>
      <c r="Z134" s="27">
        <f>Z135</f>
        <v>0</v>
      </c>
      <c r="AA134" s="27">
        <f t="shared" si="188"/>
        <v>0</v>
      </c>
      <c r="AB134" s="27">
        <f t="shared" si="188"/>
        <v>0</v>
      </c>
      <c r="AC134" s="27">
        <f t="shared" si="188"/>
        <v>0</v>
      </c>
      <c r="AD134" s="27">
        <f t="shared" si="188"/>
        <v>19</v>
      </c>
      <c r="AE134" s="27">
        <f t="shared" si="188"/>
        <v>19</v>
      </c>
      <c r="AF134" s="27">
        <f>AF135</f>
        <v>0</v>
      </c>
      <c r="AG134" s="27">
        <f t="shared" si="188"/>
        <v>0</v>
      </c>
      <c r="AH134" s="27">
        <f t="shared" si="188"/>
        <v>0</v>
      </c>
      <c r="AI134" s="27">
        <f t="shared" si="188"/>
        <v>0</v>
      </c>
      <c r="AJ134" s="27">
        <f t="shared" si="188"/>
        <v>19</v>
      </c>
      <c r="AK134" s="27">
        <f t="shared" si="188"/>
        <v>19</v>
      </c>
      <c r="AL134" s="27">
        <f>AL135</f>
        <v>0</v>
      </c>
      <c r="AM134" s="27">
        <f t="shared" si="189"/>
        <v>0</v>
      </c>
      <c r="AN134" s="27">
        <f t="shared" si="189"/>
        <v>0</v>
      </c>
      <c r="AO134" s="27">
        <f t="shared" si="189"/>
        <v>0</v>
      </c>
      <c r="AP134" s="27">
        <f t="shared" si="189"/>
        <v>19</v>
      </c>
      <c r="AQ134" s="27">
        <f t="shared" si="189"/>
        <v>19</v>
      </c>
    </row>
    <row r="135" spans="1:43" ht="34.5" customHeight="1">
      <c r="A135" s="33" t="s">
        <v>170</v>
      </c>
      <c r="B135" s="36" t="s">
        <v>50</v>
      </c>
      <c r="C135" s="36" t="s">
        <v>73</v>
      </c>
      <c r="D135" s="36" t="s">
        <v>615</v>
      </c>
      <c r="E135" s="36" t="s">
        <v>169</v>
      </c>
      <c r="F135" s="92"/>
      <c r="G135" s="92"/>
      <c r="H135" s="92"/>
      <c r="I135" s="92"/>
      <c r="J135" s="92"/>
      <c r="K135" s="92">
        <v>19</v>
      </c>
      <c r="L135" s="27">
        <f>F135+H135+I135+J135+K135</f>
        <v>19</v>
      </c>
      <c r="M135" s="27">
        <f>G135+K135</f>
        <v>19</v>
      </c>
      <c r="N135" s="27"/>
      <c r="O135" s="27"/>
      <c r="P135" s="27"/>
      <c r="Q135" s="27"/>
      <c r="R135" s="27">
        <f>L135+N135+O135+P135+Q135</f>
        <v>19</v>
      </c>
      <c r="S135" s="27">
        <f>M135+Q135</f>
        <v>19</v>
      </c>
      <c r="T135" s="27"/>
      <c r="U135" s="27"/>
      <c r="V135" s="27"/>
      <c r="W135" s="27"/>
      <c r="X135" s="27">
        <f>R135+T135+U135+V135+W135</f>
        <v>19</v>
      </c>
      <c r="Y135" s="27">
        <f>S135+W135</f>
        <v>19</v>
      </c>
      <c r="Z135" s="27"/>
      <c r="AA135" s="27"/>
      <c r="AB135" s="27"/>
      <c r="AC135" s="27"/>
      <c r="AD135" s="27">
        <f>X135+Z135+AA135+AB135+AC135</f>
        <v>19</v>
      </c>
      <c r="AE135" s="27">
        <f>Y135+AC135</f>
        <v>19</v>
      </c>
      <c r="AF135" s="27"/>
      <c r="AG135" s="27"/>
      <c r="AH135" s="27"/>
      <c r="AI135" s="27"/>
      <c r="AJ135" s="27">
        <f>AD135+AF135+AG135+AH135+AI135</f>
        <v>19</v>
      </c>
      <c r="AK135" s="27">
        <f>AE135+AI135</f>
        <v>19</v>
      </c>
      <c r="AL135" s="27"/>
      <c r="AM135" s="27"/>
      <c r="AN135" s="27"/>
      <c r="AO135" s="27"/>
      <c r="AP135" s="27">
        <f>AJ135+AL135+AM135+AN135+AO135</f>
        <v>19</v>
      </c>
      <c r="AQ135" s="27">
        <f>AK135+AO135</f>
        <v>19</v>
      </c>
    </row>
    <row r="136" spans="1:43" ht="66">
      <c r="A136" s="33" t="s">
        <v>605</v>
      </c>
      <c r="B136" s="36" t="s">
        <v>50</v>
      </c>
      <c r="C136" s="36" t="s">
        <v>73</v>
      </c>
      <c r="D136" s="28" t="s">
        <v>613</v>
      </c>
      <c r="E136" s="36"/>
      <c r="F136" s="92"/>
      <c r="G136" s="92"/>
      <c r="H136" s="92">
        <f>H137</f>
        <v>0</v>
      </c>
      <c r="I136" s="92">
        <f t="shared" ref="I136:X137" si="190">I137</f>
        <v>0</v>
      </c>
      <c r="J136" s="92">
        <f t="shared" si="190"/>
        <v>0</v>
      </c>
      <c r="K136" s="92">
        <f t="shared" si="190"/>
        <v>1047</v>
      </c>
      <c r="L136" s="27">
        <f t="shared" si="190"/>
        <v>1047</v>
      </c>
      <c r="M136" s="27">
        <f t="shared" si="190"/>
        <v>1047</v>
      </c>
      <c r="N136" s="27">
        <f>N137</f>
        <v>0</v>
      </c>
      <c r="O136" s="27">
        <f t="shared" si="190"/>
        <v>0</v>
      </c>
      <c r="P136" s="27">
        <f t="shared" si="190"/>
        <v>0</v>
      </c>
      <c r="Q136" s="27">
        <f t="shared" si="190"/>
        <v>0</v>
      </c>
      <c r="R136" s="27">
        <f t="shared" si="190"/>
        <v>1047</v>
      </c>
      <c r="S136" s="27">
        <f t="shared" si="190"/>
        <v>1047</v>
      </c>
      <c r="T136" s="27">
        <f>T137</f>
        <v>0</v>
      </c>
      <c r="U136" s="27">
        <f t="shared" si="190"/>
        <v>0</v>
      </c>
      <c r="V136" s="27">
        <f t="shared" si="190"/>
        <v>0</v>
      </c>
      <c r="W136" s="27">
        <f t="shared" si="190"/>
        <v>0</v>
      </c>
      <c r="X136" s="27">
        <f t="shared" si="190"/>
        <v>1047</v>
      </c>
      <c r="Y136" s="27">
        <f t="shared" ref="U136:Y137" si="191">Y137</f>
        <v>1047</v>
      </c>
      <c r="Z136" s="27">
        <f>Z137</f>
        <v>0</v>
      </c>
      <c r="AA136" s="27">
        <f t="shared" ref="AA136:AP137" si="192">AA137</f>
        <v>0</v>
      </c>
      <c r="AB136" s="27">
        <f t="shared" si="192"/>
        <v>0</v>
      </c>
      <c r="AC136" s="27">
        <f t="shared" si="192"/>
        <v>0</v>
      </c>
      <c r="AD136" s="27">
        <f t="shared" si="192"/>
        <v>1047</v>
      </c>
      <c r="AE136" s="27">
        <f t="shared" si="192"/>
        <v>1047</v>
      </c>
      <c r="AF136" s="27">
        <f>AF137</f>
        <v>0</v>
      </c>
      <c r="AG136" s="27">
        <f t="shared" si="192"/>
        <v>0</v>
      </c>
      <c r="AH136" s="27">
        <f t="shared" si="192"/>
        <v>0</v>
      </c>
      <c r="AI136" s="27">
        <f t="shared" si="192"/>
        <v>0</v>
      </c>
      <c r="AJ136" s="27">
        <f t="shared" si="192"/>
        <v>1047</v>
      </c>
      <c r="AK136" s="27">
        <f t="shared" si="192"/>
        <v>1047</v>
      </c>
      <c r="AL136" s="27">
        <f>AL137</f>
        <v>0</v>
      </c>
      <c r="AM136" s="27">
        <f t="shared" si="192"/>
        <v>0</v>
      </c>
      <c r="AN136" s="27">
        <f t="shared" si="192"/>
        <v>0</v>
      </c>
      <c r="AO136" s="27">
        <f t="shared" si="192"/>
        <v>0</v>
      </c>
      <c r="AP136" s="27">
        <f t="shared" si="192"/>
        <v>1047</v>
      </c>
      <c r="AQ136" s="27">
        <f t="shared" ref="AM136:AQ137" si="193">AQ137</f>
        <v>1047</v>
      </c>
    </row>
    <row r="137" spans="1:43" ht="33">
      <c r="A137" s="33" t="s">
        <v>595</v>
      </c>
      <c r="B137" s="25" t="s">
        <v>50</v>
      </c>
      <c r="C137" s="25" t="s">
        <v>73</v>
      </c>
      <c r="D137" s="28" t="s">
        <v>613</v>
      </c>
      <c r="E137" s="25" t="s">
        <v>80</v>
      </c>
      <c r="F137" s="92"/>
      <c r="G137" s="92"/>
      <c r="H137" s="92">
        <f>H138</f>
        <v>0</v>
      </c>
      <c r="I137" s="92">
        <f t="shared" si="190"/>
        <v>0</v>
      </c>
      <c r="J137" s="92">
        <f t="shared" si="190"/>
        <v>0</v>
      </c>
      <c r="K137" s="92">
        <f t="shared" si="190"/>
        <v>1047</v>
      </c>
      <c r="L137" s="27">
        <f t="shared" si="190"/>
        <v>1047</v>
      </c>
      <c r="M137" s="27">
        <f t="shared" si="190"/>
        <v>1047</v>
      </c>
      <c r="N137" s="27">
        <f>N138</f>
        <v>0</v>
      </c>
      <c r="O137" s="27">
        <f t="shared" si="190"/>
        <v>0</v>
      </c>
      <c r="P137" s="27">
        <f t="shared" si="190"/>
        <v>0</v>
      </c>
      <c r="Q137" s="27">
        <f t="shared" si="190"/>
        <v>0</v>
      </c>
      <c r="R137" s="27">
        <f t="shared" si="190"/>
        <v>1047</v>
      </c>
      <c r="S137" s="27">
        <f t="shared" si="190"/>
        <v>1047</v>
      </c>
      <c r="T137" s="27">
        <f>T138</f>
        <v>0</v>
      </c>
      <c r="U137" s="27">
        <f t="shared" si="191"/>
        <v>0</v>
      </c>
      <c r="V137" s="27">
        <f t="shared" si="191"/>
        <v>0</v>
      </c>
      <c r="W137" s="27">
        <f t="shared" si="191"/>
        <v>0</v>
      </c>
      <c r="X137" s="27">
        <f t="shared" si="191"/>
        <v>1047</v>
      </c>
      <c r="Y137" s="27">
        <f t="shared" si="191"/>
        <v>1047</v>
      </c>
      <c r="Z137" s="27">
        <f>Z138</f>
        <v>0</v>
      </c>
      <c r="AA137" s="27">
        <f t="shared" si="192"/>
        <v>0</v>
      </c>
      <c r="AB137" s="27">
        <f t="shared" si="192"/>
        <v>0</v>
      </c>
      <c r="AC137" s="27">
        <f t="shared" si="192"/>
        <v>0</v>
      </c>
      <c r="AD137" s="27">
        <f t="shared" si="192"/>
        <v>1047</v>
      </c>
      <c r="AE137" s="27">
        <f t="shared" si="192"/>
        <v>1047</v>
      </c>
      <c r="AF137" s="27">
        <f>AF138</f>
        <v>0</v>
      </c>
      <c r="AG137" s="27">
        <f t="shared" si="192"/>
        <v>0</v>
      </c>
      <c r="AH137" s="27">
        <f t="shared" si="192"/>
        <v>0</v>
      </c>
      <c r="AI137" s="27">
        <f t="shared" si="192"/>
        <v>0</v>
      </c>
      <c r="AJ137" s="27">
        <f t="shared" si="192"/>
        <v>1047</v>
      </c>
      <c r="AK137" s="27">
        <f t="shared" si="192"/>
        <v>1047</v>
      </c>
      <c r="AL137" s="27">
        <f>AL138</f>
        <v>0</v>
      </c>
      <c r="AM137" s="27">
        <f t="shared" si="193"/>
        <v>0</v>
      </c>
      <c r="AN137" s="27">
        <f t="shared" si="193"/>
        <v>0</v>
      </c>
      <c r="AO137" s="27">
        <f t="shared" si="193"/>
        <v>0</v>
      </c>
      <c r="AP137" s="27">
        <f t="shared" si="193"/>
        <v>1047</v>
      </c>
      <c r="AQ137" s="27">
        <f t="shared" si="193"/>
        <v>1047</v>
      </c>
    </row>
    <row r="138" spans="1:43" ht="33" customHeight="1">
      <c r="A138" s="33" t="s">
        <v>170</v>
      </c>
      <c r="B138" s="25" t="s">
        <v>50</v>
      </c>
      <c r="C138" s="25" t="s">
        <v>73</v>
      </c>
      <c r="D138" s="28" t="s">
        <v>613</v>
      </c>
      <c r="E138" s="25" t="s">
        <v>169</v>
      </c>
      <c r="F138" s="92"/>
      <c r="G138" s="92"/>
      <c r="H138" s="92"/>
      <c r="I138" s="92"/>
      <c r="J138" s="92"/>
      <c r="K138" s="92">
        <v>1047</v>
      </c>
      <c r="L138" s="27">
        <f>F138+H138+I138+J138+K138</f>
        <v>1047</v>
      </c>
      <c r="M138" s="27">
        <f>G138+K138</f>
        <v>1047</v>
      </c>
      <c r="N138" s="27"/>
      <c r="O138" s="27"/>
      <c r="P138" s="27"/>
      <c r="Q138" s="27"/>
      <c r="R138" s="27">
        <f>L138+N138+O138+P138+Q138</f>
        <v>1047</v>
      </c>
      <c r="S138" s="27">
        <f>M138+Q138</f>
        <v>1047</v>
      </c>
      <c r="T138" s="27"/>
      <c r="U138" s="27"/>
      <c r="V138" s="27"/>
      <c r="W138" s="27"/>
      <c r="X138" s="27">
        <f>R138+T138+U138+V138+W138</f>
        <v>1047</v>
      </c>
      <c r="Y138" s="27">
        <f>S138+W138</f>
        <v>1047</v>
      </c>
      <c r="Z138" s="27"/>
      <c r="AA138" s="27"/>
      <c r="AB138" s="27"/>
      <c r="AC138" s="27"/>
      <c r="AD138" s="27">
        <f>X138+Z138+AA138+AB138+AC138</f>
        <v>1047</v>
      </c>
      <c r="AE138" s="27">
        <f>Y138+AC138</f>
        <v>1047</v>
      </c>
      <c r="AF138" s="27"/>
      <c r="AG138" s="27"/>
      <c r="AH138" s="27"/>
      <c r="AI138" s="27"/>
      <c r="AJ138" s="27">
        <f>AD138+AF138+AG138+AH138+AI138</f>
        <v>1047</v>
      </c>
      <c r="AK138" s="27">
        <f>AE138+AI138</f>
        <v>1047</v>
      </c>
      <c r="AL138" s="27"/>
      <c r="AM138" s="27"/>
      <c r="AN138" s="27"/>
      <c r="AO138" s="27"/>
      <c r="AP138" s="27">
        <f>AJ138+AL138+AM138+AN138+AO138</f>
        <v>1047</v>
      </c>
      <c r="AQ138" s="27">
        <f>AK138+AO138</f>
        <v>1047</v>
      </c>
    </row>
    <row r="139" spans="1:43" ht="49.5">
      <c r="A139" s="33" t="s">
        <v>609</v>
      </c>
      <c r="B139" s="36" t="s">
        <v>50</v>
      </c>
      <c r="C139" s="36" t="s">
        <v>73</v>
      </c>
      <c r="D139" s="28" t="s">
        <v>616</v>
      </c>
      <c r="E139" s="36"/>
      <c r="F139" s="92"/>
      <c r="G139" s="92"/>
      <c r="H139" s="92">
        <f>H140</f>
        <v>0</v>
      </c>
      <c r="I139" s="92">
        <f t="shared" ref="I139:X140" si="194">I140</f>
        <v>0</v>
      </c>
      <c r="J139" s="92">
        <f t="shared" si="194"/>
        <v>0</v>
      </c>
      <c r="K139" s="92">
        <f t="shared" si="194"/>
        <v>147</v>
      </c>
      <c r="L139" s="27">
        <f t="shared" si="194"/>
        <v>147</v>
      </c>
      <c r="M139" s="27">
        <f t="shared" si="194"/>
        <v>147</v>
      </c>
      <c r="N139" s="27">
        <f>N140</f>
        <v>0</v>
      </c>
      <c r="O139" s="27">
        <f t="shared" si="194"/>
        <v>0</v>
      </c>
      <c r="P139" s="27">
        <f t="shared" si="194"/>
        <v>0</v>
      </c>
      <c r="Q139" s="27">
        <f t="shared" si="194"/>
        <v>0</v>
      </c>
      <c r="R139" s="27">
        <f t="shared" si="194"/>
        <v>147</v>
      </c>
      <c r="S139" s="27">
        <f t="shared" si="194"/>
        <v>147</v>
      </c>
      <c r="T139" s="27">
        <f>T140</f>
        <v>0</v>
      </c>
      <c r="U139" s="27">
        <f t="shared" si="194"/>
        <v>0</v>
      </c>
      <c r="V139" s="27">
        <f t="shared" si="194"/>
        <v>0</v>
      </c>
      <c r="W139" s="27">
        <f t="shared" si="194"/>
        <v>0</v>
      </c>
      <c r="X139" s="27">
        <f t="shared" si="194"/>
        <v>147</v>
      </c>
      <c r="Y139" s="27">
        <f t="shared" ref="U139:Y140" si="195">Y140</f>
        <v>147</v>
      </c>
      <c r="Z139" s="27">
        <f>Z140</f>
        <v>0</v>
      </c>
      <c r="AA139" s="27">
        <f t="shared" ref="AA139:AP140" si="196">AA140</f>
        <v>0</v>
      </c>
      <c r="AB139" s="27">
        <f t="shared" si="196"/>
        <v>0</v>
      </c>
      <c r="AC139" s="27">
        <f t="shared" si="196"/>
        <v>0</v>
      </c>
      <c r="AD139" s="27">
        <f t="shared" si="196"/>
        <v>147</v>
      </c>
      <c r="AE139" s="27">
        <f t="shared" si="196"/>
        <v>147</v>
      </c>
      <c r="AF139" s="27">
        <f>AF140</f>
        <v>0</v>
      </c>
      <c r="AG139" s="27">
        <f t="shared" si="196"/>
        <v>0</v>
      </c>
      <c r="AH139" s="27">
        <f t="shared" si="196"/>
        <v>0</v>
      </c>
      <c r="AI139" s="27">
        <f t="shared" si="196"/>
        <v>0</v>
      </c>
      <c r="AJ139" s="27">
        <f t="shared" si="196"/>
        <v>147</v>
      </c>
      <c r="AK139" s="27">
        <f t="shared" si="196"/>
        <v>147</v>
      </c>
      <c r="AL139" s="27">
        <f>AL140</f>
        <v>0</v>
      </c>
      <c r="AM139" s="27">
        <f t="shared" si="196"/>
        <v>0</v>
      </c>
      <c r="AN139" s="27">
        <f t="shared" si="196"/>
        <v>0</v>
      </c>
      <c r="AO139" s="27">
        <f t="shared" si="196"/>
        <v>0</v>
      </c>
      <c r="AP139" s="27">
        <f t="shared" si="196"/>
        <v>147</v>
      </c>
      <c r="AQ139" s="27">
        <f t="shared" ref="AM139:AQ140" si="197">AQ140</f>
        <v>147</v>
      </c>
    </row>
    <row r="140" spans="1:43" ht="33">
      <c r="A140" s="33" t="s">
        <v>595</v>
      </c>
      <c r="B140" s="25" t="s">
        <v>50</v>
      </c>
      <c r="C140" s="25" t="s">
        <v>73</v>
      </c>
      <c r="D140" s="28" t="s">
        <v>616</v>
      </c>
      <c r="E140" s="25" t="s">
        <v>80</v>
      </c>
      <c r="F140" s="92"/>
      <c r="G140" s="92"/>
      <c r="H140" s="92">
        <f>H141</f>
        <v>0</v>
      </c>
      <c r="I140" s="92">
        <f t="shared" si="194"/>
        <v>0</v>
      </c>
      <c r="J140" s="92">
        <f t="shared" si="194"/>
        <v>0</v>
      </c>
      <c r="K140" s="92">
        <f t="shared" si="194"/>
        <v>147</v>
      </c>
      <c r="L140" s="27">
        <f t="shared" si="194"/>
        <v>147</v>
      </c>
      <c r="M140" s="27">
        <f t="shared" si="194"/>
        <v>147</v>
      </c>
      <c r="N140" s="27">
        <f>N141</f>
        <v>0</v>
      </c>
      <c r="O140" s="27">
        <f t="shared" si="194"/>
        <v>0</v>
      </c>
      <c r="P140" s="27">
        <f t="shared" si="194"/>
        <v>0</v>
      </c>
      <c r="Q140" s="27">
        <f t="shared" si="194"/>
        <v>0</v>
      </c>
      <c r="R140" s="27">
        <f t="shared" si="194"/>
        <v>147</v>
      </c>
      <c r="S140" s="27">
        <f t="shared" si="194"/>
        <v>147</v>
      </c>
      <c r="T140" s="27">
        <f>T141</f>
        <v>0</v>
      </c>
      <c r="U140" s="27">
        <f t="shared" si="195"/>
        <v>0</v>
      </c>
      <c r="V140" s="27">
        <f t="shared" si="195"/>
        <v>0</v>
      </c>
      <c r="W140" s="27">
        <f t="shared" si="195"/>
        <v>0</v>
      </c>
      <c r="X140" s="27">
        <f t="shared" si="195"/>
        <v>147</v>
      </c>
      <c r="Y140" s="27">
        <f t="shared" si="195"/>
        <v>147</v>
      </c>
      <c r="Z140" s="27">
        <f>Z141</f>
        <v>0</v>
      </c>
      <c r="AA140" s="27">
        <f t="shared" si="196"/>
        <v>0</v>
      </c>
      <c r="AB140" s="27">
        <f t="shared" si="196"/>
        <v>0</v>
      </c>
      <c r="AC140" s="27">
        <f t="shared" si="196"/>
        <v>0</v>
      </c>
      <c r="AD140" s="27">
        <f t="shared" si="196"/>
        <v>147</v>
      </c>
      <c r="AE140" s="27">
        <f t="shared" si="196"/>
        <v>147</v>
      </c>
      <c r="AF140" s="27">
        <f>AF141</f>
        <v>0</v>
      </c>
      <c r="AG140" s="27">
        <f t="shared" si="196"/>
        <v>0</v>
      </c>
      <c r="AH140" s="27">
        <f t="shared" si="196"/>
        <v>0</v>
      </c>
      <c r="AI140" s="27">
        <f t="shared" si="196"/>
        <v>0</v>
      </c>
      <c r="AJ140" s="27">
        <f t="shared" si="196"/>
        <v>147</v>
      </c>
      <c r="AK140" s="27">
        <f t="shared" si="196"/>
        <v>147</v>
      </c>
      <c r="AL140" s="27">
        <f>AL141</f>
        <v>0</v>
      </c>
      <c r="AM140" s="27">
        <f t="shared" si="197"/>
        <v>0</v>
      </c>
      <c r="AN140" s="27">
        <f t="shared" si="197"/>
        <v>0</v>
      </c>
      <c r="AO140" s="27">
        <f t="shared" si="197"/>
        <v>0</v>
      </c>
      <c r="AP140" s="27">
        <f t="shared" si="197"/>
        <v>147</v>
      </c>
      <c r="AQ140" s="27">
        <f t="shared" si="197"/>
        <v>147</v>
      </c>
    </row>
    <row r="141" spans="1:43" ht="32.25" customHeight="1">
      <c r="A141" s="33" t="s">
        <v>170</v>
      </c>
      <c r="B141" s="25" t="s">
        <v>50</v>
      </c>
      <c r="C141" s="25" t="s">
        <v>73</v>
      </c>
      <c r="D141" s="28" t="s">
        <v>616</v>
      </c>
      <c r="E141" s="25" t="s">
        <v>169</v>
      </c>
      <c r="F141" s="92"/>
      <c r="G141" s="92"/>
      <c r="H141" s="92"/>
      <c r="I141" s="92"/>
      <c r="J141" s="92"/>
      <c r="K141" s="92">
        <v>147</v>
      </c>
      <c r="L141" s="27">
        <f>F141+H141+I141+J141+K141</f>
        <v>147</v>
      </c>
      <c r="M141" s="27">
        <f>G141+K141</f>
        <v>147</v>
      </c>
      <c r="N141" s="27"/>
      <c r="O141" s="27"/>
      <c r="P141" s="27"/>
      <c r="Q141" s="27"/>
      <c r="R141" s="27">
        <f>L141+N141+O141+P141+Q141</f>
        <v>147</v>
      </c>
      <c r="S141" s="27">
        <f>M141+Q141</f>
        <v>147</v>
      </c>
      <c r="T141" s="27"/>
      <c r="U141" s="27"/>
      <c r="V141" s="27"/>
      <c r="W141" s="27"/>
      <c r="X141" s="27">
        <f>R141+T141+U141+V141+W141</f>
        <v>147</v>
      </c>
      <c r="Y141" s="27">
        <f>S141+W141</f>
        <v>147</v>
      </c>
      <c r="Z141" s="27"/>
      <c r="AA141" s="27"/>
      <c r="AB141" s="27"/>
      <c r="AC141" s="27"/>
      <c r="AD141" s="27">
        <f>X141+Z141+AA141+AB141+AC141</f>
        <v>147</v>
      </c>
      <c r="AE141" s="27">
        <f>Y141+AC141</f>
        <v>147</v>
      </c>
      <c r="AF141" s="27"/>
      <c r="AG141" s="27"/>
      <c r="AH141" s="27"/>
      <c r="AI141" s="27"/>
      <c r="AJ141" s="27">
        <f>AD141+AF141+AG141+AH141+AI141</f>
        <v>147</v>
      </c>
      <c r="AK141" s="27">
        <f>AE141+AI141</f>
        <v>147</v>
      </c>
      <c r="AL141" s="27"/>
      <c r="AM141" s="27"/>
      <c r="AN141" s="27"/>
      <c r="AO141" s="27"/>
      <c r="AP141" s="27">
        <f>AJ141+AL141+AM141+AN141+AO141</f>
        <v>147</v>
      </c>
      <c r="AQ141" s="27">
        <f>AK141+AO141</f>
        <v>147</v>
      </c>
    </row>
    <row r="142" spans="1:43" ht="16.5">
      <c r="A142" s="33" t="s">
        <v>657</v>
      </c>
      <c r="B142" s="25" t="s">
        <v>50</v>
      </c>
      <c r="C142" s="25" t="s">
        <v>73</v>
      </c>
      <c r="D142" s="28" t="s">
        <v>655</v>
      </c>
      <c r="E142" s="25"/>
      <c r="F142" s="27"/>
      <c r="G142" s="27"/>
      <c r="H142" s="27"/>
      <c r="I142" s="27"/>
      <c r="J142" s="27"/>
      <c r="K142" s="27"/>
      <c r="L142" s="27"/>
      <c r="M142" s="27"/>
      <c r="N142" s="27">
        <f>N143</f>
        <v>41</v>
      </c>
      <c r="O142" s="27">
        <f t="shared" ref="O142:AD144" si="198">O143</f>
        <v>0</v>
      </c>
      <c r="P142" s="27">
        <f t="shared" si="198"/>
        <v>0</v>
      </c>
      <c r="Q142" s="27">
        <f t="shared" si="198"/>
        <v>564</v>
      </c>
      <c r="R142" s="27">
        <f t="shared" si="198"/>
        <v>605</v>
      </c>
      <c r="S142" s="27">
        <f t="shared" si="198"/>
        <v>564</v>
      </c>
      <c r="T142" s="27">
        <f>T143</f>
        <v>0</v>
      </c>
      <c r="U142" s="27">
        <f t="shared" si="198"/>
        <v>0</v>
      </c>
      <c r="V142" s="27">
        <f t="shared" si="198"/>
        <v>0</v>
      </c>
      <c r="W142" s="27">
        <f t="shared" si="198"/>
        <v>0</v>
      </c>
      <c r="X142" s="27">
        <f t="shared" si="198"/>
        <v>605</v>
      </c>
      <c r="Y142" s="27">
        <f t="shared" si="198"/>
        <v>564</v>
      </c>
      <c r="Z142" s="27">
        <f>Z143</f>
        <v>0</v>
      </c>
      <c r="AA142" s="27">
        <f t="shared" si="198"/>
        <v>0</v>
      </c>
      <c r="AB142" s="27">
        <f t="shared" si="198"/>
        <v>0</v>
      </c>
      <c r="AC142" s="27">
        <f t="shared" si="198"/>
        <v>0</v>
      </c>
      <c r="AD142" s="27">
        <f t="shared" si="198"/>
        <v>605</v>
      </c>
      <c r="AE142" s="27">
        <f t="shared" ref="AA142:AE144" si="199">AE143</f>
        <v>564</v>
      </c>
      <c r="AF142" s="27">
        <f>AF143</f>
        <v>0</v>
      </c>
      <c r="AG142" s="27">
        <f t="shared" ref="AG142:AQ144" si="200">AG143</f>
        <v>0</v>
      </c>
      <c r="AH142" s="27">
        <f t="shared" si="200"/>
        <v>0</v>
      </c>
      <c r="AI142" s="27">
        <f t="shared" si="200"/>
        <v>0</v>
      </c>
      <c r="AJ142" s="27">
        <f t="shared" si="200"/>
        <v>605</v>
      </c>
      <c r="AK142" s="27">
        <f t="shared" si="200"/>
        <v>564</v>
      </c>
      <c r="AL142" s="27">
        <f>AL143</f>
        <v>0</v>
      </c>
      <c r="AM142" s="27">
        <f t="shared" si="200"/>
        <v>0</v>
      </c>
      <c r="AN142" s="27">
        <f t="shared" si="200"/>
        <v>0</v>
      </c>
      <c r="AO142" s="27">
        <f t="shared" si="200"/>
        <v>0</v>
      </c>
      <c r="AP142" s="27">
        <f t="shared" si="200"/>
        <v>605</v>
      </c>
      <c r="AQ142" s="27">
        <f t="shared" si="200"/>
        <v>564</v>
      </c>
    </row>
    <row r="143" spans="1:43" ht="49.5">
      <c r="A143" s="33" t="s">
        <v>658</v>
      </c>
      <c r="B143" s="25" t="s">
        <v>50</v>
      </c>
      <c r="C143" s="25" t="s">
        <v>73</v>
      </c>
      <c r="D143" s="28" t="s">
        <v>656</v>
      </c>
      <c r="E143" s="25"/>
      <c r="F143" s="27"/>
      <c r="G143" s="27"/>
      <c r="H143" s="27"/>
      <c r="I143" s="27"/>
      <c r="J143" s="27"/>
      <c r="K143" s="27"/>
      <c r="L143" s="27"/>
      <c r="M143" s="27"/>
      <c r="N143" s="27">
        <f>N144</f>
        <v>41</v>
      </c>
      <c r="O143" s="27">
        <f t="shared" si="198"/>
        <v>0</v>
      </c>
      <c r="P143" s="27">
        <f t="shared" si="198"/>
        <v>0</v>
      </c>
      <c r="Q143" s="27">
        <f t="shared" si="198"/>
        <v>564</v>
      </c>
      <c r="R143" s="27">
        <f t="shared" si="198"/>
        <v>605</v>
      </c>
      <c r="S143" s="27">
        <f t="shared" si="198"/>
        <v>564</v>
      </c>
      <c r="T143" s="27">
        <f>T144</f>
        <v>0</v>
      </c>
      <c r="U143" s="27">
        <f t="shared" si="198"/>
        <v>0</v>
      </c>
      <c r="V143" s="27">
        <f t="shared" si="198"/>
        <v>0</v>
      </c>
      <c r="W143" s="27">
        <f t="shared" si="198"/>
        <v>0</v>
      </c>
      <c r="X143" s="27">
        <f t="shared" si="198"/>
        <v>605</v>
      </c>
      <c r="Y143" s="27">
        <f t="shared" si="198"/>
        <v>564</v>
      </c>
      <c r="Z143" s="27">
        <f>Z144</f>
        <v>0</v>
      </c>
      <c r="AA143" s="27">
        <f t="shared" si="199"/>
        <v>0</v>
      </c>
      <c r="AB143" s="27">
        <f t="shared" si="199"/>
        <v>0</v>
      </c>
      <c r="AC143" s="27">
        <f t="shared" si="199"/>
        <v>0</v>
      </c>
      <c r="AD143" s="27">
        <f t="shared" si="199"/>
        <v>605</v>
      </c>
      <c r="AE143" s="27">
        <f t="shared" si="199"/>
        <v>564</v>
      </c>
      <c r="AF143" s="27">
        <f>AF144</f>
        <v>0</v>
      </c>
      <c r="AG143" s="27">
        <f t="shared" si="200"/>
        <v>0</v>
      </c>
      <c r="AH143" s="27">
        <f t="shared" si="200"/>
        <v>0</v>
      </c>
      <c r="AI143" s="27">
        <f t="shared" si="200"/>
        <v>0</v>
      </c>
      <c r="AJ143" s="27">
        <f t="shared" si="200"/>
        <v>605</v>
      </c>
      <c r="AK143" s="27">
        <f t="shared" si="200"/>
        <v>564</v>
      </c>
      <c r="AL143" s="27">
        <f>AL144</f>
        <v>0</v>
      </c>
      <c r="AM143" s="27">
        <f t="shared" si="200"/>
        <v>0</v>
      </c>
      <c r="AN143" s="27">
        <f t="shared" si="200"/>
        <v>0</v>
      </c>
      <c r="AO143" s="27">
        <f t="shared" si="200"/>
        <v>0</v>
      </c>
      <c r="AP143" s="27">
        <f t="shared" si="200"/>
        <v>605</v>
      </c>
      <c r="AQ143" s="27">
        <f t="shared" si="200"/>
        <v>564</v>
      </c>
    </row>
    <row r="144" spans="1:43" ht="33.75" customHeight="1">
      <c r="A144" s="33" t="s">
        <v>83</v>
      </c>
      <c r="B144" s="25" t="s">
        <v>50</v>
      </c>
      <c r="C144" s="25" t="s">
        <v>73</v>
      </c>
      <c r="D144" s="28" t="s">
        <v>656</v>
      </c>
      <c r="E144" s="25" t="s">
        <v>84</v>
      </c>
      <c r="F144" s="27"/>
      <c r="G144" s="27"/>
      <c r="H144" s="27"/>
      <c r="I144" s="27"/>
      <c r="J144" s="27"/>
      <c r="K144" s="27"/>
      <c r="L144" s="27"/>
      <c r="M144" s="27"/>
      <c r="N144" s="27">
        <f>N145</f>
        <v>41</v>
      </c>
      <c r="O144" s="27">
        <f t="shared" si="198"/>
        <v>0</v>
      </c>
      <c r="P144" s="27">
        <f t="shared" si="198"/>
        <v>0</v>
      </c>
      <c r="Q144" s="27">
        <f t="shared" si="198"/>
        <v>564</v>
      </c>
      <c r="R144" s="27">
        <f t="shared" si="198"/>
        <v>605</v>
      </c>
      <c r="S144" s="27">
        <f t="shared" si="198"/>
        <v>564</v>
      </c>
      <c r="T144" s="27">
        <f>T145</f>
        <v>0</v>
      </c>
      <c r="U144" s="27">
        <f t="shared" si="198"/>
        <v>0</v>
      </c>
      <c r="V144" s="27">
        <f t="shared" si="198"/>
        <v>0</v>
      </c>
      <c r="W144" s="27">
        <f t="shared" si="198"/>
        <v>0</v>
      </c>
      <c r="X144" s="27">
        <f t="shared" si="198"/>
        <v>605</v>
      </c>
      <c r="Y144" s="27">
        <f t="shared" si="198"/>
        <v>564</v>
      </c>
      <c r="Z144" s="27">
        <f>Z145</f>
        <v>0</v>
      </c>
      <c r="AA144" s="27">
        <f t="shared" si="199"/>
        <v>0</v>
      </c>
      <c r="AB144" s="27">
        <f t="shared" si="199"/>
        <v>0</v>
      </c>
      <c r="AC144" s="27">
        <f t="shared" si="199"/>
        <v>0</v>
      </c>
      <c r="AD144" s="27">
        <f t="shared" si="199"/>
        <v>605</v>
      </c>
      <c r="AE144" s="27">
        <f t="shared" si="199"/>
        <v>564</v>
      </c>
      <c r="AF144" s="27">
        <f>AF145</f>
        <v>0</v>
      </c>
      <c r="AG144" s="27">
        <f t="shared" si="200"/>
        <v>0</v>
      </c>
      <c r="AH144" s="27">
        <f t="shared" si="200"/>
        <v>0</v>
      </c>
      <c r="AI144" s="27">
        <f t="shared" si="200"/>
        <v>0</v>
      </c>
      <c r="AJ144" s="27">
        <f t="shared" si="200"/>
        <v>605</v>
      </c>
      <c r="AK144" s="27">
        <f t="shared" si="200"/>
        <v>564</v>
      </c>
      <c r="AL144" s="27">
        <f>AL145</f>
        <v>0</v>
      </c>
      <c r="AM144" s="27">
        <f t="shared" si="200"/>
        <v>0</v>
      </c>
      <c r="AN144" s="27">
        <f t="shared" si="200"/>
        <v>0</v>
      </c>
      <c r="AO144" s="27">
        <f t="shared" si="200"/>
        <v>0</v>
      </c>
      <c r="AP144" s="27">
        <f t="shared" si="200"/>
        <v>605</v>
      </c>
      <c r="AQ144" s="27">
        <f t="shared" si="200"/>
        <v>564</v>
      </c>
    </row>
    <row r="145" spans="1:43" ht="16.5">
      <c r="A145" s="33" t="s">
        <v>189</v>
      </c>
      <c r="B145" s="25" t="s">
        <v>50</v>
      </c>
      <c r="C145" s="25" t="s">
        <v>73</v>
      </c>
      <c r="D145" s="28" t="s">
        <v>656</v>
      </c>
      <c r="E145" s="25" t="s">
        <v>188</v>
      </c>
      <c r="F145" s="27"/>
      <c r="G145" s="27"/>
      <c r="H145" s="27"/>
      <c r="I145" s="27"/>
      <c r="J145" s="27"/>
      <c r="K145" s="27"/>
      <c r="L145" s="27"/>
      <c r="M145" s="27"/>
      <c r="N145" s="27">
        <v>41</v>
      </c>
      <c r="O145" s="27"/>
      <c r="P145" s="27"/>
      <c r="Q145" s="27">
        <v>564</v>
      </c>
      <c r="R145" s="27">
        <f>L145+N145+O145+P145+Q145</f>
        <v>605</v>
      </c>
      <c r="S145" s="27">
        <f>M145+Q145</f>
        <v>564</v>
      </c>
      <c r="T145" s="27"/>
      <c r="U145" s="27"/>
      <c r="V145" s="27"/>
      <c r="W145" s="27"/>
      <c r="X145" s="27">
        <f>R145+T145+U145+V145+W145</f>
        <v>605</v>
      </c>
      <c r="Y145" s="27">
        <f>S145+W145</f>
        <v>564</v>
      </c>
      <c r="Z145" s="27"/>
      <c r="AA145" s="27"/>
      <c r="AB145" s="27"/>
      <c r="AC145" s="27"/>
      <c r="AD145" s="27">
        <f>X145+Z145+AA145+AB145+AC145</f>
        <v>605</v>
      </c>
      <c r="AE145" s="27">
        <f>Y145+AC145</f>
        <v>564</v>
      </c>
      <c r="AF145" s="27"/>
      <c r="AG145" s="27"/>
      <c r="AH145" s="27"/>
      <c r="AI145" s="27"/>
      <c r="AJ145" s="27">
        <f>AD145+AF145+AG145+AH145+AI145</f>
        <v>605</v>
      </c>
      <c r="AK145" s="27">
        <f>AE145+AI145</f>
        <v>564</v>
      </c>
      <c r="AL145" s="27"/>
      <c r="AM145" s="27"/>
      <c r="AN145" s="27"/>
      <c r="AO145" s="27"/>
      <c r="AP145" s="27">
        <f>AJ145+AL145+AM145+AN145+AO145</f>
        <v>605</v>
      </c>
      <c r="AQ145" s="27">
        <f>AK145+AO145</f>
        <v>564</v>
      </c>
    </row>
    <row r="146" spans="1:43" ht="49.5">
      <c r="A146" s="33" t="s">
        <v>470</v>
      </c>
      <c r="B146" s="36" t="s">
        <v>50</v>
      </c>
      <c r="C146" s="36" t="s">
        <v>73</v>
      </c>
      <c r="D146" s="36" t="s">
        <v>251</v>
      </c>
      <c r="E146" s="36"/>
      <c r="F146" s="27">
        <f t="shared" ref="F146:U149" si="201">F147</f>
        <v>91</v>
      </c>
      <c r="G146" s="27">
        <f t="shared" si="201"/>
        <v>0</v>
      </c>
      <c r="H146" s="27">
        <f t="shared" si="201"/>
        <v>0</v>
      </c>
      <c r="I146" s="27">
        <f t="shared" si="201"/>
        <v>0</v>
      </c>
      <c r="J146" s="27">
        <f t="shared" si="201"/>
        <v>0</v>
      </c>
      <c r="K146" s="27">
        <f t="shared" si="201"/>
        <v>0</v>
      </c>
      <c r="L146" s="27">
        <f t="shared" si="201"/>
        <v>91</v>
      </c>
      <c r="M146" s="27">
        <f t="shared" si="201"/>
        <v>0</v>
      </c>
      <c r="N146" s="27">
        <f t="shared" si="201"/>
        <v>0</v>
      </c>
      <c r="O146" s="27">
        <f t="shared" si="201"/>
        <v>0</v>
      </c>
      <c r="P146" s="27">
        <f t="shared" si="201"/>
        <v>0</v>
      </c>
      <c r="Q146" s="27">
        <f t="shared" si="201"/>
        <v>0</v>
      </c>
      <c r="R146" s="27">
        <f t="shared" si="201"/>
        <v>91</v>
      </c>
      <c r="S146" s="27">
        <f t="shared" si="201"/>
        <v>0</v>
      </c>
      <c r="T146" s="27">
        <f t="shared" si="201"/>
        <v>0</v>
      </c>
      <c r="U146" s="27">
        <f t="shared" si="201"/>
        <v>0</v>
      </c>
      <c r="V146" s="27">
        <f t="shared" ref="T146:AI149" si="202">V147</f>
        <v>0</v>
      </c>
      <c r="W146" s="27">
        <f t="shared" si="202"/>
        <v>0</v>
      </c>
      <c r="X146" s="27">
        <f t="shared" si="202"/>
        <v>91</v>
      </c>
      <c r="Y146" s="27">
        <f t="shared" si="202"/>
        <v>0</v>
      </c>
      <c r="Z146" s="27">
        <f t="shared" si="202"/>
        <v>0</v>
      </c>
      <c r="AA146" s="27">
        <f t="shared" si="202"/>
        <v>0</v>
      </c>
      <c r="AB146" s="27">
        <f t="shared" si="202"/>
        <v>0</v>
      </c>
      <c r="AC146" s="27">
        <f t="shared" si="202"/>
        <v>0</v>
      </c>
      <c r="AD146" s="27">
        <f t="shared" si="202"/>
        <v>91</v>
      </c>
      <c r="AE146" s="27">
        <f t="shared" si="202"/>
        <v>0</v>
      </c>
      <c r="AF146" s="27">
        <f t="shared" si="202"/>
        <v>0</v>
      </c>
      <c r="AG146" s="27">
        <f t="shared" si="202"/>
        <v>0</v>
      </c>
      <c r="AH146" s="27">
        <f t="shared" si="202"/>
        <v>0</v>
      </c>
      <c r="AI146" s="27">
        <f t="shared" si="202"/>
        <v>0</v>
      </c>
      <c r="AJ146" s="27">
        <f t="shared" ref="AF146:AQ149" si="203">AJ147</f>
        <v>91</v>
      </c>
      <c r="AK146" s="27">
        <f t="shared" si="203"/>
        <v>0</v>
      </c>
      <c r="AL146" s="27">
        <f t="shared" si="203"/>
        <v>0</v>
      </c>
      <c r="AM146" s="27">
        <f t="shared" si="203"/>
        <v>0</v>
      </c>
      <c r="AN146" s="27">
        <f t="shared" si="203"/>
        <v>0</v>
      </c>
      <c r="AO146" s="27">
        <f t="shared" si="203"/>
        <v>0</v>
      </c>
      <c r="AP146" s="27">
        <f t="shared" si="203"/>
        <v>91</v>
      </c>
      <c r="AQ146" s="27">
        <f t="shared" si="203"/>
        <v>0</v>
      </c>
    </row>
    <row r="147" spans="1:43" ht="21.75" customHeight="1">
      <c r="A147" s="33" t="s">
        <v>78</v>
      </c>
      <c r="B147" s="36" t="s">
        <v>50</v>
      </c>
      <c r="C147" s="36" t="s">
        <v>73</v>
      </c>
      <c r="D147" s="36" t="s">
        <v>252</v>
      </c>
      <c r="E147" s="36"/>
      <c r="F147" s="27">
        <f t="shared" si="201"/>
        <v>91</v>
      </c>
      <c r="G147" s="27">
        <f t="shared" si="201"/>
        <v>0</v>
      </c>
      <c r="H147" s="27">
        <f t="shared" si="201"/>
        <v>0</v>
      </c>
      <c r="I147" s="27">
        <f t="shared" si="201"/>
        <v>0</v>
      </c>
      <c r="J147" s="27">
        <f t="shared" si="201"/>
        <v>0</v>
      </c>
      <c r="K147" s="27">
        <f t="shared" si="201"/>
        <v>0</v>
      </c>
      <c r="L147" s="27">
        <f t="shared" si="201"/>
        <v>91</v>
      </c>
      <c r="M147" s="27">
        <f t="shared" si="201"/>
        <v>0</v>
      </c>
      <c r="N147" s="27">
        <f t="shared" si="201"/>
        <v>0</v>
      </c>
      <c r="O147" s="27">
        <f t="shared" si="201"/>
        <v>0</v>
      </c>
      <c r="P147" s="27">
        <f t="shared" si="201"/>
        <v>0</v>
      </c>
      <c r="Q147" s="27">
        <f t="shared" si="201"/>
        <v>0</v>
      </c>
      <c r="R147" s="27">
        <f t="shared" si="201"/>
        <v>91</v>
      </c>
      <c r="S147" s="27">
        <f t="shared" si="201"/>
        <v>0</v>
      </c>
      <c r="T147" s="27">
        <f t="shared" si="202"/>
        <v>0</v>
      </c>
      <c r="U147" s="27">
        <f t="shared" si="202"/>
        <v>0</v>
      </c>
      <c r="V147" s="27">
        <f t="shared" si="202"/>
        <v>0</v>
      </c>
      <c r="W147" s="27">
        <f t="shared" si="202"/>
        <v>0</v>
      </c>
      <c r="X147" s="27">
        <f t="shared" si="202"/>
        <v>91</v>
      </c>
      <c r="Y147" s="27">
        <f t="shared" si="202"/>
        <v>0</v>
      </c>
      <c r="Z147" s="27">
        <f t="shared" si="202"/>
        <v>0</v>
      </c>
      <c r="AA147" s="27">
        <f t="shared" si="202"/>
        <v>0</v>
      </c>
      <c r="AB147" s="27">
        <f t="shared" si="202"/>
        <v>0</v>
      </c>
      <c r="AC147" s="27">
        <f t="shared" si="202"/>
        <v>0</v>
      </c>
      <c r="AD147" s="27">
        <f t="shared" si="202"/>
        <v>91</v>
      </c>
      <c r="AE147" s="27">
        <f t="shared" si="202"/>
        <v>0</v>
      </c>
      <c r="AF147" s="27">
        <f t="shared" si="203"/>
        <v>0</v>
      </c>
      <c r="AG147" s="27">
        <f t="shared" si="203"/>
        <v>0</v>
      </c>
      <c r="AH147" s="27">
        <f t="shared" si="203"/>
        <v>0</v>
      </c>
      <c r="AI147" s="27">
        <f t="shared" si="203"/>
        <v>0</v>
      </c>
      <c r="AJ147" s="27">
        <f t="shared" si="203"/>
        <v>91</v>
      </c>
      <c r="AK147" s="27">
        <f t="shared" si="203"/>
        <v>0</v>
      </c>
      <c r="AL147" s="27">
        <f t="shared" si="203"/>
        <v>0</v>
      </c>
      <c r="AM147" s="27">
        <f t="shared" si="203"/>
        <v>0</v>
      </c>
      <c r="AN147" s="27">
        <f t="shared" si="203"/>
        <v>0</v>
      </c>
      <c r="AO147" s="27">
        <f t="shared" si="203"/>
        <v>0</v>
      </c>
      <c r="AP147" s="27">
        <f t="shared" si="203"/>
        <v>91</v>
      </c>
      <c r="AQ147" s="27">
        <f t="shared" si="203"/>
        <v>0</v>
      </c>
    </row>
    <row r="148" spans="1:43" ht="33">
      <c r="A148" s="33" t="s">
        <v>96</v>
      </c>
      <c r="B148" s="36" t="s">
        <v>50</v>
      </c>
      <c r="C148" s="36" t="s">
        <v>73</v>
      </c>
      <c r="D148" s="36" t="s">
        <v>253</v>
      </c>
      <c r="E148" s="36"/>
      <c r="F148" s="27">
        <f t="shared" si="201"/>
        <v>91</v>
      </c>
      <c r="G148" s="27">
        <f t="shared" si="201"/>
        <v>0</v>
      </c>
      <c r="H148" s="27">
        <f t="shared" si="201"/>
        <v>0</v>
      </c>
      <c r="I148" s="27">
        <f t="shared" si="201"/>
        <v>0</v>
      </c>
      <c r="J148" s="27">
        <f t="shared" si="201"/>
        <v>0</v>
      </c>
      <c r="K148" s="27">
        <f t="shared" si="201"/>
        <v>0</v>
      </c>
      <c r="L148" s="27">
        <f t="shared" si="201"/>
        <v>91</v>
      </c>
      <c r="M148" s="27">
        <f t="shared" si="201"/>
        <v>0</v>
      </c>
      <c r="N148" s="27">
        <f t="shared" si="201"/>
        <v>0</v>
      </c>
      <c r="O148" s="27">
        <f t="shared" si="201"/>
        <v>0</v>
      </c>
      <c r="P148" s="27">
        <f t="shared" si="201"/>
        <v>0</v>
      </c>
      <c r="Q148" s="27">
        <f t="shared" si="201"/>
        <v>0</v>
      </c>
      <c r="R148" s="27">
        <f t="shared" si="201"/>
        <v>91</v>
      </c>
      <c r="S148" s="27">
        <f t="shared" si="201"/>
        <v>0</v>
      </c>
      <c r="T148" s="27">
        <f t="shared" si="202"/>
        <v>0</v>
      </c>
      <c r="U148" s="27">
        <f t="shared" si="202"/>
        <v>0</v>
      </c>
      <c r="V148" s="27">
        <f t="shared" si="202"/>
        <v>0</v>
      </c>
      <c r="W148" s="27">
        <f t="shared" si="202"/>
        <v>0</v>
      </c>
      <c r="X148" s="27">
        <f t="shared" si="202"/>
        <v>91</v>
      </c>
      <c r="Y148" s="27">
        <f t="shared" si="202"/>
        <v>0</v>
      </c>
      <c r="Z148" s="27">
        <f t="shared" si="202"/>
        <v>0</v>
      </c>
      <c r="AA148" s="27">
        <f t="shared" si="202"/>
        <v>0</v>
      </c>
      <c r="AB148" s="27">
        <f t="shared" si="202"/>
        <v>0</v>
      </c>
      <c r="AC148" s="27">
        <f t="shared" si="202"/>
        <v>0</v>
      </c>
      <c r="AD148" s="27">
        <f t="shared" si="202"/>
        <v>91</v>
      </c>
      <c r="AE148" s="27">
        <f t="shared" si="202"/>
        <v>0</v>
      </c>
      <c r="AF148" s="27">
        <f t="shared" si="203"/>
        <v>0</v>
      </c>
      <c r="AG148" s="27">
        <f t="shared" si="203"/>
        <v>0</v>
      </c>
      <c r="AH148" s="27">
        <f t="shared" si="203"/>
        <v>0</v>
      </c>
      <c r="AI148" s="27">
        <f t="shared" si="203"/>
        <v>0</v>
      </c>
      <c r="AJ148" s="27">
        <f t="shared" si="203"/>
        <v>91</v>
      </c>
      <c r="AK148" s="27">
        <f t="shared" si="203"/>
        <v>0</v>
      </c>
      <c r="AL148" s="27">
        <f t="shared" si="203"/>
        <v>0</v>
      </c>
      <c r="AM148" s="27">
        <f t="shared" si="203"/>
        <v>0</v>
      </c>
      <c r="AN148" s="27">
        <f t="shared" si="203"/>
        <v>0</v>
      </c>
      <c r="AO148" s="27">
        <f t="shared" si="203"/>
        <v>0</v>
      </c>
      <c r="AP148" s="27">
        <f t="shared" si="203"/>
        <v>91</v>
      </c>
      <c r="AQ148" s="27">
        <f t="shared" si="203"/>
        <v>0</v>
      </c>
    </row>
    <row r="149" spans="1:43" ht="33">
      <c r="A149" s="33" t="s">
        <v>437</v>
      </c>
      <c r="B149" s="36" t="s">
        <v>50</v>
      </c>
      <c r="C149" s="36" t="s">
        <v>73</v>
      </c>
      <c r="D149" s="36" t="s">
        <v>253</v>
      </c>
      <c r="E149" s="36" t="s">
        <v>80</v>
      </c>
      <c r="F149" s="27">
        <f t="shared" si="201"/>
        <v>91</v>
      </c>
      <c r="G149" s="27">
        <f t="shared" si="201"/>
        <v>0</v>
      </c>
      <c r="H149" s="27">
        <f t="shared" si="201"/>
        <v>0</v>
      </c>
      <c r="I149" s="27">
        <f t="shared" si="201"/>
        <v>0</v>
      </c>
      <c r="J149" s="27">
        <f t="shared" si="201"/>
        <v>0</v>
      </c>
      <c r="K149" s="27">
        <f t="shared" si="201"/>
        <v>0</v>
      </c>
      <c r="L149" s="27">
        <f t="shared" si="201"/>
        <v>91</v>
      </c>
      <c r="M149" s="27">
        <f t="shared" si="201"/>
        <v>0</v>
      </c>
      <c r="N149" s="27">
        <f t="shared" si="201"/>
        <v>0</v>
      </c>
      <c r="O149" s="27">
        <f t="shared" si="201"/>
        <v>0</v>
      </c>
      <c r="P149" s="27">
        <f t="shared" si="201"/>
        <v>0</v>
      </c>
      <c r="Q149" s="27">
        <f t="shared" si="201"/>
        <v>0</v>
      </c>
      <c r="R149" s="27">
        <f t="shared" si="201"/>
        <v>91</v>
      </c>
      <c r="S149" s="27">
        <f t="shared" si="201"/>
        <v>0</v>
      </c>
      <c r="T149" s="27">
        <f t="shared" si="202"/>
        <v>0</v>
      </c>
      <c r="U149" s="27">
        <f t="shared" si="202"/>
        <v>0</v>
      </c>
      <c r="V149" s="27">
        <f t="shared" si="202"/>
        <v>0</v>
      </c>
      <c r="W149" s="27">
        <f t="shared" si="202"/>
        <v>0</v>
      </c>
      <c r="X149" s="27">
        <f t="shared" si="202"/>
        <v>91</v>
      </c>
      <c r="Y149" s="27">
        <f t="shared" si="202"/>
        <v>0</v>
      </c>
      <c r="Z149" s="27">
        <f t="shared" si="202"/>
        <v>0</v>
      </c>
      <c r="AA149" s="27">
        <f t="shared" si="202"/>
        <v>0</v>
      </c>
      <c r="AB149" s="27">
        <f t="shared" si="202"/>
        <v>0</v>
      </c>
      <c r="AC149" s="27">
        <f t="shared" si="202"/>
        <v>0</v>
      </c>
      <c r="AD149" s="27">
        <f t="shared" si="202"/>
        <v>91</v>
      </c>
      <c r="AE149" s="27">
        <f t="shared" si="202"/>
        <v>0</v>
      </c>
      <c r="AF149" s="27">
        <f t="shared" si="203"/>
        <v>0</v>
      </c>
      <c r="AG149" s="27">
        <f t="shared" si="203"/>
        <v>0</v>
      </c>
      <c r="AH149" s="27">
        <f t="shared" si="203"/>
        <v>0</v>
      </c>
      <c r="AI149" s="27">
        <f t="shared" si="203"/>
        <v>0</v>
      </c>
      <c r="AJ149" s="27">
        <f t="shared" si="203"/>
        <v>91</v>
      </c>
      <c r="AK149" s="27">
        <f t="shared" si="203"/>
        <v>0</v>
      </c>
      <c r="AL149" s="27">
        <f t="shared" si="203"/>
        <v>0</v>
      </c>
      <c r="AM149" s="27">
        <f t="shared" si="203"/>
        <v>0</v>
      </c>
      <c r="AN149" s="27">
        <f t="shared" si="203"/>
        <v>0</v>
      </c>
      <c r="AO149" s="27">
        <f t="shared" si="203"/>
        <v>0</v>
      </c>
      <c r="AP149" s="27">
        <f t="shared" si="203"/>
        <v>91</v>
      </c>
      <c r="AQ149" s="27">
        <f t="shared" si="203"/>
        <v>0</v>
      </c>
    </row>
    <row r="150" spans="1:43" ht="36" customHeight="1">
      <c r="A150" s="72" t="s">
        <v>170</v>
      </c>
      <c r="B150" s="36" t="s">
        <v>50</v>
      </c>
      <c r="C150" s="36" t="s">
        <v>73</v>
      </c>
      <c r="D150" s="36" t="s">
        <v>253</v>
      </c>
      <c r="E150" s="36" t="s">
        <v>169</v>
      </c>
      <c r="F150" s="27">
        <v>91</v>
      </c>
      <c r="G150" s="27"/>
      <c r="H150" s="27"/>
      <c r="I150" s="27"/>
      <c r="J150" s="27"/>
      <c r="K150" s="27"/>
      <c r="L150" s="27">
        <f>F150+H150+I150+J150+K150</f>
        <v>91</v>
      </c>
      <c r="M150" s="27">
        <f>G150+K150</f>
        <v>0</v>
      </c>
      <c r="N150" s="27"/>
      <c r="O150" s="27"/>
      <c r="P150" s="27"/>
      <c r="Q150" s="27"/>
      <c r="R150" s="27">
        <f>L150+N150+O150+P150+Q150</f>
        <v>91</v>
      </c>
      <c r="S150" s="27">
        <f>M150+Q150</f>
        <v>0</v>
      </c>
      <c r="T150" s="27"/>
      <c r="U150" s="27"/>
      <c r="V150" s="27"/>
      <c r="W150" s="27"/>
      <c r="X150" s="27">
        <f>R150+T150+U150+V150+W150</f>
        <v>91</v>
      </c>
      <c r="Y150" s="27">
        <f>S150+W150</f>
        <v>0</v>
      </c>
      <c r="Z150" s="27"/>
      <c r="AA150" s="27"/>
      <c r="AB150" s="27"/>
      <c r="AC150" s="27"/>
      <c r="AD150" s="27">
        <f>X150+Z150+AA150+AB150+AC150</f>
        <v>91</v>
      </c>
      <c r="AE150" s="27">
        <f>Y150+AC150</f>
        <v>0</v>
      </c>
      <c r="AF150" s="27"/>
      <c r="AG150" s="27"/>
      <c r="AH150" s="27"/>
      <c r="AI150" s="27"/>
      <c r="AJ150" s="27">
        <f>AD150+AF150+AG150+AH150+AI150</f>
        <v>91</v>
      </c>
      <c r="AK150" s="27">
        <f>AE150+AI150</f>
        <v>0</v>
      </c>
      <c r="AL150" s="27"/>
      <c r="AM150" s="27"/>
      <c r="AN150" s="27"/>
      <c r="AO150" s="27"/>
      <c r="AP150" s="27">
        <f>AJ150+AL150+AM150+AN150+AO150</f>
        <v>91</v>
      </c>
      <c r="AQ150" s="27">
        <f>AK150+AO150</f>
        <v>0</v>
      </c>
    </row>
    <row r="151" spans="1:43" ht="51">
      <c r="A151" s="33" t="s">
        <v>461</v>
      </c>
      <c r="B151" s="25" t="s">
        <v>50</v>
      </c>
      <c r="C151" s="25" t="s">
        <v>73</v>
      </c>
      <c r="D151" s="26" t="s">
        <v>241</v>
      </c>
      <c r="E151" s="25"/>
      <c r="F151" s="27">
        <f>F152+F163+F210</f>
        <v>178002</v>
      </c>
      <c r="G151" s="27">
        <f>G152+G163+G210</f>
        <v>0</v>
      </c>
      <c r="H151" s="27">
        <f>H152+H163+H210+H179</f>
        <v>4008</v>
      </c>
      <c r="I151" s="27">
        <f t="shared" ref="I151:M151" si="204">I152+I163+I210+I179</f>
        <v>0</v>
      </c>
      <c r="J151" s="27">
        <f t="shared" si="204"/>
        <v>0</v>
      </c>
      <c r="K151" s="27">
        <f t="shared" si="204"/>
        <v>5406</v>
      </c>
      <c r="L151" s="27">
        <f t="shared" si="204"/>
        <v>187416</v>
      </c>
      <c r="M151" s="27">
        <f t="shared" si="204"/>
        <v>5406</v>
      </c>
      <c r="N151" s="27">
        <f>N152+N163+N210+N179</f>
        <v>0</v>
      </c>
      <c r="O151" s="27">
        <f t="shared" ref="O151:S151" si="205">O152+O163+O210+O179</f>
        <v>0</v>
      </c>
      <c r="P151" s="27">
        <f t="shared" si="205"/>
        <v>0</v>
      </c>
      <c r="Q151" s="27">
        <f t="shared" si="205"/>
        <v>0</v>
      </c>
      <c r="R151" s="27">
        <f t="shared" si="205"/>
        <v>187416</v>
      </c>
      <c r="S151" s="27">
        <f t="shared" si="205"/>
        <v>5406</v>
      </c>
      <c r="T151" s="27">
        <f>T152+T163+T210+T179</f>
        <v>0</v>
      </c>
      <c r="U151" s="27">
        <f t="shared" ref="U151:Y151" si="206">U152+U163+U210+U179</f>
        <v>0</v>
      </c>
      <c r="V151" s="27">
        <f t="shared" si="206"/>
        <v>0</v>
      </c>
      <c r="W151" s="27">
        <f t="shared" si="206"/>
        <v>0</v>
      </c>
      <c r="X151" s="27">
        <f t="shared" si="206"/>
        <v>187416</v>
      </c>
      <c r="Y151" s="27">
        <f t="shared" si="206"/>
        <v>5406</v>
      </c>
      <c r="Z151" s="27">
        <f>Z152+Z163+Z210+Z179</f>
        <v>0</v>
      </c>
      <c r="AA151" s="27">
        <f t="shared" ref="AA151:AE151" si="207">AA152+AA163+AA210+AA179</f>
        <v>0</v>
      </c>
      <c r="AB151" s="27">
        <f t="shared" si="207"/>
        <v>0</v>
      </c>
      <c r="AC151" s="27">
        <f t="shared" si="207"/>
        <v>0</v>
      </c>
      <c r="AD151" s="27">
        <f t="shared" si="207"/>
        <v>187416</v>
      </c>
      <c r="AE151" s="27">
        <f t="shared" si="207"/>
        <v>5406</v>
      </c>
      <c r="AF151" s="27">
        <f>AF152+AF163+AF210+AF179</f>
        <v>0</v>
      </c>
      <c r="AG151" s="27">
        <f t="shared" ref="AG151:AK151" si="208">AG152+AG163+AG210+AG179</f>
        <v>0</v>
      </c>
      <c r="AH151" s="27">
        <f t="shared" si="208"/>
        <v>0</v>
      </c>
      <c r="AI151" s="27">
        <f t="shared" si="208"/>
        <v>0</v>
      </c>
      <c r="AJ151" s="27">
        <f t="shared" si="208"/>
        <v>187416</v>
      </c>
      <c r="AK151" s="27">
        <f t="shared" si="208"/>
        <v>5406</v>
      </c>
      <c r="AL151" s="27">
        <f>AL152+AL163+AL210+AL179</f>
        <v>0</v>
      </c>
      <c r="AM151" s="27">
        <f t="shared" ref="AM151:AQ151" si="209">AM152+AM163+AM210+AM179</f>
        <v>0</v>
      </c>
      <c r="AN151" s="27">
        <f t="shared" si="209"/>
        <v>-120</v>
      </c>
      <c r="AO151" s="27">
        <f t="shared" si="209"/>
        <v>0</v>
      </c>
      <c r="AP151" s="27">
        <f t="shared" si="209"/>
        <v>187296</v>
      </c>
      <c r="AQ151" s="27">
        <f t="shared" si="209"/>
        <v>5406</v>
      </c>
    </row>
    <row r="152" spans="1:43" ht="21.75" customHeight="1">
      <c r="A152" s="33" t="s">
        <v>78</v>
      </c>
      <c r="B152" s="25" t="s">
        <v>50</v>
      </c>
      <c r="C152" s="25" t="s">
        <v>73</v>
      </c>
      <c r="D152" s="26" t="s">
        <v>567</v>
      </c>
      <c r="E152" s="25"/>
      <c r="F152" s="27">
        <f t="shared" ref="F152:G152" si="210">F153+F160</f>
        <v>14114</v>
      </c>
      <c r="G152" s="27">
        <f t="shared" si="210"/>
        <v>0</v>
      </c>
      <c r="H152" s="27">
        <f t="shared" ref="H152:M152" si="211">H153+H160</f>
        <v>0</v>
      </c>
      <c r="I152" s="27">
        <f t="shared" si="211"/>
        <v>0</v>
      </c>
      <c r="J152" s="27">
        <f t="shared" si="211"/>
        <v>0</v>
      </c>
      <c r="K152" s="27">
        <f t="shared" si="211"/>
        <v>0</v>
      </c>
      <c r="L152" s="27">
        <f t="shared" si="211"/>
        <v>14114</v>
      </c>
      <c r="M152" s="27">
        <f t="shared" si="211"/>
        <v>0</v>
      </c>
      <c r="N152" s="27">
        <f t="shared" ref="N152:S152" si="212">N153+N160</f>
        <v>0</v>
      </c>
      <c r="O152" s="27">
        <f t="shared" si="212"/>
        <v>0</v>
      </c>
      <c r="P152" s="27">
        <f t="shared" si="212"/>
        <v>0</v>
      </c>
      <c r="Q152" s="27">
        <f t="shared" si="212"/>
        <v>0</v>
      </c>
      <c r="R152" s="27">
        <f t="shared" si="212"/>
        <v>14114</v>
      </c>
      <c r="S152" s="27">
        <f t="shared" si="212"/>
        <v>0</v>
      </c>
      <c r="T152" s="27">
        <f t="shared" ref="T152:Y152" si="213">T153+T160</f>
        <v>0</v>
      </c>
      <c r="U152" s="27">
        <f t="shared" si="213"/>
        <v>0</v>
      </c>
      <c r="V152" s="27">
        <f t="shared" si="213"/>
        <v>0</v>
      </c>
      <c r="W152" s="27">
        <f t="shared" si="213"/>
        <v>0</v>
      </c>
      <c r="X152" s="27">
        <f t="shared" si="213"/>
        <v>14114</v>
      </c>
      <c r="Y152" s="27">
        <f t="shared" si="213"/>
        <v>0</v>
      </c>
      <c r="Z152" s="27">
        <f t="shared" ref="Z152:AE152" si="214">Z153+Z160</f>
        <v>0</v>
      </c>
      <c r="AA152" s="27">
        <f t="shared" si="214"/>
        <v>0</v>
      </c>
      <c r="AB152" s="27">
        <f t="shared" si="214"/>
        <v>0</v>
      </c>
      <c r="AC152" s="27">
        <f t="shared" si="214"/>
        <v>0</v>
      </c>
      <c r="AD152" s="27">
        <f t="shared" si="214"/>
        <v>14114</v>
      </c>
      <c r="AE152" s="27">
        <f t="shared" si="214"/>
        <v>0</v>
      </c>
      <c r="AF152" s="27">
        <f t="shared" ref="AF152:AK152" si="215">AF153+AF160</f>
        <v>0</v>
      </c>
      <c r="AG152" s="27">
        <f t="shared" si="215"/>
        <v>0</v>
      </c>
      <c r="AH152" s="27">
        <f t="shared" si="215"/>
        <v>0</v>
      </c>
      <c r="AI152" s="27">
        <f t="shared" si="215"/>
        <v>0</v>
      </c>
      <c r="AJ152" s="27">
        <f t="shared" si="215"/>
        <v>14114</v>
      </c>
      <c r="AK152" s="27">
        <f t="shared" si="215"/>
        <v>0</v>
      </c>
      <c r="AL152" s="27">
        <f t="shared" ref="AL152:AQ152" si="216">AL153+AL160</f>
        <v>0</v>
      </c>
      <c r="AM152" s="27">
        <f t="shared" si="216"/>
        <v>0</v>
      </c>
      <c r="AN152" s="27">
        <f t="shared" si="216"/>
        <v>0</v>
      </c>
      <c r="AO152" s="27">
        <f t="shared" si="216"/>
        <v>0</v>
      </c>
      <c r="AP152" s="27">
        <f t="shared" si="216"/>
        <v>14114</v>
      </c>
      <c r="AQ152" s="27">
        <f t="shared" si="216"/>
        <v>0</v>
      </c>
    </row>
    <row r="153" spans="1:43" ht="33">
      <c r="A153" s="33" t="s">
        <v>96</v>
      </c>
      <c r="B153" s="25" t="s">
        <v>50</v>
      </c>
      <c r="C153" s="25" t="s">
        <v>73</v>
      </c>
      <c r="D153" s="26" t="s">
        <v>568</v>
      </c>
      <c r="E153" s="25"/>
      <c r="F153" s="27">
        <f t="shared" ref="F153:G153" si="217">F154+F156+F158</f>
        <v>11388</v>
      </c>
      <c r="G153" s="27">
        <f t="shared" si="217"/>
        <v>0</v>
      </c>
      <c r="H153" s="27">
        <f t="shared" ref="H153:M153" si="218">H154+H156+H158</f>
        <v>0</v>
      </c>
      <c r="I153" s="27">
        <f t="shared" si="218"/>
        <v>0</v>
      </c>
      <c r="J153" s="27">
        <f t="shared" si="218"/>
        <v>0</v>
      </c>
      <c r="K153" s="27">
        <f t="shared" si="218"/>
        <v>0</v>
      </c>
      <c r="L153" s="27">
        <f t="shared" si="218"/>
        <v>11388</v>
      </c>
      <c r="M153" s="27">
        <f t="shared" si="218"/>
        <v>0</v>
      </c>
      <c r="N153" s="27">
        <f t="shared" ref="N153:S153" si="219">N154+N156+N158</f>
        <v>0</v>
      </c>
      <c r="O153" s="27">
        <f t="shared" si="219"/>
        <v>0</v>
      </c>
      <c r="P153" s="27">
        <f t="shared" si="219"/>
        <v>0</v>
      </c>
      <c r="Q153" s="27">
        <f t="shared" si="219"/>
        <v>0</v>
      </c>
      <c r="R153" s="27">
        <f t="shared" si="219"/>
        <v>11388</v>
      </c>
      <c r="S153" s="27">
        <f t="shared" si="219"/>
        <v>0</v>
      </c>
      <c r="T153" s="27">
        <f t="shared" ref="T153:Y153" si="220">T154+T156+T158</f>
        <v>0</v>
      </c>
      <c r="U153" s="27">
        <f t="shared" si="220"/>
        <v>0</v>
      </c>
      <c r="V153" s="27">
        <f t="shared" si="220"/>
        <v>0</v>
      </c>
      <c r="W153" s="27">
        <f t="shared" si="220"/>
        <v>0</v>
      </c>
      <c r="X153" s="27">
        <f t="shared" si="220"/>
        <v>11388</v>
      </c>
      <c r="Y153" s="27">
        <f t="shared" si="220"/>
        <v>0</v>
      </c>
      <c r="Z153" s="27">
        <f t="shared" ref="Z153:AE153" si="221">Z154+Z156+Z158</f>
        <v>0</v>
      </c>
      <c r="AA153" s="27">
        <f t="shared" si="221"/>
        <v>0</v>
      </c>
      <c r="AB153" s="27">
        <f t="shared" si="221"/>
        <v>0</v>
      </c>
      <c r="AC153" s="27">
        <f t="shared" si="221"/>
        <v>0</v>
      </c>
      <c r="AD153" s="27">
        <f t="shared" si="221"/>
        <v>11388</v>
      </c>
      <c r="AE153" s="27">
        <f t="shared" si="221"/>
        <v>0</v>
      </c>
      <c r="AF153" s="27">
        <f t="shared" ref="AF153:AK153" si="222">AF154+AF156+AF158</f>
        <v>0</v>
      </c>
      <c r="AG153" s="27">
        <f t="shared" si="222"/>
        <v>0</v>
      </c>
      <c r="AH153" s="27">
        <f t="shared" si="222"/>
        <v>0</v>
      </c>
      <c r="AI153" s="27">
        <f t="shared" si="222"/>
        <v>0</v>
      </c>
      <c r="AJ153" s="27">
        <f t="shared" si="222"/>
        <v>11388</v>
      </c>
      <c r="AK153" s="27">
        <f t="shared" si="222"/>
        <v>0</v>
      </c>
      <c r="AL153" s="27">
        <f t="shared" ref="AL153:AQ153" si="223">AL154+AL156+AL158</f>
        <v>0</v>
      </c>
      <c r="AM153" s="27">
        <f t="shared" si="223"/>
        <v>0</v>
      </c>
      <c r="AN153" s="27">
        <f t="shared" si="223"/>
        <v>0</v>
      </c>
      <c r="AO153" s="27">
        <f t="shared" si="223"/>
        <v>0</v>
      </c>
      <c r="AP153" s="27">
        <f t="shared" si="223"/>
        <v>11388</v>
      </c>
      <c r="AQ153" s="27">
        <f t="shared" si="223"/>
        <v>0</v>
      </c>
    </row>
    <row r="154" spans="1:43" ht="33">
      <c r="A154" s="33" t="s">
        <v>437</v>
      </c>
      <c r="B154" s="25" t="s">
        <v>50</v>
      </c>
      <c r="C154" s="25" t="s">
        <v>73</v>
      </c>
      <c r="D154" s="26" t="s">
        <v>568</v>
      </c>
      <c r="E154" s="25" t="s">
        <v>80</v>
      </c>
      <c r="F154" s="27">
        <f t="shared" ref="F154:AQ154" si="224">F155</f>
        <v>2435</v>
      </c>
      <c r="G154" s="27">
        <f t="shared" si="224"/>
        <v>0</v>
      </c>
      <c r="H154" s="27">
        <f t="shared" si="224"/>
        <v>0</v>
      </c>
      <c r="I154" s="27">
        <f t="shared" si="224"/>
        <v>0</v>
      </c>
      <c r="J154" s="27">
        <f t="shared" si="224"/>
        <v>0</v>
      </c>
      <c r="K154" s="27">
        <f t="shared" si="224"/>
        <v>0</v>
      </c>
      <c r="L154" s="27">
        <f t="shared" si="224"/>
        <v>2435</v>
      </c>
      <c r="M154" s="27">
        <f t="shared" si="224"/>
        <v>0</v>
      </c>
      <c r="N154" s="27">
        <f t="shared" si="224"/>
        <v>0</v>
      </c>
      <c r="O154" s="27">
        <f t="shared" si="224"/>
        <v>0</v>
      </c>
      <c r="P154" s="27">
        <f t="shared" si="224"/>
        <v>0</v>
      </c>
      <c r="Q154" s="27">
        <f t="shared" si="224"/>
        <v>0</v>
      </c>
      <c r="R154" s="27">
        <f t="shared" si="224"/>
        <v>2435</v>
      </c>
      <c r="S154" s="27">
        <f t="shared" si="224"/>
        <v>0</v>
      </c>
      <c r="T154" s="27">
        <f t="shared" si="224"/>
        <v>0</v>
      </c>
      <c r="U154" s="27">
        <f t="shared" si="224"/>
        <v>0</v>
      </c>
      <c r="V154" s="27">
        <f t="shared" si="224"/>
        <v>0</v>
      </c>
      <c r="W154" s="27">
        <f t="shared" si="224"/>
        <v>0</v>
      </c>
      <c r="X154" s="27">
        <f t="shared" si="224"/>
        <v>2435</v>
      </c>
      <c r="Y154" s="27">
        <f t="shared" si="224"/>
        <v>0</v>
      </c>
      <c r="Z154" s="27">
        <f t="shared" si="224"/>
        <v>0</v>
      </c>
      <c r="AA154" s="27">
        <f t="shared" si="224"/>
        <v>0</v>
      </c>
      <c r="AB154" s="27">
        <f t="shared" si="224"/>
        <v>0</v>
      </c>
      <c r="AC154" s="27">
        <f t="shared" si="224"/>
        <v>0</v>
      </c>
      <c r="AD154" s="27">
        <f t="shared" si="224"/>
        <v>2435</v>
      </c>
      <c r="AE154" s="27">
        <f t="shared" si="224"/>
        <v>0</v>
      </c>
      <c r="AF154" s="27">
        <f t="shared" si="224"/>
        <v>0</v>
      </c>
      <c r="AG154" s="27">
        <f t="shared" si="224"/>
        <v>0</v>
      </c>
      <c r="AH154" s="27">
        <f t="shared" si="224"/>
        <v>0</v>
      </c>
      <c r="AI154" s="27">
        <f t="shared" si="224"/>
        <v>0</v>
      </c>
      <c r="AJ154" s="27">
        <f t="shared" si="224"/>
        <v>2435</v>
      </c>
      <c r="AK154" s="27">
        <f t="shared" si="224"/>
        <v>0</v>
      </c>
      <c r="AL154" s="27">
        <f t="shared" si="224"/>
        <v>0</v>
      </c>
      <c r="AM154" s="27">
        <f t="shared" si="224"/>
        <v>0</v>
      </c>
      <c r="AN154" s="27">
        <f t="shared" si="224"/>
        <v>0</v>
      </c>
      <c r="AO154" s="27">
        <f t="shared" si="224"/>
        <v>0</v>
      </c>
      <c r="AP154" s="27">
        <f t="shared" si="224"/>
        <v>2435</v>
      </c>
      <c r="AQ154" s="27">
        <f t="shared" si="224"/>
        <v>0</v>
      </c>
    </row>
    <row r="155" spans="1:43" ht="34.5" customHeight="1">
      <c r="A155" s="72" t="s">
        <v>170</v>
      </c>
      <c r="B155" s="25" t="s">
        <v>50</v>
      </c>
      <c r="C155" s="25" t="s">
        <v>73</v>
      </c>
      <c r="D155" s="26" t="s">
        <v>568</v>
      </c>
      <c r="E155" s="25" t="s">
        <v>169</v>
      </c>
      <c r="F155" s="27">
        <f>1017+240+1178</f>
        <v>2435</v>
      </c>
      <c r="G155" s="27"/>
      <c r="H155" s="27"/>
      <c r="I155" s="27"/>
      <c r="J155" s="27"/>
      <c r="K155" s="27"/>
      <c r="L155" s="27">
        <f>F155+H155+I155+J155+K155</f>
        <v>2435</v>
      </c>
      <c r="M155" s="27">
        <f>G155+K155</f>
        <v>0</v>
      </c>
      <c r="N155" s="27"/>
      <c r="O155" s="27"/>
      <c r="P155" s="27"/>
      <c r="Q155" s="27"/>
      <c r="R155" s="27">
        <f>L155+N155+O155+P155+Q155</f>
        <v>2435</v>
      </c>
      <c r="S155" s="27">
        <f>M155+Q155</f>
        <v>0</v>
      </c>
      <c r="T155" s="27"/>
      <c r="U155" s="27"/>
      <c r="V155" s="27"/>
      <c r="W155" s="27"/>
      <c r="X155" s="27">
        <f>R155+T155+U155+V155+W155</f>
        <v>2435</v>
      </c>
      <c r="Y155" s="27">
        <f>S155+W155</f>
        <v>0</v>
      </c>
      <c r="Z155" s="27"/>
      <c r="AA155" s="27"/>
      <c r="AB155" s="27"/>
      <c r="AC155" s="27"/>
      <c r="AD155" s="27">
        <f>X155+Z155+AA155+AB155+AC155</f>
        <v>2435</v>
      </c>
      <c r="AE155" s="27">
        <f>Y155+AC155</f>
        <v>0</v>
      </c>
      <c r="AF155" s="27"/>
      <c r="AG155" s="27"/>
      <c r="AH155" s="27"/>
      <c r="AI155" s="27"/>
      <c r="AJ155" s="27">
        <f>AD155+AF155+AG155+AH155+AI155</f>
        <v>2435</v>
      </c>
      <c r="AK155" s="27">
        <f>AE155+AI155</f>
        <v>0</v>
      </c>
      <c r="AL155" s="27"/>
      <c r="AM155" s="27"/>
      <c r="AN155" s="27"/>
      <c r="AO155" s="27"/>
      <c r="AP155" s="27">
        <f>AJ155+AL155+AM155+AN155+AO155</f>
        <v>2435</v>
      </c>
      <c r="AQ155" s="27">
        <f>AK155+AO155</f>
        <v>0</v>
      </c>
    </row>
    <row r="156" spans="1:43" ht="18.75" customHeight="1">
      <c r="A156" s="72" t="s">
        <v>102</v>
      </c>
      <c r="B156" s="25" t="s">
        <v>50</v>
      </c>
      <c r="C156" s="25" t="s">
        <v>73</v>
      </c>
      <c r="D156" s="26" t="s">
        <v>568</v>
      </c>
      <c r="E156" s="25" t="s">
        <v>91</v>
      </c>
      <c r="F156" s="27">
        <f t="shared" ref="F156:AQ156" si="225">F157</f>
        <v>124</v>
      </c>
      <c r="G156" s="27">
        <f t="shared" si="225"/>
        <v>0</v>
      </c>
      <c r="H156" s="27">
        <f t="shared" si="225"/>
        <v>0</v>
      </c>
      <c r="I156" s="27">
        <f t="shared" si="225"/>
        <v>0</v>
      </c>
      <c r="J156" s="27">
        <f t="shared" si="225"/>
        <v>0</v>
      </c>
      <c r="K156" s="27">
        <f t="shared" si="225"/>
        <v>0</v>
      </c>
      <c r="L156" s="27">
        <f t="shared" si="225"/>
        <v>124</v>
      </c>
      <c r="M156" s="27">
        <f t="shared" si="225"/>
        <v>0</v>
      </c>
      <c r="N156" s="27">
        <f t="shared" si="225"/>
        <v>0</v>
      </c>
      <c r="O156" s="27">
        <f t="shared" si="225"/>
        <v>0</v>
      </c>
      <c r="P156" s="27">
        <f t="shared" si="225"/>
        <v>0</v>
      </c>
      <c r="Q156" s="27">
        <f t="shared" si="225"/>
        <v>0</v>
      </c>
      <c r="R156" s="27">
        <f t="shared" si="225"/>
        <v>124</v>
      </c>
      <c r="S156" s="27">
        <f t="shared" si="225"/>
        <v>0</v>
      </c>
      <c r="T156" s="27">
        <f t="shared" si="225"/>
        <v>0</v>
      </c>
      <c r="U156" s="27">
        <f t="shared" si="225"/>
        <v>0</v>
      </c>
      <c r="V156" s="27">
        <f t="shared" si="225"/>
        <v>0</v>
      </c>
      <c r="W156" s="27">
        <f t="shared" si="225"/>
        <v>0</v>
      </c>
      <c r="X156" s="27">
        <f t="shared" si="225"/>
        <v>124</v>
      </c>
      <c r="Y156" s="27">
        <f t="shared" si="225"/>
        <v>0</v>
      </c>
      <c r="Z156" s="27">
        <f t="shared" si="225"/>
        <v>0</v>
      </c>
      <c r="AA156" s="27">
        <f t="shared" si="225"/>
        <v>0</v>
      </c>
      <c r="AB156" s="27">
        <f t="shared" si="225"/>
        <v>0</v>
      </c>
      <c r="AC156" s="27">
        <f t="shared" si="225"/>
        <v>0</v>
      </c>
      <c r="AD156" s="27">
        <f t="shared" si="225"/>
        <v>124</v>
      </c>
      <c r="AE156" s="27">
        <f t="shared" si="225"/>
        <v>0</v>
      </c>
      <c r="AF156" s="27">
        <f t="shared" si="225"/>
        <v>0</v>
      </c>
      <c r="AG156" s="27">
        <f t="shared" si="225"/>
        <v>0</v>
      </c>
      <c r="AH156" s="27">
        <f t="shared" si="225"/>
        <v>0</v>
      </c>
      <c r="AI156" s="27">
        <f t="shared" si="225"/>
        <v>0</v>
      </c>
      <c r="AJ156" s="27">
        <f t="shared" si="225"/>
        <v>124</v>
      </c>
      <c r="AK156" s="27">
        <f t="shared" si="225"/>
        <v>0</v>
      </c>
      <c r="AL156" s="27">
        <f t="shared" si="225"/>
        <v>0</v>
      </c>
      <c r="AM156" s="27">
        <f t="shared" si="225"/>
        <v>0</v>
      </c>
      <c r="AN156" s="27">
        <f t="shared" si="225"/>
        <v>0</v>
      </c>
      <c r="AO156" s="27">
        <f t="shared" si="225"/>
        <v>0</v>
      </c>
      <c r="AP156" s="27">
        <f t="shared" si="225"/>
        <v>124</v>
      </c>
      <c r="AQ156" s="27">
        <f t="shared" si="225"/>
        <v>0</v>
      </c>
    </row>
    <row r="157" spans="1:43" ht="16.5">
      <c r="A157" s="72" t="s">
        <v>182</v>
      </c>
      <c r="B157" s="25" t="s">
        <v>50</v>
      </c>
      <c r="C157" s="25" t="s">
        <v>73</v>
      </c>
      <c r="D157" s="26" t="s">
        <v>568</v>
      </c>
      <c r="E157" s="25" t="s">
        <v>181</v>
      </c>
      <c r="F157" s="27">
        <v>124</v>
      </c>
      <c r="G157" s="27"/>
      <c r="H157" s="27"/>
      <c r="I157" s="27"/>
      <c r="J157" s="27"/>
      <c r="K157" s="27"/>
      <c r="L157" s="27">
        <f>F157+H157+I157+J157+K157</f>
        <v>124</v>
      </c>
      <c r="M157" s="27">
        <f>G157+K157</f>
        <v>0</v>
      </c>
      <c r="N157" s="27"/>
      <c r="O157" s="27"/>
      <c r="P157" s="27"/>
      <c r="Q157" s="27"/>
      <c r="R157" s="27">
        <f>L157+N157+O157+P157+Q157</f>
        <v>124</v>
      </c>
      <c r="S157" s="27">
        <f>M157+Q157</f>
        <v>0</v>
      </c>
      <c r="T157" s="27"/>
      <c r="U157" s="27"/>
      <c r="V157" s="27"/>
      <c r="W157" s="27"/>
      <c r="X157" s="27">
        <f>R157+T157+U157+V157+W157</f>
        <v>124</v>
      </c>
      <c r="Y157" s="27">
        <f>S157+W157</f>
        <v>0</v>
      </c>
      <c r="Z157" s="27"/>
      <c r="AA157" s="27"/>
      <c r="AB157" s="27"/>
      <c r="AC157" s="27"/>
      <c r="AD157" s="27">
        <f>X157+Z157+AA157+AB157+AC157</f>
        <v>124</v>
      </c>
      <c r="AE157" s="27">
        <f>Y157+AC157</f>
        <v>0</v>
      </c>
      <c r="AF157" s="27"/>
      <c r="AG157" s="27"/>
      <c r="AH157" s="27"/>
      <c r="AI157" s="27"/>
      <c r="AJ157" s="27">
        <f>AD157+AF157+AG157+AH157+AI157</f>
        <v>124</v>
      </c>
      <c r="AK157" s="27">
        <f>AE157+AI157</f>
        <v>0</v>
      </c>
      <c r="AL157" s="27"/>
      <c r="AM157" s="27"/>
      <c r="AN157" s="27"/>
      <c r="AO157" s="27"/>
      <c r="AP157" s="27">
        <f>AJ157+AL157+AM157+AN157+AO157</f>
        <v>124</v>
      </c>
      <c r="AQ157" s="27">
        <f>AK157+AO157</f>
        <v>0</v>
      </c>
    </row>
    <row r="158" spans="1:43" ht="16.5">
      <c r="A158" s="33" t="s">
        <v>99</v>
      </c>
      <c r="B158" s="25" t="s">
        <v>50</v>
      </c>
      <c r="C158" s="25" t="s">
        <v>73</v>
      </c>
      <c r="D158" s="26" t="s">
        <v>568</v>
      </c>
      <c r="E158" s="25" t="s">
        <v>100</v>
      </c>
      <c r="F158" s="27">
        <f t="shared" ref="F158:AQ158" si="226">F159</f>
        <v>8829</v>
      </c>
      <c r="G158" s="27">
        <f t="shared" si="226"/>
        <v>0</v>
      </c>
      <c r="H158" s="27">
        <f t="shared" si="226"/>
        <v>0</v>
      </c>
      <c r="I158" s="27">
        <f t="shared" si="226"/>
        <v>0</v>
      </c>
      <c r="J158" s="27">
        <f t="shared" si="226"/>
        <v>0</v>
      </c>
      <c r="K158" s="27">
        <f t="shared" si="226"/>
        <v>0</v>
      </c>
      <c r="L158" s="27">
        <f t="shared" si="226"/>
        <v>8829</v>
      </c>
      <c r="M158" s="27">
        <f t="shared" si="226"/>
        <v>0</v>
      </c>
      <c r="N158" s="27">
        <f t="shared" si="226"/>
        <v>0</v>
      </c>
      <c r="O158" s="27">
        <f t="shared" si="226"/>
        <v>0</v>
      </c>
      <c r="P158" s="27">
        <f t="shared" si="226"/>
        <v>0</v>
      </c>
      <c r="Q158" s="27">
        <f t="shared" si="226"/>
        <v>0</v>
      </c>
      <c r="R158" s="27">
        <f t="shared" si="226"/>
        <v>8829</v>
      </c>
      <c r="S158" s="27">
        <f t="shared" si="226"/>
        <v>0</v>
      </c>
      <c r="T158" s="27">
        <f t="shared" si="226"/>
        <v>0</v>
      </c>
      <c r="U158" s="27">
        <f t="shared" si="226"/>
        <v>0</v>
      </c>
      <c r="V158" s="27">
        <f t="shared" si="226"/>
        <v>0</v>
      </c>
      <c r="W158" s="27">
        <f t="shared" si="226"/>
        <v>0</v>
      </c>
      <c r="X158" s="27">
        <f t="shared" si="226"/>
        <v>8829</v>
      </c>
      <c r="Y158" s="27">
        <f t="shared" si="226"/>
        <v>0</v>
      </c>
      <c r="Z158" s="27">
        <f t="shared" si="226"/>
        <v>0</v>
      </c>
      <c r="AA158" s="27">
        <f t="shared" si="226"/>
        <v>0</v>
      </c>
      <c r="AB158" s="27">
        <f t="shared" si="226"/>
        <v>0</v>
      </c>
      <c r="AC158" s="27">
        <f t="shared" si="226"/>
        <v>0</v>
      </c>
      <c r="AD158" s="27">
        <f t="shared" si="226"/>
        <v>8829</v>
      </c>
      <c r="AE158" s="27">
        <f t="shared" si="226"/>
        <v>0</v>
      </c>
      <c r="AF158" s="27">
        <f t="shared" si="226"/>
        <v>0</v>
      </c>
      <c r="AG158" s="27">
        <f t="shared" si="226"/>
        <v>0</v>
      </c>
      <c r="AH158" s="27">
        <f t="shared" si="226"/>
        <v>0</v>
      </c>
      <c r="AI158" s="27">
        <f t="shared" si="226"/>
        <v>0</v>
      </c>
      <c r="AJ158" s="27">
        <f t="shared" si="226"/>
        <v>8829</v>
      </c>
      <c r="AK158" s="27">
        <f t="shared" si="226"/>
        <v>0</v>
      </c>
      <c r="AL158" s="27">
        <f t="shared" si="226"/>
        <v>0</v>
      </c>
      <c r="AM158" s="27">
        <f t="shared" si="226"/>
        <v>0</v>
      </c>
      <c r="AN158" s="27">
        <f t="shared" si="226"/>
        <v>0</v>
      </c>
      <c r="AO158" s="27">
        <f t="shared" si="226"/>
        <v>0</v>
      </c>
      <c r="AP158" s="27">
        <f t="shared" si="226"/>
        <v>8829</v>
      </c>
      <c r="AQ158" s="27">
        <f t="shared" si="226"/>
        <v>0</v>
      </c>
    </row>
    <row r="159" spans="1:43" ht="16.5">
      <c r="A159" s="33" t="s">
        <v>172</v>
      </c>
      <c r="B159" s="25" t="s">
        <v>50</v>
      </c>
      <c r="C159" s="25" t="s">
        <v>73</v>
      </c>
      <c r="D159" s="26" t="s">
        <v>568</v>
      </c>
      <c r="E159" s="25" t="s">
        <v>171</v>
      </c>
      <c r="F159" s="27">
        <f>1496+7333</f>
        <v>8829</v>
      </c>
      <c r="G159" s="27"/>
      <c r="H159" s="27"/>
      <c r="I159" s="27"/>
      <c r="J159" s="27"/>
      <c r="K159" s="27"/>
      <c r="L159" s="27">
        <f>F159+H159+I159+J159+K159</f>
        <v>8829</v>
      </c>
      <c r="M159" s="27">
        <f>G159+K159</f>
        <v>0</v>
      </c>
      <c r="N159" s="27"/>
      <c r="O159" s="27"/>
      <c r="P159" s="27"/>
      <c r="Q159" s="27"/>
      <c r="R159" s="27">
        <f>L159+N159+O159+P159+Q159</f>
        <v>8829</v>
      </c>
      <c r="S159" s="27">
        <f>M159+Q159</f>
        <v>0</v>
      </c>
      <c r="T159" s="27"/>
      <c r="U159" s="27"/>
      <c r="V159" s="27"/>
      <c r="W159" s="27"/>
      <c r="X159" s="27">
        <f>R159+T159+U159+V159+W159</f>
        <v>8829</v>
      </c>
      <c r="Y159" s="27">
        <f>S159+W159</f>
        <v>0</v>
      </c>
      <c r="Z159" s="27"/>
      <c r="AA159" s="27"/>
      <c r="AB159" s="27"/>
      <c r="AC159" s="27"/>
      <c r="AD159" s="27">
        <f>X159+Z159+AA159+AB159+AC159</f>
        <v>8829</v>
      </c>
      <c r="AE159" s="27">
        <f>Y159+AC159</f>
        <v>0</v>
      </c>
      <c r="AF159" s="27"/>
      <c r="AG159" s="27"/>
      <c r="AH159" s="27"/>
      <c r="AI159" s="27"/>
      <c r="AJ159" s="27">
        <f>AD159+AF159+AG159+AH159+AI159</f>
        <v>8829</v>
      </c>
      <c r="AK159" s="27">
        <f>AE159+AI159</f>
        <v>0</v>
      </c>
      <c r="AL159" s="27"/>
      <c r="AM159" s="27"/>
      <c r="AN159" s="27"/>
      <c r="AO159" s="27"/>
      <c r="AP159" s="27">
        <f>AJ159+AL159+AM159+AN159+AO159</f>
        <v>8829</v>
      </c>
      <c r="AQ159" s="27">
        <f>AK159+AO159</f>
        <v>0</v>
      </c>
    </row>
    <row r="160" spans="1:43" ht="49.5">
      <c r="A160" s="79" t="s">
        <v>97</v>
      </c>
      <c r="B160" s="25" t="s">
        <v>50</v>
      </c>
      <c r="C160" s="25" t="s">
        <v>73</v>
      </c>
      <c r="D160" s="26" t="s">
        <v>569</v>
      </c>
      <c r="E160" s="25"/>
      <c r="F160" s="27">
        <f t="shared" ref="F160:U161" si="227">F161</f>
        <v>2726</v>
      </c>
      <c r="G160" s="27">
        <f t="shared" si="227"/>
        <v>0</v>
      </c>
      <c r="H160" s="27">
        <f t="shared" si="227"/>
        <v>0</v>
      </c>
      <c r="I160" s="27">
        <f t="shared" si="227"/>
        <v>0</v>
      </c>
      <c r="J160" s="27">
        <f t="shared" si="227"/>
        <v>0</v>
      </c>
      <c r="K160" s="27">
        <f t="shared" si="227"/>
        <v>0</v>
      </c>
      <c r="L160" s="27">
        <f t="shared" si="227"/>
        <v>2726</v>
      </c>
      <c r="M160" s="27">
        <f t="shared" si="227"/>
        <v>0</v>
      </c>
      <c r="N160" s="27">
        <f t="shared" si="227"/>
        <v>0</v>
      </c>
      <c r="O160" s="27">
        <f t="shared" si="227"/>
        <v>0</v>
      </c>
      <c r="P160" s="27">
        <f t="shared" si="227"/>
        <v>0</v>
      </c>
      <c r="Q160" s="27">
        <f t="shared" si="227"/>
        <v>0</v>
      </c>
      <c r="R160" s="27">
        <f t="shared" si="227"/>
        <v>2726</v>
      </c>
      <c r="S160" s="27">
        <f t="shared" si="227"/>
        <v>0</v>
      </c>
      <c r="T160" s="27">
        <f t="shared" si="227"/>
        <v>0</v>
      </c>
      <c r="U160" s="27">
        <f t="shared" si="227"/>
        <v>0</v>
      </c>
      <c r="V160" s="27">
        <f t="shared" ref="T160:AI161" si="228">V161</f>
        <v>0</v>
      </c>
      <c r="W160" s="27">
        <f t="shared" si="228"/>
        <v>0</v>
      </c>
      <c r="X160" s="27">
        <f t="shared" si="228"/>
        <v>2726</v>
      </c>
      <c r="Y160" s="27">
        <f t="shared" si="228"/>
        <v>0</v>
      </c>
      <c r="Z160" s="27">
        <f t="shared" si="228"/>
        <v>0</v>
      </c>
      <c r="AA160" s="27">
        <f t="shared" si="228"/>
        <v>0</v>
      </c>
      <c r="AB160" s="27">
        <f t="shared" si="228"/>
        <v>0</v>
      </c>
      <c r="AC160" s="27">
        <f t="shared" si="228"/>
        <v>0</v>
      </c>
      <c r="AD160" s="27">
        <f t="shared" si="228"/>
        <v>2726</v>
      </c>
      <c r="AE160" s="27">
        <f t="shared" si="228"/>
        <v>0</v>
      </c>
      <c r="AF160" s="27">
        <f t="shared" si="228"/>
        <v>0</v>
      </c>
      <c r="AG160" s="27">
        <f t="shared" si="228"/>
        <v>0</v>
      </c>
      <c r="AH160" s="27">
        <f t="shared" si="228"/>
        <v>0</v>
      </c>
      <c r="AI160" s="27">
        <f t="shared" si="228"/>
        <v>0</v>
      </c>
      <c r="AJ160" s="27">
        <f t="shared" ref="AF160:AQ161" si="229">AJ161</f>
        <v>2726</v>
      </c>
      <c r="AK160" s="27">
        <f t="shared" si="229"/>
        <v>0</v>
      </c>
      <c r="AL160" s="27">
        <f t="shared" si="229"/>
        <v>0</v>
      </c>
      <c r="AM160" s="27">
        <f t="shared" si="229"/>
        <v>0</v>
      </c>
      <c r="AN160" s="27">
        <f t="shared" si="229"/>
        <v>0</v>
      </c>
      <c r="AO160" s="27">
        <f t="shared" si="229"/>
        <v>0</v>
      </c>
      <c r="AP160" s="27">
        <f t="shared" si="229"/>
        <v>2726</v>
      </c>
      <c r="AQ160" s="27">
        <f t="shared" si="229"/>
        <v>0</v>
      </c>
    </row>
    <row r="161" spans="1:43" ht="33">
      <c r="A161" s="33" t="s">
        <v>437</v>
      </c>
      <c r="B161" s="25" t="s">
        <v>50</v>
      </c>
      <c r="C161" s="25" t="s">
        <v>73</v>
      </c>
      <c r="D161" s="26" t="s">
        <v>569</v>
      </c>
      <c r="E161" s="25" t="s">
        <v>80</v>
      </c>
      <c r="F161" s="27">
        <f t="shared" si="227"/>
        <v>2726</v>
      </c>
      <c r="G161" s="27">
        <f t="shared" si="227"/>
        <v>0</v>
      </c>
      <c r="H161" s="27">
        <f t="shared" si="227"/>
        <v>0</v>
      </c>
      <c r="I161" s="27">
        <f t="shared" si="227"/>
        <v>0</v>
      </c>
      <c r="J161" s="27">
        <f t="shared" si="227"/>
        <v>0</v>
      </c>
      <c r="K161" s="27">
        <f t="shared" si="227"/>
        <v>0</v>
      </c>
      <c r="L161" s="27">
        <f t="shared" si="227"/>
        <v>2726</v>
      </c>
      <c r="M161" s="27">
        <f t="shared" si="227"/>
        <v>0</v>
      </c>
      <c r="N161" s="27">
        <f t="shared" si="227"/>
        <v>0</v>
      </c>
      <c r="O161" s="27">
        <f t="shared" si="227"/>
        <v>0</v>
      </c>
      <c r="P161" s="27">
        <f t="shared" si="227"/>
        <v>0</v>
      </c>
      <c r="Q161" s="27">
        <f t="shared" si="227"/>
        <v>0</v>
      </c>
      <c r="R161" s="27">
        <f t="shared" si="227"/>
        <v>2726</v>
      </c>
      <c r="S161" s="27">
        <f t="shared" si="227"/>
        <v>0</v>
      </c>
      <c r="T161" s="27">
        <f t="shared" si="228"/>
        <v>0</v>
      </c>
      <c r="U161" s="27">
        <f t="shared" si="228"/>
        <v>0</v>
      </c>
      <c r="V161" s="27">
        <f t="shared" si="228"/>
        <v>0</v>
      </c>
      <c r="W161" s="27">
        <f t="shared" si="228"/>
        <v>0</v>
      </c>
      <c r="X161" s="27">
        <f t="shared" si="228"/>
        <v>2726</v>
      </c>
      <c r="Y161" s="27">
        <f t="shared" si="228"/>
        <v>0</v>
      </c>
      <c r="Z161" s="27">
        <f t="shared" si="228"/>
        <v>0</v>
      </c>
      <c r="AA161" s="27">
        <f t="shared" si="228"/>
        <v>0</v>
      </c>
      <c r="AB161" s="27">
        <f t="shared" si="228"/>
        <v>0</v>
      </c>
      <c r="AC161" s="27">
        <f t="shared" si="228"/>
        <v>0</v>
      </c>
      <c r="AD161" s="27">
        <f t="shared" si="228"/>
        <v>2726</v>
      </c>
      <c r="AE161" s="27">
        <f t="shared" si="228"/>
        <v>0</v>
      </c>
      <c r="AF161" s="27">
        <f t="shared" si="229"/>
        <v>0</v>
      </c>
      <c r="AG161" s="27">
        <f t="shared" si="229"/>
        <v>0</v>
      </c>
      <c r="AH161" s="27">
        <f t="shared" si="229"/>
        <v>0</v>
      </c>
      <c r="AI161" s="27">
        <f t="shared" si="229"/>
        <v>0</v>
      </c>
      <c r="AJ161" s="27">
        <f t="shared" si="229"/>
        <v>2726</v>
      </c>
      <c r="AK161" s="27">
        <f t="shared" si="229"/>
        <v>0</v>
      </c>
      <c r="AL161" s="27">
        <f t="shared" si="229"/>
        <v>0</v>
      </c>
      <c r="AM161" s="27">
        <f t="shared" si="229"/>
        <v>0</v>
      </c>
      <c r="AN161" s="27">
        <f t="shared" si="229"/>
        <v>0</v>
      </c>
      <c r="AO161" s="27">
        <f t="shared" si="229"/>
        <v>0</v>
      </c>
      <c r="AP161" s="27">
        <f t="shared" si="229"/>
        <v>2726</v>
      </c>
      <c r="AQ161" s="27">
        <f t="shared" si="229"/>
        <v>0</v>
      </c>
    </row>
    <row r="162" spans="1:43" ht="36.75" customHeight="1">
      <c r="A162" s="72" t="s">
        <v>170</v>
      </c>
      <c r="B162" s="25" t="s">
        <v>50</v>
      </c>
      <c r="C162" s="25" t="s">
        <v>73</v>
      </c>
      <c r="D162" s="26" t="s">
        <v>569</v>
      </c>
      <c r="E162" s="25" t="s">
        <v>169</v>
      </c>
      <c r="F162" s="27">
        <v>2726</v>
      </c>
      <c r="G162" s="27"/>
      <c r="H162" s="27"/>
      <c r="I162" s="27"/>
      <c r="J162" s="27"/>
      <c r="K162" s="27"/>
      <c r="L162" s="27">
        <f>F162+H162+I162+J162+K162</f>
        <v>2726</v>
      </c>
      <c r="M162" s="27">
        <f>G162+K162</f>
        <v>0</v>
      </c>
      <c r="N162" s="27"/>
      <c r="O162" s="27"/>
      <c r="P162" s="27"/>
      <c r="Q162" s="27"/>
      <c r="R162" s="27">
        <f>L162+N162+O162+P162+Q162</f>
        <v>2726</v>
      </c>
      <c r="S162" s="27">
        <f>M162+Q162</f>
        <v>0</v>
      </c>
      <c r="T162" s="27"/>
      <c r="U162" s="27"/>
      <c r="V162" s="27"/>
      <c r="W162" s="27"/>
      <c r="X162" s="27">
        <f>R162+T162+U162+V162+W162</f>
        <v>2726</v>
      </c>
      <c r="Y162" s="27">
        <f>S162+W162</f>
        <v>0</v>
      </c>
      <c r="Z162" s="27"/>
      <c r="AA162" s="27"/>
      <c r="AB162" s="27"/>
      <c r="AC162" s="27"/>
      <c r="AD162" s="27">
        <f>X162+Z162+AA162+AB162+AC162</f>
        <v>2726</v>
      </c>
      <c r="AE162" s="27">
        <f>Y162+AC162</f>
        <v>0</v>
      </c>
      <c r="AF162" s="27"/>
      <c r="AG162" s="27"/>
      <c r="AH162" s="27"/>
      <c r="AI162" s="27"/>
      <c r="AJ162" s="27">
        <f>AD162+AF162+AG162+AH162+AI162</f>
        <v>2726</v>
      </c>
      <c r="AK162" s="27">
        <f>AE162+AI162</f>
        <v>0</v>
      </c>
      <c r="AL162" s="27"/>
      <c r="AM162" s="27"/>
      <c r="AN162" s="27"/>
      <c r="AO162" s="27"/>
      <c r="AP162" s="27">
        <f>AJ162+AL162+AM162+AN162+AO162</f>
        <v>2726</v>
      </c>
      <c r="AQ162" s="27">
        <f>AK162+AO162</f>
        <v>0</v>
      </c>
    </row>
    <row r="163" spans="1:43" ht="33">
      <c r="A163" s="33" t="s">
        <v>215</v>
      </c>
      <c r="B163" s="25" t="s">
        <v>50</v>
      </c>
      <c r="C163" s="25" t="s">
        <v>73</v>
      </c>
      <c r="D163" s="28" t="s">
        <v>570</v>
      </c>
      <c r="E163" s="25"/>
      <c r="F163" s="27">
        <f t="shared" ref="F163:G163" si="230">F164+F171</f>
        <v>163043</v>
      </c>
      <c r="G163" s="27">
        <f t="shared" si="230"/>
        <v>0</v>
      </c>
      <c r="H163" s="27">
        <f t="shared" ref="H163:M163" si="231">H164+H171</f>
        <v>4008</v>
      </c>
      <c r="I163" s="27">
        <f t="shared" si="231"/>
        <v>0</v>
      </c>
      <c r="J163" s="27">
        <f t="shared" si="231"/>
        <v>0</v>
      </c>
      <c r="K163" s="27">
        <f t="shared" si="231"/>
        <v>0</v>
      </c>
      <c r="L163" s="27">
        <f t="shared" si="231"/>
        <v>167051</v>
      </c>
      <c r="M163" s="27">
        <f t="shared" si="231"/>
        <v>0</v>
      </c>
      <c r="N163" s="27">
        <f t="shared" ref="N163:S163" si="232">N164+N171</f>
        <v>0</v>
      </c>
      <c r="O163" s="27">
        <f t="shared" si="232"/>
        <v>0</v>
      </c>
      <c r="P163" s="27">
        <f t="shared" si="232"/>
        <v>0</v>
      </c>
      <c r="Q163" s="27">
        <f t="shared" si="232"/>
        <v>0</v>
      </c>
      <c r="R163" s="27">
        <f t="shared" si="232"/>
        <v>167051</v>
      </c>
      <c r="S163" s="27">
        <f t="shared" si="232"/>
        <v>0</v>
      </c>
      <c r="T163" s="27">
        <f t="shared" ref="T163:Y163" si="233">T164+T171</f>
        <v>0</v>
      </c>
      <c r="U163" s="27">
        <f t="shared" si="233"/>
        <v>0</v>
      </c>
      <c r="V163" s="27">
        <f t="shared" si="233"/>
        <v>0</v>
      </c>
      <c r="W163" s="27">
        <f t="shared" si="233"/>
        <v>0</v>
      </c>
      <c r="X163" s="27">
        <f t="shared" si="233"/>
        <v>167051</v>
      </c>
      <c r="Y163" s="27">
        <f t="shared" si="233"/>
        <v>0</v>
      </c>
      <c r="Z163" s="27">
        <f t="shared" ref="Z163:AE163" si="234">Z164+Z171</f>
        <v>0</v>
      </c>
      <c r="AA163" s="27">
        <f t="shared" si="234"/>
        <v>0</v>
      </c>
      <c r="AB163" s="27">
        <f t="shared" si="234"/>
        <v>0</v>
      </c>
      <c r="AC163" s="27">
        <f t="shared" si="234"/>
        <v>0</v>
      </c>
      <c r="AD163" s="27">
        <f t="shared" si="234"/>
        <v>167051</v>
      </c>
      <c r="AE163" s="27">
        <f t="shared" si="234"/>
        <v>0</v>
      </c>
      <c r="AF163" s="27">
        <f t="shared" ref="AF163:AK163" si="235">AF164+AF171</f>
        <v>0</v>
      </c>
      <c r="AG163" s="27">
        <f t="shared" si="235"/>
        <v>0</v>
      </c>
      <c r="AH163" s="27">
        <f t="shared" si="235"/>
        <v>0</v>
      </c>
      <c r="AI163" s="27">
        <f t="shared" si="235"/>
        <v>0</v>
      </c>
      <c r="AJ163" s="27">
        <f t="shared" si="235"/>
        <v>167051</v>
      </c>
      <c r="AK163" s="27">
        <f t="shared" si="235"/>
        <v>0</v>
      </c>
      <c r="AL163" s="27">
        <f t="shared" ref="AL163:AQ163" si="236">AL164+AL171</f>
        <v>0</v>
      </c>
      <c r="AM163" s="27">
        <f t="shared" si="236"/>
        <v>0</v>
      </c>
      <c r="AN163" s="27">
        <f t="shared" si="236"/>
        <v>-120</v>
      </c>
      <c r="AO163" s="27">
        <f t="shared" si="236"/>
        <v>0</v>
      </c>
      <c r="AP163" s="27">
        <f t="shared" si="236"/>
        <v>166931</v>
      </c>
      <c r="AQ163" s="27">
        <f t="shared" si="236"/>
        <v>0</v>
      </c>
    </row>
    <row r="164" spans="1:43" ht="33">
      <c r="A164" s="33" t="s">
        <v>115</v>
      </c>
      <c r="B164" s="25" t="s">
        <v>50</v>
      </c>
      <c r="C164" s="25" t="s">
        <v>73</v>
      </c>
      <c r="D164" s="28" t="s">
        <v>571</v>
      </c>
      <c r="E164" s="25"/>
      <c r="F164" s="27">
        <f t="shared" ref="F164:G164" si="237">F165+F167+F169</f>
        <v>18930</v>
      </c>
      <c r="G164" s="27">
        <f t="shared" si="237"/>
        <v>0</v>
      </c>
      <c r="H164" s="27">
        <f t="shared" ref="H164:M164" si="238">H165+H167+H169</f>
        <v>0</v>
      </c>
      <c r="I164" s="27">
        <f t="shared" si="238"/>
        <v>0</v>
      </c>
      <c r="J164" s="27">
        <f t="shared" si="238"/>
        <v>0</v>
      </c>
      <c r="K164" s="27">
        <f t="shared" si="238"/>
        <v>0</v>
      </c>
      <c r="L164" s="27">
        <f t="shared" si="238"/>
        <v>18930</v>
      </c>
      <c r="M164" s="27">
        <f t="shared" si="238"/>
        <v>0</v>
      </c>
      <c r="N164" s="27">
        <f t="shared" ref="N164:S164" si="239">N165+N167+N169</f>
        <v>0</v>
      </c>
      <c r="O164" s="27">
        <f t="shared" si="239"/>
        <v>0</v>
      </c>
      <c r="P164" s="27">
        <f t="shared" si="239"/>
        <v>0</v>
      </c>
      <c r="Q164" s="27">
        <f t="shared" si="239"/>
        <v>0</v>
      </c>
      <c r="R164" s="27">
        <f t="shared" si="239"/>
        <v>18930</v>
      </c>
      <c r="S164" s="27">
        <f t="shared" si="239"/>
        <v>0</v>
      </c>
      <c r="T164" s="27">
        <f t="shared" ref="T164:Y164" si="240">T165+T167+T169</f>
        <v>0</v>
      </c>
      <c r="U164" s="27">
        <f t="shared" si="240"/>
        <v>0</v>
      </c>
      <c r="V164" s="27">
        <f t="shared" si="240"/>
        <v>0</v>
      </c>
      <c r="W164" s="27">
        <f t="shared" si="240"/>
        <v>0</v>
      </c>
      <c r="X164" s="27">
        <f t="shared" si="240"/>
        <v>18930</v>
      </c>
      <c r="Y164" s="27">
        <f t="shared" si="240"/>
        <v>0</v>
      </c>
      <c r="Z164" s="27">
        <f t="shared" ref="Z164:AE164" si="241">Z165+Z167+Z169</f>
        <v>0</v>
      </c>
      <c r="AA164" s="27">
        <f t="shared" si="241"/>
        <v>0</v>
      </c>
      <c r="AB164" s="27">
        <f t="shared" si="241"/>
        <v>0</v>
      </c>
      <c r="AC164" s="27">
        <f t="shared" si="241"/>
        <v>0</v>
      </c>
      <c r="AD164" s="27">
        <f t="shared" si="241"/>
        <v>18930</v>
      </c>
      <c r="AE164" s="27">
        <f t="shared" si="241"/>
        <v>0</v>
      </c>
      <c r="AF164" s="27">
        <f t="shared" ref="AF164:AK164" si="242">AF165+AF167+AF169</f>
        <v>0</v>
      </c>
      <c r="AG164" s="27">
        <f t="shared" si="242"/>
        <v>0</v>
      </c>
      <c r="AH164" s="27">
        <f t="shared" si="242"/>
        <v>0</v>
      </c>
      <c r="AI164" s="27">
        <f t="shared" si="242"/>
        <v>0</v>
      </c>
      <c r="AJ164" s="27">
        <f t="shared" si="242"/>
        <v>18930</v>
      </c>
      <c r="AK164" s="27">
        <f t="shared" si="242"/>
        <v>0</v>
      </c>
      <c r="AL164" s="27">
        <f t="shared" ref="AL164:AQ164" si="243">AL165+AL167+AL169</f>
        <v>0</v>
      </c>
      <c r="AM164" s="27">
        <f t="shared" si="243"/>
        <v>0</v>
      </c>
      <c r="AN164" s="27">
        <f t="shared" si="243"/>
        <v>0</v>
      </c>
      <c r="AO164" s="27">
        <f t="shared" si="243"/>
        <v>0</v>
      </c>
      <c r="AP164" s="27">
        <f t="shared" si="243"/>
        <v>18930</v>
      </c>
      <c r="AQ164" s="27">
        <f t="shared" si="243"/>
        <v>0</v>
      </c>
    </row>
    <row r="165" spans="1:43" ht="82.5">
      <c r="A165" s="33" t="s">
        <v>466</v>
      </c>
      <c r="B165" s="25" t="s">
        <v>50</v>
      </c>
      <c r="C165" s="25" t="s">
        <v>73</v>
      </c>
      <c r="D165" s="28" t="s">
        <v>571</v>
      </c>
      <c r="E165" s="25" t="s">
        <v>105</v>
      </c>
      <c r="F165" s="27">
        <f t="shared" ref="F165:AQ165" si="244">F166</f>
        <v>16545</v>
      </c>
      <c r="G165" s="27">
        <f t="shared" si="244"/>
        <v>0</v>
      </c>
      <c r="H165" s="27">
        <f t="shared" si="244"/>
        <v>0</v>
      </c>
      <c r="I165" s="27">
        <f t="shared" si="244"/>
        <v>0</v>
      </c>
      <c r="J165" s="27">
        <f t="shared" si="244"/>
        <v>0</v>
      </c>
      <c r="K165" s="27">
        <f t="shared" si="244"/>
        <v>0</v>
      </c>
      <c r="L165" s="27">
        <f t="shared" si="244"/>
        <v>16545</v>
      </c>
      <c r="M165" s="27">
        <f t="shared" si="244"/>
        <v>0</v>
      </c>
      <c r="N165" s="27">
        <f t="shared" si="244"/>
        <v>0</v>
      </c>
      <c r="O165" s="27">
        <f t="shared" si="244"/>
        <v>0</v>
      </c>
      <c r="P165" s="27">
        <f t="shared" si="244"/>
        <v>0</v>
      </c>
      <c r="Q165" s="27">
        <f t="shared" si="244"/>
        <v>0</v>
      </c>
      <c r="R165" s="27">
        <f t="shared" si="244"/>
        <v>16545</v>
      </c>
      <c r="S165" s="27">
        <f t="shared" si="244"/>
        <v>0</v>
      </c>
      <c r="T165" s="27">
        <f t="shared" si="244"/>
        <v>0</v>
      </c>
      <c r="U165" s="27">
        <f t="shared" si="244"/>
        <v>0</v>
      </c>
      <c r="V165" s="27">
        <f t="shared" si="244"/>
        <v>0</v>
      </c>
      <c r="W165" s="27">
        <f t="shared" si="244"/>
        <v>0</v>
      </c>
      <c r="X165" s="27">
        <f t="shared" si="244"/>
        <v>16545</v>
      </c>
      <c r="Y165" s="27">
        <f t="shared" si="244"/>
        <v>0</v>
      </c>
      <c r="Z165" s="27">
        <f t="shared" si="244"/>
        <v>0</v>
      </c>
      <c r="AA165" s="27">
        <f t="shared" si="244"/>
        <v>0</v>
      </c>
      <c r="AB165" s="27">
        <f t="shared" si="244"/>
        <v>0</v>
      </c>
      <c r="AC165" s="27">
        <f t="shared" si="244"/>
        <v>0</v>
      </c>
      <c r="AD165" s="27">
        <f t="shared" si="244"/>
        <v>16545</v>
      </c>
      <c r="AE165" s="27">
        <f t="shared" si="244"/>
        <v>0</v>
      </c>
      <c r="AF165" s="27">
        <f t="shared" si="244"/>
        <v>0</v>
      </c>
      <c r="AG165" s="27">
        <f t="shared" si="244"/>
        <v>0</v>
      </c>
      <c r="AH165" s="27">
        <f t="shared" si="244"/>
        <v>0</v>
      </c>
      <c r="AI165" s="27">
        <f t="shared" si="244"/>
        <v>0</v>
      </c>
      <c r="AJ165" s="27">
        <f t="shared" si="244"/>
        <v>16545</v>
      </c>
      <c r="AK165" s="27">
        <f t="shared" si="244"/>
        <v>0</v>
      </c>
      <c r="AL165" s="27">
        <f t="shared" si="244"/>
        <v>0</v>
      </c>
      <c r="AM165" s="27">
        <f t="shared" si="244"/>
        <v>0</v>
      </c>
      <c r="AN165" s="27">
        <f t="shared" si="244"/>
        <v>0</v>
      </c>
      <c r="AO165" s="27">
        <f t="shared" si="244"/>
        <v>0</v>
      </c>
      <c r="AP165" s="27">
        <f t="shared" si="244"/>
        <v>16545</v>
      </c>
      <c r="AQ165" s="27">
        <f t="shared" si="244"/>
        <v>0</v>
      </c>
    </row>
    <row r="166" spans="1:43" ht="19.5" customHeight="1">
      <c r="A166" s="73" t="s">
        <v>180</v>
      </c>
      <c r="B166" s="25" t="s">
        <v>50</v>
      </c>
      <c r="C166" s="25" t="s">
        <v>73</v>
      </c>
      <c r="D166" s="28" t="s">
        <v>571</v>
      </c>
      <c r="E166" s="25" t="s">
        <v>179</v>
      </c>
      <c r="F166" s="27">
        <f>14298+2247</f>
        <v>16545</v>
      </c>
      <c r="G166" s="27"/>
      <c r="H166" s="27"/>
      <c r="I166" s="27"/>
      <c r="J166" s="27"/>
      <c r="K166" s="27"/>
      <c r="L166" s="27">
        <f>F166+H166+I166+J166+K166</f>
        <v>16545</v>
      </c>
      <c r="M166" s="27">
        <f>G166+K166</f>
        <v>0</v>
      </c>
      <c r="N166" s="27"/>
      <c r="O166" s="27"/>
      <c r="P166" s="27"/>
      <c r="Q166" s="27"/>
      <c r="R166" s="27">
        <f>L166+N166+O166+P166+Q166</f>
        <v>16545</v>
      </c>
      <c r="S166" s="27">
        <f>M166+Q166</f>
        <v>0</v>
      </c>
      <c r="T166" s="27"/>
      <c r="U166" s="27"/>
      <c r="V166" s="27"/>
      <c r="W166" s="27"/>
      <c r="X166" s="27">
        <f>R166+T166+U166+V166+W166</f>
        <v>16545</v>
      </c>
      <c r="Y166" s="27">
        <f>S166+W166</f>
        <v>0</v>
      </c>
      <c r="Z166" s="27"/>
      <c r="AA166" s="27"/>
      <c r="AB166" s="27"/>
      <c r="AC166" s="27"/>
      <c r="AD166" s="27">
        <f>X166+Z166+AA166+AB166+AC166</f>
        <v>16545</v>
      </c>
      <c r="AE166" s="27">
        <f>Y166+AC166</f>
        <v>0</v>
      </c>
      <c r="AF166" s="27"/>
      <c r="AG166" s="27"/>
      <c r="AH166" s="27"/>
      <c r="AI166" s="27"/>
      <c r="AJ166" s="27">
        <f>AD166+AF166+AG166+AH166+AI166</f>
        <v>16545</v>
      </c>
      <c r="AK166" s="27">
        <f>AE166+AI166</f>
        <v>0</v>
      </c>
      <c r="AL166" s="27"/>
      <c r="AM166" s="27"/>
      <c r="AN166" s="27"/>
      <c r="AO166" s="27"/>
      <c r="AP166" s="27">
        <f>AJ166+AL166+AM166+AN166+AO166</f>
        <v>16545</v>
      </c>
      <c r="AQ166" s="27">
        <f>AK166+AO166</f>
        <v>0</v>
      </c>
    </row>
    <row r="167" spans="1:43" ht="33">
      <c r="A167" s="33" t="s">
        <v>437</v>
      </c>
      <c r="B167" s="25" t="s">
        <v>50</v>
      </c>
      <c r="C167" s="25" t="s">
        <v>73</v>
      </c>
      <c r="D167" s="28" t="s">
        <v>571</v>
      </c>
      <c r="E167" s="25" t="s">
        <v>80</v>
      </c>
      <c r="F167" s="27">
        <f t="shared" ref="F167:AQ167" si="245">F168</f>
        <v>2378</v>
      </c>
      <c r="G167" s="27">
        <f t="shared" si="245"/>
        <v>0</v>
      </c>
      <c r="H167" s="27">
        <f t="shared" si="245"/>
        <v>0</v>
      </c>
      <c r="I167" s="27">
        <f t="shared" si="245"/>
        <v>0</v>
      </c>
      <c r="J167" s="27">
        <f t="shared" si="245"/>
        <v>0</v>
      </c>
      <c r="K167" s="27">
        <f t="shared" si="245"/>
        <v>0</v>
      </c>
      <c r="L167" s="27">
        <f t="shared" si="245"/>
        <v>2378</v>
      </c>
      <c r="M167" s="27">
        <f t="shared" si="245"/>
        <v>0</v>
      </c>
      <c r="N167" s="27">
        <f t="shared" si="245"/>
        <v>0</v>
      </c>
      <c r="O167" s="27">
        <f t="shared" si="245"/>
        <v>0</v>
      </c>
      <c r="P167" s="27">
        <f t="shared" si="245"/>
        <v>0</v>
      </c>
      <c r="Q167" s="27">
        <f t="shared" si="245"/>
        <v>0</v>
      </c>
      <c r="R167" s="27">
        <f t="shared" si="245"/>
        <v>2378</v>
      </c>
      <c r="S167" s="27">
        <f t="shared" si="245"/>
        <v>0</v>
      </c>
      <c r="T167" s="27">
        <f t="shared" si="245"/>
        <v>0</v>
      </c>
      <c r="U167" s="27">
        <f t="shared" si="245"/>
        <v>0</v>
      </c>
      <c r="V167" s="27">
        <f t="shared" si="245"/>
        <v>0</v>
      </c>
      <c r="W167" s="27">
        <f t="shared" si="245"/>
        <v>0</v>
      </c>
      <c r="X167" s="27">
        <f t="shared" si="245"/>
        <v>2378</v>
      </c>
      <c r="Y167" s="27">
        <f t="shared" si="245"/>
        <v>0</v>
      </c>
      <c r="Z167" s="27">
        <f t="shared" si="245"/>
        <v>0</v>
      </c>
      <c r="AA167" s="27">
        <f t="shared" si="245"/>
        <v>0</v>
      </c>
      <c r="AB167" s="27">
        <f t="shared" si="245"/>
        <v>0</v>
      </c>
      <c r="AC167" s="27">
        <f t="shared" si="245"/>
        <v>0</v>
      </c>
      <c r="AD167" s="27">
        <f t="shared" si="245"/>
        <v>2378</v>
      </c>
      <c r="AE167" s="27">
        <f t="shared" si="245"/>
        <v>0</v>
      </c>
      <c r="AF167" s="27">
        <f t="shared" si="245"/>
        <v>0</v>
      </c>
      <c r="AG167" s="27">
        <f t="shared" si="245"/>
        <v>0</v>
      </c>
      <c r="AH167" s="27">
        <f t="shared" si="245"/>
        <v>0</v>
      </c>
      <c r="AI167" s="27">
        <f t="shared" si="245"/>
        <v>0</v>
      </c>
      <c r="AJ167" s="27">
        <f t="shared" si="245"/>
        <v>2378</v>
      </c>
      <c r="AK167" s="27">
        <f t="shared" si="245"/>
        <v>0</v>
      </c>
      <c r="AL167" s="27">
        <f t="shared" si="245"/>
        <v>0</v>
      </c>
      <c r="AM167" s="27">
        <f t="shared" si="245"/>
        <v>0</v>
      </c>
      <c r="AN167" s="27">
        <f t="shared" si="245"/>
        <v>0</v>
      </c>
      <c r="AO167" s="27">
        <f t="shared" si="245"/>
        <v>0</v>
      </c>
      <c r="AP167" s="27">
        <f t="shared" si="245"/>
        <v>2378</v>
      </c>
      <c r="AQ167" s="27">
        <f t="shared" si="245"/>
        <v>0</v>
      </c>
    </row>
    <row r="168" spans="1:43" ht="38.25" customHeight="1">
      <c r="A168" s="72" t="s">
        <v>170</v>
      </c>
      <c r="B168" s="25" t="s">
        <v>50</v>
      </c>
      <c r="C168" s="25" t="s">
        <v>73</v>
      </c>
      <c r="D168" s="28" t="s">
        <v>571</v>
      </c>
      <c r="E168" s="25" t="s">
        <v>169</v>
      </c>
      <c r="F168" s="27">
        <v>2378</v>
      </c>
      <c r="G168" s="27"/>
      <c r="H168" s="27"/>
      <c r="I168" s="27"/>
      <c r="J168" s="27"/>
      <c r="K168" s="27"/>
      <c r="L168" s="27">
        <f>F168+H168+I168+J168+K168</f>
        <v>2378</v>
      </c>
      <c r="M168" s="27">
        <f>G168+K168</f>
        <v>0</v>
      </c>
      <c r="N168" s="27"/>
      <c r="O168" s="27"/>
      <c r="P168" s="27"/>
      <c r="Q168" s="27"/>
      <c r="R168" s="27">
        <f>L168+N168+O168+P168+Q168</f>
        <v>2378</v>
      </c>
      <c r="S168" s="27">
        <f>M168+Q168</f>
        <v>0</v>
      </c>
      <c r="T168" s="27"/>
      <c r="U168" s="27"/>
      <c r="V168" s="27"/>
      <c r="W168" s="27"/>
      <c r="X168" s="27">
        <f>R168+T168+U168+V168+W168</f>
        <v>2378</v>
      </c>
      <c r="Y168" s="27">
        <f>S168+W168</f>
        <v>0</v>
      </c>
      <c r="Z168" s="27"/>
      <c r="AA168" s="27"/>
      <c r="AB168" s="27"/>
      <c r="AC168" s="27"/>
      <c r="AD168" s="27">
        <f>X168+Z168+AA168+AB168+AC168</f>
        <v>2378</v>
      </c>
      <c r="AE168" s="27">
        <f>Y168+AC168</f>
        <v>0</v>
      </c>
      <c r="AF168" s="27"/>
      <c r="AG168" s="27"/>
      <c r="AH168" s="27"/>
      <c r="AI168" s="27"/>
      <c r="AJ168" s="27">
        <f>AD168+AF168+AG168+AH168+AI168</f>
        <v>2378</v>
      </c>
      <c r="AK168" s="27">
        <f>AE168+AI168</f>
        <v>0</v>
      </c>
      <c r="AL168" s="27"/>
      <c r="AM168" s="27"/>
      <c r="AN168" s="27"/>
      <c r="AO168" s="27"/>
      <c r="AP168" s="27">
        <f>AJ168+AL168+AM168+AN168+AO168</f>
        <v>2378</v>
      </c>
      <c r="AQ168" s="27">
        <f>AK168+AO168</f>
        <v>0</v>
      </c>
    </row>
    <row r="169" spans="1:43" ht="16.5">
      <c r="A169" s="33" t="s">
        <v>99</v>
      </c>
      <c r="B169" s="25" t="s">
        <v>50</v>
      </c>
      <c r="C169" s="25" t="s">
        <v>73</v>
      </c>
      <c r="D169" s="28" t="s">
        <v>571</v>
      </c>
      <c r="E169" s="25" t="s">
        <v>100</v>
      </c>
      <c r="F169" s="27">
        <f t="shared" ref="F169:AQ169" si="246">F170</f>
        <v>7</v>
      </c>
      <c r="G169" s="27">
        <f t="shared" si="246"/>
        <v>0</v>
      </c>
      <c r="H169" s="27">
        <f t="shared" si="246"/>
        <v>0</v>
      </c>
      <c r="I169" s="27">
        <f t="shared" si="246"/>
        <v>0</v>
      </c>
      <c r="J169" s="27">
        <f t="shared" si="246"/>
        <v>0</v>
      </c>
      <c r="K169" s="27">
        <f t="shared" si="246"/>
        <v>0</v>
      </c>
      <c r="L169" s="27">
        <f t="shared" si="246"/>
        <v>7</v>
      </c>
      <c r="M169" s="27">
        <f t="shared" si="246"/>
        <v>0</v>
      </c>
      <c r="N169" s="27">
        <f t="shared" si="246"/>
        <v>0</v>
      </c>
      <c r="O169" s="27">
        <f t="shared" si="246"/>
        <v>0</v>
      </c>
      <c r="P169" s="27">
        <f t="shared" si="246"/>
        <v>0</v>
      </c>
      <c r="Q169" s="27">
        <f t="shared" si="246"/>
        <v>0</v>
      </c>
      <c r="R169" s="27">
        <f t="shared" si="246"/>
        <v>7</v>
      </c>
      <c r="S169" s="27">
        <f t="shared" si="246"/>
        <v>0</v>
      </c>
      <c r="T169" s="27">
        <f t="shared" si="246"/>
        <v>0</v>
      </c>
      <c r="U169" s="27">
        <f t="shared" si="246"/>
        <v>0</v>
      </c>
      <c r="V169" s="27">
        <f t="shared" si="246"/>
        <v>0</v>
      </c>
      <c r="W169" s="27">
        <f t="shared" si="246"/>
        <v>0</v>
      </c>
      <c r="X169" s="27">
        <f t="shared" si="246"/>
        <v>7</v>
      </c>
      <c r="Y169" s="27">
        <f t="shared" si="246"/>
        <v>0</v>
      </c>
      <c r="Z169" s="27">
        <f t="shared" si="246"/>
        <v>0</v>
      </c>
      <c r="AA169" s="27">
        <f t="shared" si="246"/>
        <v>0</v>
      </c>
      <c r="AB169" s="27">
        <f t="shared" si="246"/>
        <v>0</v>
      </c>
      <c r="AC169" s="27">
        <f t="shared" si="246"/>
        <v>0</v>
      </c>
      <c r="AD169" s="27">
        <f t="shared" si="246"/>
        <v>7</v>
      </c>
      <c r="AE169" s="27">
        <f t="shared" si="246"/>
        <v>0</v>
      </c>
      <c r="AF169" s="27">
        <f t="shared" si="246"/>
        <v>0</v>
      </c>
      <c r="AG169" s="27">
        <f t="shared" si="246"/>
        <v>0</v>
      </c>
      <c r="AH169" s="27">
        <f t="shared" si="246"/>
        <v>0</v>
      </c>
      <c r="AI169" s="27">
        <f t="shared" si="246"/>
        <v>0</v>
      </c>
      <c r="AJ169" s="27">
        <f t="shared" si="246"/>
        <v>7</v>
      </c>
      <c r="AK169" s="27">
        <f t="shared" si="246"/>
        <v>0</v>
      </c>
      <c r="AL169" s="27">
        <f t="shared" si="246"/>
        <v>0</v>
      </c>
      <c r="AM169" s="27">
        <f t="shared" si="246"/>
        <v>0</v>
      </c>
      <c r="AN169" s="27">
        <f t="shared" si="246"/>
        <v>0</v>
      </c>
      <c r="AO169" s="27">
        <f t="shared" si="246"/>
        <v>0</v>
      </c>
      <c r="AP169" s="27">
        <f t="shared" si="246"/>
        <v>7</v>
      </c>
      <c r="AQ169" s="27">
        <f t="shared" si="246"/>
        <v>0</v>
      </c>
    </row>
    <row r="170" spans="1:43" ht="16.5">
      <c r="A170" s="33" t="s">
        <v>172</v>
      </c>
      <c r="B170" s="25" t="s">
        <v>50</v>
      </c>
      <c r="C170" s="25" t="s">
        <v>73</v>
      </c>
      <c r="D170" s="28" t="s">
        <v>571</v>
      </c>
      <c r="E170" s="25" t="s">
        <v>171</v>
      </c>
      <c r="F170" s="27">
        <v>7</v>
      </c>
      <c r="G170" s="27"/>
      <c r="H170" s="27"/>
      <c r="I170" s="27"/>
      <c r="J170" s="27"/>
      <c r="K170" s="27"/>
      <c r="L170" s="27">
        <f>F170+H170+I170+J170+K170</f>
        <v>7</v>
      </c>
      <c r="M170" s="27">
        <f>G170+K170</f>
        <v>0</v>
      </c>
      <c r="N170" s="27"/>
      <c r="O170" s="27"/>
      <c r="P170" s="27"/>
      <c r="Q170" s="27"/>
      <c r="R170" s="27">
        <f>L170+N170+O170+P170+Q170</f>
        <v>7</v>
      </c>
      <c r="S170" s="27">
        <f>M170+Q170</f>
        <v>0</v>
      </c>
      <c r="T170" s="27"/>
      <c r="U170" s="27"/>
      <c r="V170" s="27"/>
      <c r="W170" s="27"/>
      <c r="X170" s="27">
        <f>R170+T170+U170+V170+W170</f>
        <v>7</v>
      </c>
      <c r="Y170" s="27">
        <f>S170+W170</f>
        <v>0</v>
      </c>
      <c r="Z170" s="27"/>
      <c r="AA170" s="27"/>
      <c r="AB170" s="27"/>
      <c r="AC170" s="27"/>
      <c r="AD170" s="27">
        <f>X170+Z170+AA170+AB170+AC170</f>
        <v>7</v>
      </c>
      <c r="AE170" s="27">
        <f>Y170+AC170</f>
        <v>0</v>
      </c>
      <c r="AF170" s="27"/>
      <c r="AG170" s="27"/>
      <c r="AH170" s="27"/>
      <c r="AI170" s="27"/>
      <c r="AJ170" s="27">
        <f>AD170+AF170+AG170+AH170+AI170</f>
        <v>7</v>
      </c>
      <c r="AK170" s="27">
        <f>AE170+AI170</f>
        <v>0</v>
      </c>
      <c r="AL170" s="27"/>
      <c r="AM170" s="27"/>
      <c r="AN170" s="27"/>
      <c r="AO170" s="27"/>
      <c r="AP170" s="27">
        <f>AJ170+AL170+AM170+AN170+AO170</f>
        <v>7</v>
      </c>
      <c r="AQ170" s="27">
        <f>AK170+AO170</f>
        <v>0</v>
      </c>
    </row>
    <row r="171" spans="1:43" ht="33">
      <c r="A171" s="33" t="s">
        <v>116</v>
      </c>
      <c r="B171" s="25" t="s">
        <v>50</v>
      </c>
      <c r="C171" s="25" t="s">
        <v>73</v>
      </c>
      <c r="D171" s="28" t="s">
        <v>572</v>
      </c>
      <c r="E171" s="25"/>
      <c r="F171" s="27">
        <f t="shared" ref="F171:G171" si="247">F172+F174+F176</f>
        <v>144113</v>
      </c>
      <c r="G171" s="27">
        <f t="shared" si="247"/>
        <v>0</v>
      </c>
      <c r="H171" s="27">
        <f t="shared" ref="H171:M171" si="248">H172+H174+H176</f>
        <v>4008</v>
      </c>
      <c r="I171" s="27">
        <f t="shared" si="248"/>
        <v>0</v>
      </c>
      <c r="J171" s="27">
        <f t="shared" si="248"/>
        <v>0</v>
      </c>
      <c r="K171" s="27">
        <f t="shared" si="248"/>
        <v>0</v>
      </c>
      <c r="L171" s="27">
        <f t="shared" si="248"/>
        <v>148121</v>
      </c>
      <c r="M171" s="27">
        <f t="shared" si="248"/>
        <v>0</v>
      </c>
      <c r="N171" s="27">
        <f t="shared" ref="N171:S171" si="249">N172+N174+N176</f>
        <v>0</v>
      </c>
      <c r="O171" s="27">
        <f t="shared" si="249"/>
        <v>0</v>
      </c>
      <c r="P171" s="27">
        <f t="shared" si="249"/>
        <v>0</v>
      </c>
      <c r="Q171" s="27">
        <f t="shared" si="249"/>
        <v>0</v>
      </c>
      <c r="R171" s="27">
        <f t="shared" si="249"/>
        <v>148121</v>
      </c>
      <c r="S171" s="27">
        <f t="shared" si="249"/>
        <v>0</v>
      </c>
      <c r="T171" s="27">
        <f t="shared" ref="T171:Y171" si="250">T172+T174+T176</f>
        <v>0</v>
      </c>
      <c r="U171" s="27">
        <f t="shared" si="250"/>
        <v>0</v>
      </c>
      <c r="V171" s="27">
        <f t="shared" si="250"/>
        <v>0</v>
      </c>
      <c r="W171" s="27">
        <f t="shared" si="250"/>
        <v>0</v>
      </c>
      <c r="X171" s="27">
        <f t="shared" si="250"/>
        <v>148121</v>
      </c>
      <c r="Y171" s="27">
        <f t="shared" si="250"/>
        <v>0</v>
      </c>
      <c r="Z171" s="27">
        <f t="shared" ref="Z171:AE171" si="251">Z172+Z174+Z176</f>
        <v>0</v>
      </c>
      <c r="AA171" s="27">
        <f t="shared" si="251"/>
        <v>0</v>
      </c>
      <c r="AB171" s="27">
        <f t="shared" si="251"/>
        <v>0</v>
      </c>
      <c r="AC171" s="27">
        <f t="shared" si="251"/>
        <v>0</v>
      </c>
      <c r="AD171" s="27">
        <f t="shared" si="251"/>
        <v>148121</v>
      </c>
      <c r="AE171" s="27">
        <f t="shared" si="251"/>
        <v>0</v>
      </c>
      <c r="AF171" s="27">
        <f t="shared" ref="AF171:AK171" si="252">AF172+AF174+AF176</f>
        <v>0</v>
      </c>
      <c r="AG171" s="27">
        <f t="shared" si="252"/>
        <v>0</v>
      </c>
      <c r="AH171" s="27">
        <f t="shared" si="252"/>
        <v>0</v>
      </c>
      <c r="AI171" s="27">
        <f t="shared" si="252"/>
        <v>0</v>
      </c>
      <c r="AJ171" s="27">
        <f t="shared" si="252"/>
        <v>148121</v>
      </c>
      <c r="AK171" s="27">
        <f t="shared" si="252"/>
        <v>0</v>
      </c>
      <c r="AL171" s="27">
        <f t="shared" ref="AL171:AQ171" si="253">AL172+AL174+AL176</f>
        <v>0</v>
      </c>
      <c r="AM171" s="27">
        <f t="shared" si="253"/>
        <v>0</v>
      </c>
      <c r="AN171" s="27">
        <f t="shared" si="253"/>
        <v>-120</v>
      </c>
      <c r="AO171" s="27">
        <f t="shared" si="253"/>
        <v>0</v>
      </c>
      <c r="AP171" s="27">
        <f t="shared" si="253"/>
        <v>148001</v>
      </c>
      <c r="AQ171" s="27">
        <f t="shared" si="253"/>
        <v>0</v>
      </c>
    </row>
    <row r="172" spans="1:43" ht="82.5">
      <c r="A172" s="33" t="s">
        <v>466</v>
      </c>
      <c r="B172" s="25" t="s">
        <v>50</v>
      </c>
      <c r="C172" s="25" t="s">
        <v>73</v>
      </c>
      <c r="D172" s="28" t="s">
        <v>572</v>
      </c>
      <c r="E172" s="25" t="s">
        <v>105</v>
      </c>
      <c r="F172" s="27">
        <f t="shared" ref="F172:AQ172" si="254">F173</f>
        <v>100313</v>
      </c>
      <c r="G172" s="27">
        <f t="shared" si="254"/>
        <v>0</v>
      </c>
      <c r="H172" s="27">
        <f t="shared" si="254"/>
        <v>4008</v>
      </c>
      <c r="I172" s="27">
        <f t="shared" si="254"/>
        <v>0</v>
      </c>
      <c r="J172" s="27">
        <f t="shared" si="254"/>
        <v>0</v>
      </c>
      <c r="K172" s="27">
        <f t="shared" si="254"/>
        <v>0</v>
      </c>
      <c r="L172" s="27">
        <f t="shared" si="254"/>
        <v>104321</v>
      </c>
      <c r="M172" s="27">
        <f t="shared" si="254"/>
        <v>0</v>
      </c>
      <c r="N172" s="27">
        <f t="shared" si="254"/>
        <v>0</v>
      </c>
      <c r="O172" s="27">
        <f t="shared" si="254"/>
        <v>0</v>
      </c>
      <c r="P172" s="27">
        <f t="shared" si="254"/>
        <v>0</v>
      </c>
      <c r="Q172" s="27">
        <f t="shared" si="254"/>
        <v>0</v>
      </c>
      <c r="R172" s="27">
        <f t="shared" si="254"/>
        <v>104321</v>
      </c>
      <c r="S172" s="27">
        <f t="shared" si="254"/>
        <v>0</v>
      </c>
      <c r="T172" s="27">
        <f t="shared" si="254"/>
        <v>0</v>
      </c>
      <c r="U172" s="27">
        <f t="shared" si="254"/>
        <v>0</v>
      </c>
      <c r="V172" s="27">
        <f t="shared" si="254"/>
        <v>0</v>
      </c>
      <c r="W172" s="27">
        <f t="shared" si="254"/>
        <v>0</v>
      </c>
      <c r="X172" s="27">
        <f t="shared" si="254"/>
        <v>104321</v>
      </c>
      <c r="Y172" s="27">
        <f t="shared" si="254"/>
        <v>0</v>
      </c>
      <c r="Z172" s="27">
        <f t="shared" si="254"/>
        <v>0</v>
      </c>
      <c r="AA172" s="27">
        <f t="shared" si="254"/>
        <v>0</v>
      </c>
      <c r="AB172" s="27">
        <f t="shared" si="254"/>
        <v>0</v>
      </c>
      <c r="AC172" s="27">
        <f t="shared" si="254"/>
        <v>0</v>
      </c>
      <c r="AD172" s="27">
        <f t="shared" si="254"/>
        <v>104321</v>
      </c>
      <c r="AE172" s="27">
        <f t="shared" si="254"/>
        <v>0</v>
      </c>
      <c r="AF172" s="27">
        <f t="shared" si="254"/>
        <v>0</v>
      </c>
      <c r="AG172" s="27">
        <f t="shared" si="254"/>
        <v>-2223</v>
      </c>
      <c r="AH172" s="27">
        <f t="shared" si="254"/>
        <v>0</v>
      </c>
      <c r="AI172" s="27">
        <f t="shared" si="254"/>
        <v>0</v>
      </c>
      <c r="AJ172" s="27">
        <f t="shared" si="254"/>
        <v>102098</v>
      </c>
      <c r="AK172" s="27">
        <f t="shared" si="254"/>
        <v>0</v>
      </c>
      <c r="AL172" s="27">
        <f t="shared" si="254"/>
        <v>0</v>
      </c>
      <c r="AM172" s="27">
        <f t="shared" si="254"/>
        <v>0</v>
      </c>
      <c r="AN172" s="27">
        <f t="shared" si="254"/>
        <v>0</v>
      </c>
      <c r="AO172" s="27">
        <f t="shared" si="254"/>
        <v>0</v>
      </c>
      <c r="AP172" s="27">
        <f t="shared" si="254"/>
        <v>102098</v>
      </c>
      <c r="AQ172" s="27">
        <f t="shared" si="254"/>
        <v>0</v>
      </c>
    </row>
    <row r="173" spans="1:43" ht="18.75" customHeight="1">
      <c r="A173" s="73" t="s">
        <v>180</v>
      </c>
      <c r="B173" s="25" t="s">
        <v>50</v>
      </c>
      <c r="C173" s="25" t="s">
        <v>73</v>
      </c>
      <c r="D173" s="28" t="s">
        <v>572</v>
      </c>
      <c r="E173" s="25" t="s">
        <v>179</v>
      </c>
      <c r="F173" s="27">
        <v>100313</v>
      </c>
      <c r="G173" s="27"/>
      <c r="H173" s="27">
        <v>4008</v>
      </c>
      <c r="I173" s="27"/>
      <c r="J173" s="27"/>
      <c r="K173" s="27"/>
      <c r="L173" s="27">
        <f>F173+H173+I173+J173+K173</f>
        <v>104321</v>
      </c>
      <c r="M173" s="27">
        <f>G173+K173</f>
        <v>0</v>
      </c>
      <c r="N173" s="27"/>
      <c r="O173" s="27"/>
      <c r="P173" s="27"/>
      <c r="Q173" s="27"/>
      <c r="R173" s="27">
        <f>L173+N173+O173+P173+Q173</f>
        <v>104321</v>
      </c>
      <c r="S173" s="27">
        <f>M173+Q173</f>
        <v>0</v>
      </c>
      <c r="T173" s="27"/>
      <c r="U173" s="27"/>
      <c r="V173" s="27"/>
      <c r="W173" s="27"/>
      <c r="X173" s="27">
        <f>R173+T173+U173+V173+W173</f>
        <v>104321</v>
      </c>
      <c r="Y173" s="27">
        <f>S173+W173</f>
        <v>0</v>
      </c>
      <c r="Z173" s="27"/>
      <c r="AA173" s="27"/>
      <c r="AB173" s="27"/>
      <c r="AC173" s="27"/>
      <c r="AD173" s="27">
        <f>X173+Z173+AA173+AB173+AC173</f>
        <v>104321</v>
      </c>
      <c r="AE173" s="27">
        <f>Y173+AC173</f>
        <v>0</v>
      </c>
      <c r="AF173" s="27"/>
      <c r="AG173" s="27">
        <v>-2223</v>
      </c>
      <c r="AH173" s="27"/>
      <c r="AI173" s="27"/>
      <c r="AJ173" s="27">
        <f>AD173+AF173+AG173+AH173+AI173</f>
        <v>102098</v>
      </c>
      <c r="AK173" s="27">
        <f>AE173+AI173</f>
        <v>0</v>
      </c>
      <c r="AL173" s="27"/>
      <c r="AM173" s="27"/>
      <c r="AN173" s="27"/>
      <c r="AO173" s="27"/>
      <c r="AP173" s="27">
        <f>AJ173+AL173+AM173+AN173+AO173</f>
        <v>102098</v>
      </c>
      <c r="AQ173" s="27">
        <f>AK173+AO173</f>
        <v>0</v>
      </c>
    </row>
    <row r="174" spans="1:43" ht="33">
      <c r="A174" s="33" t="s">
        <v>437</v>
      </c>
      <c r="B174" s="25" t="s">
        <v>50</v>
      </c>
      <c r="C174" s="25" t="s">
        <v>73</v>
      </c>
      <c r="D174" s="28" t="s">
        <v>572</v>
      </c>
      <c r="E174" s="25" t="s">
        <v>80</v>
      </c>
      <c r="F174" s="27">
        <f t="shared" ref="F174:AQ174" si="255">F175</f>
        <v>43305</v>
      </c>
      <c r="G174" s="27">
        <f t="shared" si="255"/>
        <v>0</v>
      </c>
      <c r="H174" s="27">
        <f t="shared" si="255"/>
        <v>0</v>
      </c>
      <c r="I174" s="27">
        <f t="shared" si="255"/>
        <v>0</v>
      </c>
      <c r="J174" s="27">
        <f t="shared" si="255"/>
        <v>0</v>
      </c>
      <c r="K174" s="27">
        <f t="shared" si="255"/>
        <v>0</v>
      </c>
      <c r="L174" s="27">
        <f t="shared" si="255"/>
        <v>43305</v>
      </c>
      <c r="M174" s="27">
        <f t="shared" si="255"/>
        <v>0</v>
      </c>
      <c r="N174" s="27">
        <f t="shared" si="255"/>
        <v>0</v>
      </c>
      <c r="O174" s="27">
        <f t="shared" si="255"/>
        <v>0</v>
      </c>
      <c r="P174" s="27">
        <f t="shared" si="255"/>
        <v>0</v>
      </c>
      <c r="Q174" s="27">
        <f t="shared" si="255"/>
        <v>0</v>
      </c>
      <c r="R174" s="27">
        <f t="shared" si="255"/>
        <v>43305</v>
      </c>
      <c r="S174" s="27">
        <f t="shared" si="255"/>
        <v>0</v>
      </c>
      <c r="T174" s="27">
        <f t="shared" si="255"/>
        <v>0</v>
      </c>
      <c r="U174" s="27">
        <f t="shared" si="255"/>
        <v>0</v>
      </c>
      <c r="V174" s="27">
        <f t="shared" si="255"/>
        <v>0</v>
      </c>
      <c r="W174" s="27">
        <f t="shared" si="255"/>
        <v>0</v>
      </c>
      <c r="X174" s="27">
        <f t="shared" si="255"/>
        <v>43305</v>
      </c>
      <c r="Y174" s="27">
        <f t="shared" si="255"/>
        <v>0</v>
      </c>
      <c r="Z174" s="27">
        <f t="shared" si="255"/>
        <v>0</v>
      </c>
      <c r="AA174" s="27">
        <f t="shared" si="255"/>
        <v>0</v>
      </c>
      <c r="AB174" s="27">
        <f t="shared" si="255"/>
        <v>0</v>
      </c>
      <c r="AC174" s="27">
        <f t="shared" si="255"/>
        <v>0</v>
      </c>
      <c r="AD174" s="27">
        <f t="shared" si="255"/>
        <v>43305</v>
      </c>
      <c r="AE174" s="27">
        <f t="shared" si="255"/>
        <v>0</v>
      </c>
      <c r="AF174" s="27">
        <f t="shared" si="255"/>
        <v>0</v>
      </c>
      <c r="AG174" s="27">
        <f t="shared" si="255"/>
        <v>2223</v>
      </c>
      <c r="AH174" s="27">
        <f t="shared" si="255"/>
        <v>0</v>
      </c>
      <c r="AI174" s="27">
        <f t="shared" si="255"/>
        <v>0</v>
      </c>
      <c r="AJ174" s="27">
        <f t="shared" si="255"/>
        <v>45528</v>
      </c>
      <c r="AK174" s="27">
        <f t="shared" si="255"/>
        <v>0</v>
      </c>
      <c r="AL174" s="92">
        <f t="shared" si="255"/>
        <v>0</v>
      </c>
      <c r="AM174" s="92">
        <f t="shared" si="255"/>
        <v>0</v>
      </c>
      <c r="AN174" s="92">
        <f t="shared" si="255"/>
        <v>-120</v>
      </c>
      <c r="AO174" s="92">
        <f t="shared" si="255"/>
        <v>0</v>
      </c>
      <c r="AP174" s="27">
        <f t="shared" si="255"/>
        <v>45408</v>
      </c>
      <c r="AQ174" s="27">
        <f t="shared" si="255"/>
        <v>0</v>
      </c>
    </row>
    <row r="175" spans="1:43" ht="36" customHeight="1">
      <c r="A175" s="72" t="s">
        <v>170</v>
      </c>
      <c r="B175" s="25" t="s">
        <v>50</v>
      </c>
      <c r="C175" s="25" t="s">
        <v>73</v>
      </c>
      <c r="D175" s="28" t="s">
        <v>572</v>
      </c>
      <c r="E175" s="25" t="s">
        <v>169</v>
      </c>
      <c r="F175" s="27">
        <v>43305</v>
      </c>
      <c r="G175" s="27"/>
      <c r="H175" s="27"/>
      <c r="I175" s="27"/>
      <c r="J175" s="27"/>
      <c r="K175" s="27"/>
      <c r="L175" s="27">
        <f>F175+H175+I175+J175+K175</f>
        <v>43305</v>
      </c>
      <c r="M175" s="27">
        <f>G175+K175</f>
        <v>0</v>
      </c>
      <c r="N175" s="27"/>
      <c r="O175" s="27"/>
      <c r="P175" s="27"/>
      <c r="Q175" s="27"/>
      <c r="R175" s="27">
        <f>L175+N175+O175+P175+Q175</f>
        <v>43305</v>
      </c>
      <c r="S175" s="27">
        <f>M175+Q175</f>
        <v>0</v>
      </c>
      <c r="T175" s="27"/>
      <c r="U175" s="27"/>
      <c r="V175" s="27"/>
      <c r="W175" s="27"/>
      <c r="X175" s="27">
        <f>R175+T175+U175+V175+W175</f>
        <v>43305</v>
      </c>
      <c r="Y175" s="27">
        <f>S175+W175</f>
        <v>0</v>
      </c>
      <c r="Z175" s="27"/>
      <c r="AA175" s="27"/>
      <c r="AB175" s="27"/>
      <c r="AC175" s="27"/>
      <c r="AD175" s="27">
        <f>X175+Z175+AA175+AB175+AC175</f>
        <v>43305</v>
      </c>
      <c r="AE175" s="27">
        <f>Y175+AC175</f>
        <v>0</v>
      </c>
      <c r="AF175" s="27"/>
      <c r="AG175" s="27">
        <v>2223</v>
      </c>
      <c r="AH175" s="27"/>
      <c r="AI175" s="27"/>
      <c r="AJ175" s="27">
        <f>AD175+AF175+AG175+AH175+AI175</f>
        <v>45528</v>
      </c>
      <c r="AK175" s="27">
        <f>AE175+AI175</f>
        <v>0</v>
      </c>
      <c r="AL175" s="92"/>
      <c r="AM175" s="92"/>
      <c r="AN175" s="92">
        <v>-120</v>
      </c>
      <c r="AO175" s="92"/>
      <c r="AP175" s="27">
        <f>AJ175+AL175+AM175+AN175+AO175</f>
        <v>45408</v>
      </c>
      <c r="AQ175" s="27">
        <f>AK175+AO175</f>
        <v>0</v>
      </c>
    </row>
    <row r="176" spans="1:43" ht="16.5">
      <c r="A176" s="33" t="s">
        <v>99</v>
      </c>
      <c r="B176" s="25" t="s">
        <v>50</v>
      </c>
      <c r="C176" s="25" t="s">
        <v>73</v>
      </c>
      <c r="D176" s="28" t="s">
        <v>572</v>
      </c>
      <c r="E176" s="25" t="s">
        <v>100</v>
      </c>
      <c r="F176" s="27">
        <f t="shared" ref="F176:G176" si="256">F177+F178</f>
        <v>495</v>
      </c>
      <c r="G176" s="27">
        <f t="shared" si="256"/>
        <v>0</v>
      </c>
      <c r="H176" s="27">
        <f t="shared" ref="H176:M176" si="257">H177+H178</f>
        <v>0</v>
      </c>
      <c r="I176" s="27">
        <f t="shared" si="257"/>
        <v>0</v>
      </c>
      <c r="J176" s="27">
        <f t="shared" si="257"/>
        <v>0</v>
      </c>
      <c r="K176" s="27">
        <f t="shared" si="257"/>
        <v>0</v>
      </c>
      <c r="L176" s="27">
        <f t="shared" si="257"/>
        <v>495</v>
      </c>
      <c r="M176" s="27">
        <f t="shared" si="257"/>
        <v>0</v>
      </c>
      <c r="N176" s="27">
        <f t="shared" ref="N176:S176" si="258">N177+N178</f>
        <v>0</v>
      </c>
      <c r="O176" s="27">
        <f t="shared" si="258"/>
        <v>0</v>
      </c>
      <c r="P176" s="27">
        <f t="shared" si="258"/>
        <v>0</v>
      </c>
      <c r="Q176" s="27">
        <f t="shared" si="258"/>
        <v>0</v>
      </c>
      <c r="R176" s="27">
        <f t="shared" si="258"/>
        <v>495</v>
      </c>
      <c r="S176" s="27">
        <f t="shared" si="258"/>
        <v>0</v>
      </c>
      <c r="T176" s="27">
        <f t="shared" ref="T176:Y176" si="259">T177+T178</f>
        <v>0</v>
      </c>
      <c r="U176" s="27">
        <f t="shared" si="259"/>
        <v>0</v>
      </c>
      <c r="V176" s="27">
        <f t="shared" si="259"/>
        <v>0</v>
      </c>
      <c r="W176" s="27">
        <f t="shared" si="259"/>
        <v>0</v>
      </c>
      <c r="X176" s="27">
        <f t="shared" si="259"/>
        <v>495</v>
      </c>
      <c r="Y176" s="27">
        <f t="shared" si="259"/>
        <v>0</v>
      </c>
      <c r="Z176" s="27">
        <f t="shared" ref="Z176:AE176" si="260">Z177+Z178</f>
        <v>0</v>
      </c>
      <c r="AA176" s="27">
        <f t="shared" si="260"/>
        <v>0</v>
      </c>
      <c r="AB176" s="27">
        <f t="shared" si="260"/>
        <v>0</v>
      </c>
      <c r="AC176" s="27">
        <f t="shared" si="260"/>
        <v>0</v>
      </c>
      <c r="AD176" s="27">
        <f t="shared" si="260"/>
        <v>495</v>
      </c>
      <c r="AE176" s="27">
        <f t="shared" si="260"/>
        <v>0</v>
      </c>
      <c r="AF176" s="27">
        <f t="shared" ref="AF176:AK176" si="261">AF177+AF178</f>
        <v>0</v>
      </c>
      <c r="AG176" s="27">
        <f t="shared" si="261"/>
        <v>0</v>
      </c>
      <c r="AH176" s="27">
        <f t="shared" si="261"/>
        <v>0</v>
      </c>
      <c r="AI176" s="27">
        <f t="shared" si="261"/>
        <v>0</v>
      </c>
      <c r="AJ176" s="27">
        <f t="shared" si="261"/>
        <v>495</v>
      </c>
      <c r="AK176" s="27">
        <f t="shared" si="261"/>
        <v>0</v>
      </c>
      <c r="AL176" s="27">
        <f t="shared" ref="AL176:AQ176" si="262">AL177+AL178</f>
        <v>0</v>
      </c>
      <c r="AM176" s="27">
        <f t="shared" si="262"/>
        <v>0</v>
      </c>
      <c r="AN176" s="27">
        <f t="shared" si="262"/>
        <v>0</v>
      </c>
      <c r="AO176" s="27">
        <f t="shared" si="262"/>
        <v>0</v>
      </c>
      <c r="AP176" s="27">
        <f t="shared" si="262"/>
        <v>495</v>
      </c>
      <c r="AQ176" s="27">
        <f t="shared" si="262"/>
        <v>0</v>
      </c>
    </row>
    <row r="177" spans="1:43" ht="16.5" hidden="1">
      <c r="A177" s="96" t="s">
        <v>185</v>
      </c>
      <c r="B177" s="97" t="s">
        <v>50</v>
      </c>
      <c r="C177" s="97" t="s">
        <v>73</v>
      </c>
      <c r="D177" s="138" t="s">
        <v>572</v>
      </c>
      <c r="E177" s="97" t="s">
        <v>184</v>
      </c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27"/>
      <c r="AG177" s="27"/>
      <c r="AH177" s="27"/>
      <c r="AI177" s="27"/>
      <c r="AJ177" s="95"/>
      <c r="AK177" s="95"/>
      <c r="AL177" s="27"/>
      <c r="AM177" s="27"/>
      <c r="AN177" s="27"/>
      <c r="AO177" s="27"/>
      <c r="AP177" s="95"/>
      <c r="AQ177" s="95"/>
    </row>
    <row r="178" spans="1:43" ht="16.5">
      <c r="A178" s="33" t="s">
        <v>172</v>
      </c>
      <c r="B178" s="25" t="s">
        <v>50</v>
      </c>
      <c r="C178" s="25" t="s">
        <v>73</v>
      </c>
      <c r="D178" s="28" t="s">
        <v>572</v>
      </c>
      <c r="E178" s="25" t="s">
        <v>171</v>
      </c>
      <c r="F178" s="27">
        <v>495</v>
      </c>
      <c r="G178" s="27"/>
      <c r="H178" s="27"/>
      <c r="I178" s="27"/>
      <c r="J178" s="27"/>
      <c r="K178" s="27"/>
      <c r="L178" s="27">
        <f>F178+H178+I178+J178+K178</f>
        <v>495</v>
      </c>
      <c r="M178" s="27">
        <f>G178+K178</f>
        <v>0</v>
      </c>
      <c r="N178" s="27"/>
      <c r="O178" s="27"/>
      <c r="P178" s="27"/>
      <c r="Q178" s="27"/>
      <c r="R178" s="27">
        <f>L178+N178+O178+P178+Q178</f>
        <v>495</v>
      </c>
      <c r="S178" s="27">
        <f>M178+Q178</f>
        <v>0</v>
      </c>
      <c r="T178" s="27"/>
      <c r="U178" s="27"/>
      <c r="V178" s="27"/>
      <c r="W178" s="27"/>
      <c r="X178" s="27">
        <f>R178+T178+U178+V178+W178</f>
        <v>495</v>
      </c>
      <c r="Y178" s="27">
        <f>S178+W178</f>
        <v>0</v>
      </c>
      <c r="Z178" s="27"/>
      <c r="AA178" s="27"/>
      <c r="AB178" s="27"/>
      <c r="AC178" s="27"/>
      <c r="AD178" s="27">
        <f>X178+Z178+AA178+AB178+AC178</f>
        <v>495</v>
      </c>
      <c r="AE178" s="27">
        <f>Y178+AC178</f>
        <v>0</v>
      </c>
      <c r="AF178" s="27"/>
      <c r="AG178" s="27"/>
      <c r="AH178" s="27"/>
      <c r="AI178" s="27"/>
      <c r="AJ178" s="27">
        <f>AD178+AF178+AG178+AH178+AI178</f>
        <v>495</v>
      </c>
      <c r="AK178" s="27">
        <f>AE178+AI178</f>
        <v>0</v>
      </c>
      <c r="AL178" s="27"/>
      <c r="AM178" s="27"/>
      <c r="AN178" s="27"/>
      <c r="AO178" s="27"/>
      <c r="AP178" s="27">
        <f>AJ178+AL178+AM178+AN178+AO178</f>
        <v>495</v>
      </c>
      <c r="AQ178" s="27">
        <f>AK178+AO178</f>
        <v>0</v>
      </c>
    </row>
    <row r="179" spans="1:43" ht="16.5">
      <c r="A179" s="33" t="s">
        <v>593</v>
      </c>
      <c r="B179" s="25" t="s">
        <v>50</v>
      </c>
      <c r="C179" s="25" t="s">
        <v>73</v>
      </c>
      <c r="D179" s="28" t="s">
        <v>597</v>
      </c>
      <c r="E179" s="25"/>
      <c r="F179" s="27"/>
      <c r="G179" s="27"/>
      <c r="H179" s="27">
        <f>H193+H180+H183+H188+H196+H203</f>
        <v>0</v>
      </c>
      <c r="I179" s="27">
        <f t="shared" ref="I179:M179" si="263">I193+I180+I183+I188+I196+I203</f>
        <v>0</v>
      </c>
      <c r="J179" s="27">
        <f t="shared" si="263"/>
        <v>0</v>
      </c>
      <c r="K179" s="27">
        <f t="shared" si="263"/>
        <v>5406</v>
      </c>
      <c r="L179" s="27">
        <f t="shared" si="263"/>
        <v>5406</v>
      </c>
      <c r="M179" s="27">
        <f t="shared" si="263"/>
        <v>5406</v>
      </c>
      <c r="N179" s="27">
        <f>N193+N180+N183+N188+N196+N203</f>
        <v>0</v>
      </c>
      <c r="O179" s="27">
        <f t="shared" ref="O179:S179" si="264">O193+O180+O183+O188+O196+O203</f>
        <v>0</v>
      </c>
      <c r="P179" s="27">
        <f t="shared" si="264"/>
        <v>0</v>
      </c>
      <c r="Q179" s="27">
        <f t="shared" si="264"/>
        <v>0</v>
      </c>
      <c r="R179" s="27">
        <f t="shared" si="264"/>
        <v>5406</v>
      </c>
      <c r="S179" s="27">
        <f t="shared" si="264"/>
        <v>5406</v>
      </c>
      <c r="T179" s="27">
        <f>T193+T180+T183+T188+T196+T203</f>
        <v>0</v>
      </c>
      <c r="U179" s="27">
        <f t="shared" ref="U179:Y179" si="265">U193+U180+U183+U188+U196+U203</f>
        <v>0</v>
      </c>
      <c r="V179" s="27">
        <f t="shared" si="265"/>
        <v>0</v>
      </c>
      <c r="W179" s="27">
        <f t="shared" si="265"/>
        <v>0</v>
      </c>
      <c r="X179" s="27">
        <f t="shared" si="265"/>
        <v>5406</v>
      </c>
      <c r="Y179" s="27">
        <f t="shared" si="265"/>
        <v>5406</v>
      </c>
      <c r="Z179" s="27">
        <f>Z193+Z180+Z183+Z188+Z196+Z203</f>
        <v>0</v>
      </c>
      <c r="AA179" s="27">
        <f t="shared" ref="AA179:AE179" si="266">AA193+AA180+AA183+AA188+AA196+AA203</f>
        <v>0</v>
      </c>
      <c r="AB179" s="27">
        <f t="shared" si="266"/>
        <v>0</v>
      </c>
      <c r="AC179" s="27">
        <f t="shared" si="266"/>
        <v>0</v>
      </c>
      <c r="AD179" s="27">
        <f t="shared" si="266"/>
        <v>5406</v>
      </c>
      <c r="AE179" s="27">
        <f t="shared" si="266"/>
        <v>5406</v>
      </c>
      <c r="AF179" s="27">
        <f>AF193+AF180+AF183+AF188+AF196+AF203</f>
        <v>0</v>
      </c>
      <c r="AG179" s="27">
        <f t="shared" ref="AG179:AK179" si="267">AG193+AG180+AG183+AG188+AG196+AG203</f>
        <v>0</v>
      </c>
      <c r="AH179" s="27">
        <f t="shared" si="267"/>
        <v>0</v>
      </c>
      <c r="AI179" s="27">
        <f t="shared" si="267"/>
        <v>0</v>
      </c>
      <c r="AJ179" s="27">
        <f t="shared" si="267"/>
        <v>5406</v>
      </c>
      <c r="AK179" s="27">
        <f t="shared" si="267"/>
        <v>5406</v>
      </c>
      <c r="AL179" s="27">
        <f>AL193+AL180+AL183+AL188+AL196+AL203</f>
        <v>0</v>
      </c>
      <c r="AM179" s="27">
        <f t="shared" ref="AM179:AQ179" si="268">AM193+AM180+AM183+AM188+AM196+AM203</f>
        <v>0</v>
      </c>
      <c r="AN179" s="27">
        <f t="shared" si="268"/>
        <v>0</v>
      </c>
      <c r="AO179" s="27">
        <f t="shared" si="268"/>
        <v>0</v>
      </c>
      <c r="AP179" s="27">
        <f t="shared" si="268"/>
        <v>5406</v>
      </c>
      <c r="AQ179" s="27">
        <f t="shared" si="268"/>
        <v>5406</v>
      </c>
    </row>
    <row r="180" spans="1:43" ht="33">
      <c r="A180" s="33" t="s">
        <v>598</v>
      </c>
      <c r="B180" s="25" t="s">
        <v>50</v>
      </c>
      <c r="C180" s="25" t="s">
        <v>73</v>
      </c>
      <c r="D180" s="28" t="s">
        <v>600</v>
      </c>
      <c r="E180" s="25"/>
      <c r="F180" s="27"/>
      <c r="G180" s="27"/>
      <c r="H180" s="92">
        <f>H181</f>
        <v>0</v>
      </c>
      <c r="I180" s="92">
        <f t="shared" ref="I180:X181" si="269">I181</f>
        <v>0</v>
      </c>
      <c r="J180" s="92">
        <f t="shared" si="269"/>
        <v>0</v>
      </c>
      <c r="K180" s="92">
        <f t="shared" si="269"/>
        <v>44</v>
      </c>
      <c r="L180" s="27">
        <f t="shared" si="269"/>
        <v>44</v>
      </c>
      <c r="M180" s="27">
        <f t="shared" si="269"/>
        <v>44</v>
      </c>
      <c r="N180" s="27">
        <f>N181</f>
        <v>0</v>
      </c>
      <c r="O180" s="27">
        <f t="shared" si="269"/>
        <v>0</v>
      </c>
      <c r="P180" s="27">
        <f t="shared" si="269"/>
        <v>0</v>
      </c>
      <c r="Q180" s="27">
        <f t="shared" si="269"/>
        <v>0</v>
      </c>
      <c r="R180" s="27">
        <f t="shared" si="269"/>
        <v>44</v>
      </c>
      <c r="S180" s="27">
        <f t="shared" si="269"/>
        <v>44</v>
      </c>
      <c r="T180" s="27">
        <f>T181</f>
        <v>0</v>
      </c>
      <c r="U180" s="27">
        <f t="shared" si="269"/>
        <v>0</v>
      </c>
      <c r="V180" s="27">
        <f t="shared" si="269"/>
        <v>0</v>
      </c>
      <c r="W180" s="27">
        <f t="shared" si="269"/>
        <v>0</v>
      </c>
      <c r="X180" s="27">
        <f t="shared" si="269"/>
        <v>44</v>
      </c>
      <c r="Y180" s="27">
        <f t="shared" ref="U180:Y181" si="270">Y181</f>
        <v>44</v>
      </c>
      <c r="Z180" s="27">
        <f>Z181</f>
        <v>0</v>
      </c>
      <c r="AA180" s="27">
        <f t="shared" ref="AA180:AP181" si="271">AA181</f>
        <v>0</v>
      </c>
      <c r="AB180" s="27">
        <f t="shared" si="271"/>
        <v>0</v>
      </c>
      <c r="AC180" s="27">
        <f t="shared" si="271"/>
        <v>0</v>
      </c>
      <c r="AD180" s="27">
        <f t="shared" si="271"/>
        <v>44</v>
      </c>
      <c r="AE180" s="27">
        <f t="shared" si="271"/>
        <v>44</v>
      </c>
      <c r="AF180" s="27">
        <f>AF181</f>
        <v>0</v>
      </c>
      <c r="AG180" s="27">
        <f t="shared" si="271"/>
        <v>0</v>
      </c>
      <c r="AH180" s="27">
        <f t="shared" si="271"/>
        <v>0</v>
      </c>
      <c r="AI180" s="27">
        <f t="shared" si="271"/>
        <v>0</v>
      </c>
      <c r="AJ180" s="27">
        <f t="shared" si="271"/>
        <v>44</v>
      </c>
      <c r="AK180" s="27">
        <f t="shared" si="271"/>
        <v>44</v>
      </c>
      <c r="AL180" s="27">
        <f>AL181</f>
        <v>0</v>
      </c>
      <c r="AM180" s="27">
        <f t="shared" si="271"/>
        <v>0</v>
      </c>
      <c r="AN180" s="27">
        <f t="shared" si="271"/>
        <v>0</v>
      </c>
      <c r="AO180" s="27">
        <f t="shared" si="271"/>
        <v>0</v>
      </c>
      <c r="AP180" s="27">
        <f t="shared" si="271"/>
        <v>44</v>
      </c>
      <c r="AQ180" s="27">
        <f t="shared" ref="AM180:AQ181" si="272">AQ181</f>
        <v>44</v>
      </c>
    </row>
    <row r="181" spans="1:43" ht="33">
      <c r="A181" s="33" t="s">
        <v>595</v>
      </c>
      <c r="B181" s="25" t="s">
        <v>50</v>
      </c>
      <c r="C181" s="25" t="s">
        <v>73</v>
      </c>
      <c r="D181" s="28" t="s">
        <v>600</v>
      </c>
      <c r="E181" s="25" t="s">
        <v>80</v>
      </c>
      <c r="F181" s="27"/>
      <c r="G181" s="27"/>
      <c r="H181" s="92">
        <f>H182</f>
        <v>0</v>
      </c>
      <c r="I181" s="92">
        <f t="shared" si="269"/>
        <v>0</v>
      </c>
      <c r="J181" s="92">
        <f t="shared" si="269"/>
        <v>0</v>
      </c>
      <c r="K181" s="92">
        <f t="shared" si="269"/>
        <v>44</v>
      </c>
      <c r="L181" s="27">
        <f t="shared" si="269"/>
        <v>44</v>
      </c>
      <c r="M181" s="27">
        <f t="shared" si="269"/>
        <v>44</v>
      </c>
      <c r="N181" s="27">
        <f>N182</f>
        <v>0</v>
      </c>
      <c r="O181" s="27">
        <f t="shared" si="269"/>
        <v>0</v>
      </c>
      <c r="P181" s="27">
        <f t="shared" si="269"/>
        <v>0</v>
      </c>
      <c r="Q181" s="27">
        <f t="shared" si="269"/>
        <v>0</v>
      </c>
      <c r="R181" s="27">
        <f t="shared" si="269"/>
        <v>44</v>
      </c>
      <c r="S181" s="27">
        <f t="shared" si="269"/>
        <v>44</v>
      </c>
      <c r="T181" s="27">
        <f>T182</f>
        <v>0</v>
      </c>
      <c r="U181" s="27">
        <f t="shared" si="270"/>
        <v>0</v>
      </c>
      <c r="V181" s="27">
        <f t="shared" si="270"/>
        <v>0</v>
      </c>
      <c r="W181" s="27">
        <f t="shared" si="270"/>
        <v>0</v>
      </c>
      <c r="X181" s="27">
        <f t="shared" si="270"/>
        <v>44</v>
      </c>
      <c r="Y181" s="27">
        <f t="shared" si="270"/>
        <v>44</v>
      </c>
      <c r="Z181" s="27">
        <f>Z182</f>
        <v>0</v>
      </c>
      <c r="AA181" s="27">
        <f t="shared" si="271"/>
        <v>0</v>
      </c>
      <c r="AB181" s="27">
        <f t="shared" si="271"/>
        <v>0</v>
      </c>
      <c r="AC181" s="27">
        <f t="shared" si="271"/>
        <v>0</v>
      </c>
      <c r="AD181" s="27">
        <f t="shared" si="271"/>
        <v>44</v>
      </c>
      <c r="AE181" s="27">
        <f t="shared" si="271"/>
        <v>44</v>
      </c>
      <c r="AF181" s="27">
        <f>AF182</f>
        <v>0</v>
      </c>
      <c r="AG181" s="27">
        <f t="shared" si="271"/>
        <v>0</v>
      </c>
      <c r="AH181" s="27">
        <f t="shared" si="271"/>
        <v>0</v>
      </c>
      <c r="AI181" s="27">
        <f t="shared" si="271"/>
        <v>0</v>
      </c>
      <c r="AJ181" s="27">
        <f t="shared" si="271"/>
        <v>44</v>
      </c>
      <c r="AK181" s="27">
        <f t="shared" si="271"/>
        <v>44</v>
      </c>
      <c r="AL181" s="27">
        <f>AL182</f>
        <v>0</v>
      </c>
      <c r="AM181" s="27">
        <f t="shared" si="272"/>
        <v>0</v>
      </c>
      <c r="AN181" s="27">
        <f t="shared" si="272"/>
        <v>0</v>
      </c>
      <c r="AO181" s="27">
        <f t="shared" si="272"/>
        <v>0</v>
      </c>
      <c r="AP181" s="27">
        <f t="shared" si="272"/>
        <v>44</v>
      </c>
      <c r="AQ181" s="27">
        <f t="shared" si="272"/>
        <v>44</v>
      </c>
    </row>
    <row r="182" spans="1:43" ht="34.5" customHeight="1">
      <c r="A182" s="33" t="s">
        <v>170</v>
      </c>
      <c r="B182" s="25" t="s">
        <v>50</v>
      </c>
      <c r="C182" s="25" t="s">
        <v>73</v>
      </c>
      <c r="D182" s="28" t="s">
        <v>600</v>
      </c>
      <c r="E182" s="25" t="s">
        <v>169</v>
      </c>
      <c r="F182" s="27"/>
      <c r="G182" s="27"/>
      <c r="H182" s="92"/>
      <c r="I182" s="92"/>
      <c r="J182" s="92"/>
      <c r="K182" s="92">
        <v>44</v>
      </c>
      <c r="L182" s="27">
        <f>F182+H182+I182+J182+K182</f>
        <v>44</v>
      </c>
      <c r="M182" s="27">
        <f>G182+K182</f>
        <v>44</v>
      </c>
      <c r="N182" s="27"/>
      <c r="O182" s="27"/>
      <c r="P182" s="27"/>
      <c r="Q182" s="27"/>
      <c r="R182" s="27">
        <f>L182+N182+O182+P182+Q182</f>
        <v>44</v>
      </c>
      <c r="S182" s="27">
        <f>M182+Q182</f>
        <v>44</v>
      </c>
      <c r="T182" s="27"/>
      <c r="U182" s="27"/>
      <c r="V182" s="27"/>
      <c r="W182" s="27"/>
      <c r="X182" s="27">
        <f>R182+T182+U182+V182+W182</f>
        <v>44</v>
      </c>
      <c r="Y182" s="27">
        <f>S182+W182</f>
        <v>44</v>
      </c>
      <c r="Z182" s="27"/>
      <c r="AA182" s="27"/>
      <c r="AB182" s="27"/>
      <c r="AC182" s="27"/>
      <c r="AD182" s="27">
        <f>X182+Z182+AA182+AB182+AC182</f>
        <v>44</v>
      </c>
      <c r="AE182" s="27">
        <f>Y182+AC182</f>
        <v>44</v>
      </c>
      <c r="AF182" s="27"/>
      <c r="AG182" s="27"/>
      <c r="AH182" s="27"/>
      <c r="AI182" s="27"/>
      <c r="AJ182" s="27">
        <f>AD182+AF182+AG182+AH182+AI182</f>
        <v>44</v>
      </c>
      <c r="AK182" s="27">
        <f>AE182+AI182</f>
        <v>44</v>
      </c>
      <c r="AL182" s="27"/>
      <c r="AM182" s="27"/>
      <c r="AN182" s="27"/>
      <c r="AO182" s="27"/>
      <c r="AP182" s="27">
        <f>AJ182+AL182+AM182+AN182+AO182</f>
        <v>44</v>
      </c>
      <c r="AQ182" s="27">
        <f>AK182+AO182</f>
        <v>44</v>
      </c>
    </row>
    <row r="183" spans="1:43" ht="33">
      <c r="A183" s="33" t="s">
        <v>601</v>
      </c>
      <c r="B183" s="25" t="s">
        <v>50</v>
      </c>
      <c r="C183" s="25" t="s">
        <v>73</v>
      </c>
      <c r="D183" s="28" t="s">
        <v>602</v>
      </c>
      <c r="E183" s="25"/>
      <c r="F183" s="27"/>
      <c r="G183" s="27"/>
      <c r="H183" s="92">
        <f>H184+H186</f>
        <v>0</v>
      </c>
      <c r="I183" s="92">
        <f t="shared" ref="I183:M183" si="273">I184+I186</f>
        <v>0</v>
      </c>
      <c r="J183" s="92">
        <f t="shared" si="273"/>
        <v>0</v>
      </c>
      <c r="K183" s="92">
        <f t="shared" si="273"/>
        <v>151</v>
      </c>
      <c r="L183" s="27">
        <f t="shared" si="273"/>
        <v>151</v>
      </c>
      <c r="M183" s="27">
        <f t="shared" si="273"/>
        <v>151</v>
      </c>
      <c r="N183" s="27">
        <f>N184+N186</f>
        <v>0</v>
      </c>
      <c r="O183" s="27">
        <f t="shared" ref="O183:S183" si="274">O184+O186</f>
        <v>0</v>
      </c>
      <c r="P183" s="27">
        <f t="shared" si="274"/>
        <v>0</v>
      </c>
      <c r="Q183" s="27">
        <f t="shared" si="274"/>
        <v>0</v>
      </c>
      <c r="R183" s="27">
        <f t="shared" si="274"/>
        <v>151</v>
      </c>
      <c r="S183" s="27">
        <f t="shared" si="274"/>
        <v>151</v>
      </c>
      <c r="T183" s="27">
        <f>T184+T186</f>
        <v>0</v>
      </c>
      <c r="U183" s="27">
        <f t="shared" ref="U183:Y183" si="275">U184+U186</f>
        <v>0</v>
      </c>
      <c r="V183" s="27">
        <f t="shared" si="275"/>
        <v>0</v>
      </c>
      <c r="W183" s="27">
        <f t="shared" si="275"/>
        <v>0</v>
      </c>
      <c r="X183" s="27">
        <f t="shared" si="275"/>
        <v>151</v>
      </c>
      <c r="Y183" s="27">
        <f t="shared" si="275"/>
        <v>151</v>
      </c>
      <c r="Z183" s="27">
        <f>Z184+Z186</f>
        <v>0</v>
      </c>
      <c r="AA183" s="27">
        <f t="shared" ref="AA183:AE183" si="276">AA184+AA186</f>
        <v>0</v>
      </c>
      <c r="AB183" s="27">
        <f t="shared" si="276"/>
        <v>0</v>
      </c>
      <c r="AC183" s="27">
        <f t="shared" si="276"/>
        <v>0</v>
      </c>
      <c r="AD183" s="27">
        <f t="shared" si="276"/>
        <v>151</v>
      </c>
      <c r="AE183" s="27">
        <f t="shared" si="276"/>
        <v>151</v>
      </c>
      <c r="AF183" s="27">
        <f>AF184+AF186</f>
        <v>0</v>
      </c>
      <c r="AG183" s="27">
        <f t="shared" ref="AG183:AK183" si="277">AG184+AG186</f>
        <v>0</v>
      </c>
      <c r="AH183" s="27">
        <f t="shared" si="277"/>
        <v>0</v>
      </c>
      <c r="AI183" s="27">
        <f t="shared" si="277"/>
        <v>0</v>
      </c>
      <c r="AJ183" s="27">
        <f t="shared" si="277"/>
        <v>151</v>
      </c>
      <c r="AK183" s="27">
        <f t="shared" si="277"/>
        <v>151</v>
      </c>
      <c r="AL183" s="27">
        <f>AL184+AL186</f>
        <v>0</v>
      </c>
      <c r="AM183" s="27">
        <f t="shared" ref="AM183:AQ183" si="278">AM184+AM186</f>
        <v>0</v>
      </c>
      <c r="AN183" s="27">
        <f t="shared" si="278"/>
        <v>0</v>
      </c>
      <c r="AO183" s="27">
        <f t="shared" si="278"/>
        <v>0</v>
      </c>
      <c r="AP183" s="27">
        <f t="shared" si="278"/>
        <v>151</v>
      </c>
      <c r="AQ183" s="27">
        <f t="shared" si="278"/>
        <v>151</v>
      </c>
    </row>
    <row r="184" spans="1:43" ht="33">
      <c r="A184" s="33" t="s">
        <v>595</v>
      </c>
      <c r="B184" s="25" t="s">
        <v>50</v>
      </c>
      <c r="C184" s="25" t="s">
        <v>73</v>
      </c>
      <c r="D184" s="28" t="s">
        <v>602</v>
      </c>
      <c r="E184" s="25" t="s">
        <v>80</v>
      </c>
      <c r="F184" s="27"/>
      <c r="G184" s="27"/>
      <c r="H184" s="92">
        <f>H185</f>
        <v>0</v>
      </c>
      <c r="I184" s="92">
        <f t="shared" ref="I184:AQ184" si="279">I185</f>
        <v>0</v>
      </c>
      <c r="J184" s="92">
        <f t="shared" si="279"/>
        <v>0</v>
      </c>
      <c r="K184" s="92">
        <f t="shared" si="279"/>
        <v>145</v>
      </c>
      <c r="L184" s="27">
        <f t="shared" si="279"/>
        <v>145</v>
      </c>
      <c r="M184" s="27">
        <f t="shared" si="279"/>
        <v>145</v>
      </c>
      <c r="N184" s="27">
        <f>N185</f>
        <v>0</v>
      </c>
      <c r="O184" s="27">
        <f t="shared" si="279"/>
        <v>0</v>
      </c>
      <c r="P184" s="27">
        <f t="shared" si="279"/>
        <v>0</v>
      </c>
      <c r="Q184" s="27">
        <f t="shared" si="279"/>
        <v>0</v>
      </c>
      <c r="R184" s="27">
        <f t="shared" si="279"/>
        <v>145</v>
      </c>
      <c r="S184" s="27">
        <f t="shared" si="279"/>
        <v>145</v>
      </c>
      <c r="T184" s="27">
        <f>T185</f>
        <v>0</v>
      </c>
      <c r="U184" s="27">
        <f t="shared" si="279"/>
        <v>0</v>
      </c>
      <c r="V184" s="27">
        <f t="shared" si="279"/>
        <v>0</v>
      </c>
      <c r="W184" s="27">
        <f t="shared" si="279"/>
        <v>0</v>
      </c>
      <c r="X184" s="27">
        <f t="shared" si="279"/>
        <v>145</v>
      </c>
      <c r="Y184" s="27">
        <f t="shared" si="279"/>
        <v>145</v>
      </c>
      <c r="Z184" s="27">
        <f>Z185</f>
        <v>0</v>
      </c>
      <c r="AA184" s="27">
        <f t="shared" si="279"/>
        <v>0</v>
      </c>
      <c r="AB184" s="27">
        <f t="shared" si="279"/>
        <v>0</v>
      </c>
      <c r="AC184" s="27">
        <f t="shared" si="279"/>
        <v>0</v>
      </c>
      <c r="AD184" s="27">
        <f t="shared" si="279"/>
        <v>145</v>
      </c>
      <c r="AE184" s="27">
        <f t="shared" si="279"/>
        <v>145</v>
      </c>
      <c r="AF184" s="27">
        <f>AF185</f>
        <v>0</v>
      </c>
      <c r="AG184" s="27">
        <f t="shared" si="279"/>
        <v>0</v>
      </c>
      <c r="AH184" s="27">
        <f t="shared" si="279"/>
        <v>0</v>
      </c>
      <c r="AI184" s="27">
        <f t="shared" si="279"/>
        <v>0</v>
      </c>
      <c r="AJ184" s="27">
        <f t="shared" si="279"/>
        <v>145</v>
      </c>
      <c r="AK184" s="27">
        <f t="shared" si="279"/>
        <v>145</v>
      </c>
      <c r="AL184" s="27">
        <f>AL185</f>
        <v>0</v>
      </c>
      <c r="AM184" s="27">
        <f t="shared" si="279"/>
        <v>0</v>
      </c>
      <c r="AN184" s="27">
        <f t="shared" si="279"/>
        <v>0</v>
      </c>
      <c r="AO184" s="27">
        <f t="shared" si="279"/>
        <v>0</v>
      </c>
      <c r="AP184" s="27">
        <f t="shared" si="279"/>
        <v>145</v>
      </c>
      <c r="AQ184" s="27">
        <f t="shared" si="279"/>
        <v>145</v>
      </c>
    </row>
    <row r="185" spans="1:43" ht="33.75" customHeight="1">
      <c r="A185" s="33" t="s">
        <v>170</v>
      </c>
      <c r="B185" s="25" t="s">
        <v>50</v>
      </c>
      <c r="C185" s="25" t="s">
        <v>73</v>
      </c>
      <c r="D185" s="28" t="s">
        <v>602</v>
      </c>
      <c r="E185" s="25" t="s">
        <v>169</v>
      </c>
      <c r="F185" s="27"/>
      <c r="G185" s="27"/>
      <c r="H185" s="92"/>
      <c r="I185" s="92"/>
      <c r="J185" s="92"/>
      <c r="K185" s="92">
        <v>145</v>
      </c>
      <c r="L185" s="27">
        <f>F185+H185+I185+J185+K185</f>
        <v>145</v>
      </c>
      <c r="M185" s="27">
        <f>G185+K185</f>
        <v>145</v>
      </c>
      <c r="N185" s="27"/>
      <c r="O185" s="27"/>
      <c r="P185" s="27"/>
      <c r="Q185" s="27"/>
      <c r="R185" s="27">
        <f>L185+N185+O185+P185+Q185</f>
        <v>145</v>
      </c>
      <c r="S185" s="27">
        <f>M185+Q185</f>
        <v>145</v>
      </c>
      <c r="T185" s="27"/>
      <c r="U185" s="27"/>
      <c r="V185" s="27"/>
      <c r="W185" s="27"/>
      <c r="X185" s="27">
        <f>R185+T185+U185+V185+W185</f>
        <v>145</v>
      </c>
      <c r="Y185" s="27">
        <f>S185+W185</f>
        <v>145</v>
      </c>
      <c r="Z185" s="27"/>
      <c r="AA185" s="27"/>
      <c r="AB185" s="27"/>
      <c r="AC185" s="27"/>
      <c r="AD185" s="27">
        <f>X185+Z185+AA185+AB185+AC185</f>
        <v>145</v>
      </c>
      <c r="AE185" s="27">
        <f>Y185+AC185</f>
        <v>145</v>
      </c>
      <c r="AF185" s="27"/>
      <c r="AG185" s="27"/>
      <c r="AH185" s="27"/>
      <c r="AI185" s="27"/>
      <c r="AJ185" s="27">
        <f>AD185+AF185+AG185+AH185+AI185</f>
        <v>145</v>
      </c>
      <c r="AK185" s="27">
        <f>AE185+AI185</f>
        <v>145</v>
      </c>
      <c r="AL185" s="27"/>
      <c r="AM185" s="27"/>
      <c r="AN185" s="27"/>
      <c r="AO185" s="27"/>
      <c r="AP185" s="27">
        <f>AJ185+AL185+AM185+AN185+AO185</f>
        <v>145</v>
      </c>
      <c r="AQ185" s="27">
        <f>AK185+AO185</f>
        <v>145</v>
      </c>
    </row>
    <row r="186" spans="1:43" ht="16.5">
      <c r="A186" s="33" t="s">
        <v>99</v>
      </c>
      <c r="B186" s="25" t="s">
        <v>50</v>
      </c>
      <c r="C186" s="25" t="s">
        <v>73</v>
      </c>
      <c r="D186" s="28" t="s">
        <v>602</v>
      </c>
      <c r="E186" s="25" t="s">
        <v>100</v>
      </c>
      <c r="F186" s="27"/>
      <c r="G186" s="27"/>
      <c r="H186" s="92">
        <f>H187</f>
        <v>0</v>
      </c>
      <c r="I186" s="92">
        <f t="shared" ref="I186:AQ186" si="280">I187</f>
        <v>0</v>
      </c>
      <c r="J186" s="92">
        <f t="shared" si="280"/>
        <v>0</v>
      </c>
      <c r="K186" s="92">
        <f t="shared" si="280"/>
        <v>6</v>
      </c>
      <c r="L186" s="27">
        <f t="shared" si="280"/>
        <v>6</v>
      </c>
      <c r="M186" s="27">
        <f t="shared" si="280"/>
        <v>6</v>
      </c>
      <c r="N186" s="27">
        <f>N187</f>
        <v>0</v>
      </c>
      <c r="O186" s="27">
        <f t="shared" si="280"/>
        <v>0</v>
      </c>
      <c r="P186" s="27">
        <f t="shared" si="280"/>
        <v>0</v>
      </c>
      <c r="Q186" s="27">
        <f t="shared" si="280"/>
        <v>0</v>
      </c>
      <c r="R186" s="27">
        <f t="shared" si="280"/>
        <v>6</v>
      </c>
      <c r="S186" s="27">
        <f t="shared" si="280"/>
        <v>6</v>
      </c>
      <c r="T186" s="27">
        <f>T187</f>
        <v>0</v>
      </c>
      <c r="U186" s="27">
        <f t="shared" si="280"/>
        <v>0</v>
      </c>
      <c r="V186" s="27">
        <f t="shared" si="280"/>
        <v>0</v>
      </c>
      <c r="W186" s="27">
        <f t="shared" si="280"/>
        <v>0</v>
      </c>
      <c r="X186" s="27">
        <f t="shared" si="280"/>
        <v>6</v>
      </c>
      <c r="Y186" s="27">
        <f t="shared" si="280"/>
        <v>6</v>
      </c>
      <c r="Z186" s="27">
        <f>Z187</f>
        <v>0</v>
      </c>
      <c r="AA186" s="27">
        <f t="shared" si="280"/>
        <v>0</v>
      </c>
      <c r="AB186" s="27">
        <f t="shared" si="280"/>
        <v>0</v>
      </c>
      <c r="AC186" s="27">
        <f t="shared" si="280"/>
        <v>0</v>
      </c>
      <c r="AD186" s="27">
        <f t="shared" si="280"/>
        <v>6</v>
      </c>
      <c r="AE186" s="27">
        <f t="shared" si="280"/>
        <v>6</v>
      </c>
      <c r="AF186" s="27">
        <f>AF187</f>
        <v>0</v>
      </c>
      <c r="AG186" s="27">
        <f t="shared" si="280"/>
        <v>0</v>
      </c>
      <c r="AH186" s="27">
        <f t="shared" si="280"/>
        <v>0</v>
      </c>
      <c r="AI186" s="27">
        <f t="shared" si="280"/>
        <v>0</v>
      </c>
      <c r="AJ186" s="27">
        <f t="shared" si="280"/>
        <v>6</v>
      </c>
      <c r="AK186" s="27">
        <f t="shared" si="280"/>
        <v>6</v>
      </c>
      <c r="AL186" s="27">
        <f>AL187</f>
        <v>0</v>
      </c>
      <c r="AM186" s="27">
        <f t="shared" si="280"/>
        <v>0</v>
      </c>
      <c r="AN186" s="27">
        <f t="shared" si="280"/>
        <v>0</v>
      </c>
      <c r="AO186" s="27">
        <f t="shared" si="280"/>
        <v>0</v>
      </c>
      <c r="AP186" s="27">
        <f t="shared" si="280"/>
        <v>6</v>
      </c>
      <c r="AQ186" s="27">
        <f t="shared" si="280"/>
        <v>6</v>
      </c>
    </row>
    <row r="187" spans="1:43" ht="16.5">
      <c r="A187" s="33" t="s">
        <v>172</v>
      </c>
      <c r="B187" s="25" t="s">
        <v>50</v>
      </c>
      <c r="C187" s="25" t="s">
        <v>73</v>
      </c>
      <c r="D187" s="28" t="s">
        <v>602</v>
      </c>
      <c r="E187" s="25" t="s">
        <v>171</v>
      </c>
      <c r="F187" s="27"/>
      <c r="G187" s="27"/>
      <c r="H187" s="92"/>
      <c r="I187" s="92"/>
      <c r="J187" s="92"/>
      <c r="K187" s="92">
        <v>6</v>
      </c>
      <c r="L187" s="27">
        <f>F187+H187+I187+J187+K187</f>
        <v>6</v>
      </c>
      <c r="M187" s="27">
        <f>G187+K187</f>
        <v>6</v>
      </c>
      <c r="N187" s="27"/>
      <c r="O187" s="27"/>
      <c r="P187" s="27"/>
      <c r="Q187" s="27"/>
      <c r="R187" s="27">
        <f>L187+N187+O187+P187+Q187</f>
        <v>6</v>
      </c>
      <c r="S187" s="27">
        <f>M187+Q187</f>
        <v>6</v>
      </c>
      <c r="T187" s="27"/>
      <c r="U187" s="27"/>
      <c r="V187" s="27"/>
      <c r="W187" s="27"/>
      <c r="X187" s="27">
        <f>R187+T187+U187+V187+W187</f>
        <v>6</v>
      </c>
      <c r="Y187" s="27">
        <f>S187+W187</f>
        <v>6</v>
      </c>
      <c r="Z187" s="27"/>
      <c r="AA187" s="27"/>
      <c r="AB187" s="27"/>
      <c r="AC187" s="27"/>
      <c r="AD187" s="27">
        <f>X187+Z187+AA187+AB187+AC187</f>
        <v>6</v>
      </c>
      <c r="AE187" s="27">
        <f>Y187+AC187</f>
        <v>6</v>
      </c>
      <c r="AF187" s="27"/>
      <c r="AG187" s="27"/>
      <c r="AH187" s="27"/>
      <c r="AI187" s="27"/>
      <c r="AJ187" s="27">
        <f>AD187+AF187+AG187+AH187+AI187</f>
        <v>6</v>
      </c>
      <c r="AK187" s="27">
        <f>AE187+AI187</f>
        <v>6</v>
      </c>
      <c r="AL187" s="27"/>
      <c r="AM187" s="27"/>
      <c r="AN187" s="27"/>
      <c r="AO187" s="27"/>
      <c r="AP187" s="27">
        <f>AJ187+AL187+AM187+AN187+AO187</f>
        <v>6</v>
      </c>
      <c r="AQ187" s="27">
        <f>AK187+AO187</f>
        <v>6</v>
      </c>
    </row>
    <row r="188" spans="1:43" ht="33">
      <c r="A188" s="33" t="s">
        <v>603</v>
      </c>
      <c r="B188" s="25" t="s">
        <v>50</v>
      </c>
      <c r="C188" s="25" t="s">
        <v>73</v>
      </c>
      <c r="D188" s="28" t="s">
        <v>606</v>
      </c>
      <c r="E188" s="25"/>
      <c r="F188" s="27"/>
      <c r="G188" s="27"/>
      <c r="H188" s="92">
        <f>H189+H191</f>
        <v>0</v>
      </c>
      <c r="I188" s="92">
        <f t="shared" ref="I188:M188" si="281">I189+I191</f>
        <v>0</v>
      </c>
      <c r="J188" s="92">
        <f t="shared" si="281"/>
        <v>0</v>
      </c>
      <c r="K188" s="92">
        <f t="shared" si="281"/>
        <v>117</v>
      </c>
      <c r="L188" s="27">
        <f t="shared" si="281"/>
        <v>117</v>
      </c>
      <c r="M188" s="27">
        <f t="shared" si="281"/>
        <v>117</v>
      </c>
      <c r="N188" s="27">
        <f>N189+N191</f>
        <v>0</v>
      </c>
      <c r="O188" s="27">
        <f t="shared" ref="O188:S188" si="282">O189+O191</f>
        <v>0</v>
      </c>
      <c r="P188" s="27">
        <f t="shared" si="282"/>
        <v>0</v>
      </c>
      <c r="Q188" s="27">
        <f t="shared" si="282"/>
        <v>0</v>
      </c>
      <c r="R188" s="27">
        <f t="shared" si="282"/>
        <v>117</v>
      </c>
      <c r="S188" s="27">
        <f t="shared" si="282"/>
        <v>117</v>
      </c>
      <c r="T188" s="27">
        <f>T189+T191</f>
        <v>0</v>
      </c>
      <c r="U188" s="27">
        <f t="shared" ref="U188:Y188" si="283">U189+U191</f>
        <v>0</v>
      </c>
      <c r="V188" s="27">
        <f t="shared" si="283"/>
        <v>0</v>
      </c>
      <c r="W188" s="27">
        <f t="shared" si="283"/>
        <v>0</v>
      </c>
      <c r="X188" s="27">
        <f t="shared" si="283"/>
        <v>117</v>
      </c>
      <c r="Y188" s="27">
        <f t="shared" si="283"/>
        <v>117</v>
      </c>
      <c r="Z188" s="27">
        <f>Z189+Z191</f>
        <v>0</v>
      </c>
      <c r="AA188" s="27">
        <f t="shared" ref="AA188:AE188" si="284">AA189+AA191</f>
        <v>0</v>
      </c>
      <c r="AB188" s="27">
        <f t="shared" si="284"/>
        <v>0</v>
      </c>
      <c r="AC188" s="27">
        <f t="shared" si="284"/>
        <v>0</v>
      </c>
      <c r="AD188" s="27">
        <f t="shared" si="284"/>
        <v>117</v>
      </c>
      <c r="AE188" s="27">
        <f t="shared" si="284"/>
        <v>117</v>
      </c>
      <c r="AF188" s="27">
        <f>AF189+AF191</f>
        <v>0</v>
      </c>
      <c r="AG188" s="27">
        <f t="shared" ref="AG188:AK188" si="285">AG189+AG191</f>
        <v>0</v>
      </c>
      <c r="AH188" s="27">
        <f t="shared" si="285"/>
        <v>0</v>
      </c>
      <c r="AI188" s="27">
        <f t="shared" si="285"/>
        <v>0</v>
      </c>
      <c r="AJ188" s="27">
        <f t="shared" si="285"/>
        <v>117</v>
      </c>
      <c r="AK188" s="27">
        <f t="shared" si="285"/>
        <v>117</v>
      </c>
      <c r="AL188" s="27">
        <f>AL189+AL191</f>
        <v>0</v>
      </c>
      <c r="AM188" s="27">
        <f t="shared" ref="AM188:AQ188" si="286">AM189+AM191</f>
        <v>0</v>
      </c>
      <c r="AN188" s="27">
        <f t="shared" si="286"/>
        <v>0</v>
      </c>
      <c r="AO188" s="27">
        <f t="shared" si="286"/>
        <v>0</v>
      </c>
      <c r="AP188" s="27">
        <f t="shared" si="286"/>
        <v>117</v>
      </c>
      <c r="AQ188" s="27">
        <f t="shared" si="286"/>
        <v>117</v>
      </c>
    </row>
    <row r="189" spans="1:43" ht="82.5">
      <c r="A189" s="33" t="s">
        <v>599</v>
      </c>
      <c r="B189" s="25" t="s">
        <v>50</v>
      </c>
      <c r="C189" s="25" t="s">
        <v>73</v>
      </c>
      <c r="D189" s="28" t="s">
        <v>606</v>
      </c>
      <c r="E189" s="25" t="s">
        <v>105</v>
      </c>
      <c r="F189" s="27"/>
      <c r="G189" s="27"/>
      <c r="H189" s="92">
        <f>H190</f>
        <v>0</v>
      </c>
      <c r="I189" s="92">
        <f t="shared" ref="I189:AQ189" si="287">I190</f>
        <v>0</v>
      </c>
      <c r="J189" s="92">
        <f t="shared" si="287"/>
        <v>0</v>
      </c>
      <c r="K189" s="92">
        <f t="shared" si="287"/>
        <v>78</v>
      </c>
      <c r="L189" s="27">
        <f t="shared" si="287"/>
        <v>78</v>
      </c>
      <c r="M189" s="27">
        <f t="shared" si="287"/>
        <v>78</v>
      </c>
      <c r="N189" s="27">
        <f>N190</f>
        <v>0</v>
      </c>
      <c r="O189" s="27">
        <f t="shared" si="287"/>
        <v>0</v>
      </c>
      <c r="P189" s="27">
        <f t="shared" si="287"/>
        <v>0</v>
      </c>
      <c r="Q189" s="27">
        <f t="shared" si="287"/>
        <v>0</v>
      </c>
      <c r="R189" s="27">
        <f t="shared" si="287"/>
        <v>78</v>
      </c>
      <c r="S189" s="27">
        <f t="shared" si="287"/>
        <v>78</v>
      </c>
      <c r="T189" s="27">
        <f>T190</f>
        <v>0</v>
      </c>
      <c r="U189" s="27">
        <f t="shared" si="287"/>
        <v>0</v>
      </c>
      <c r="V189" s="27">
        <f t="shared" si="287"/>
        <v>0</v>
      </c>
      <c r="W189" s="27">
        <f t="shared" si="287"/>
        <v>0</v>
      </c>
      <c r="X189" s="27">
        <f t="shared" si="287"/>
        <v>78</v>
      </c>
      <c r="Y189" s="27">
        <f t="shared" si="287"/>
        <v>78</v>
      </c>
      <c r="Z189" s="27">
        <f>Z190</f>
        <v>0</v>
      </c>
      <c r="AA189" s="27">
        <f t="shared" si="287"/>
        <v>0</v>
      </c>
      <c r="AB189" s="27">
        <f t="shared" si="287"/>
        <v>0</v>
      </c>
      <c r="AC189" s="27">
        <f t="shared" si="287"/>
        <v>0</v>
      </c>
      <c r="AD189" s="27">
        <f t="shared" si="287"/>
        <v>78</v>
      </c>
      <c r="AE189" s="27">
        <f t="shared" si="287"/>
        <v>78</v>
      </c>
      <c r="AF189" s="27">
        <f>AF190</f>
        <v>0</v>
      </c>
      <c r="AG189" s="27">
        <f t="shared" si="287"/>
        <v>0</v>
      </c>
      <c r="AH189" s="27">
        <f t="shared" si="287"/>
        <v>0</v>
      </c>
      <c r="AI189" s="27">
        <f t="shared" si="287"/>
        <v>0</v>
      </c>
      <c r="AJ189" s="27">
        <f t="shared" si="287"/>
        <v>78</v>
      </c>
      <c r="AK189" s="27">
        <f t="shared" si="287"/>
        <v>78</v>
      </c>
      <c r="AL189" s="27">
        <f>AL190</f>
        <v>0</v>
      </c>
      <c r="AM189" s="27">
        <f t="shared" si="287"/>
        <v>0</v>
      </c>
      <c r="AN189" s="27">
        <f t="shared" si="287"/>
        <v>0</v>
      </c>
      <c r="AO189" s="27">
        <f t="shared" si="287"/>
        <v>0</v>
      </c>
      <c r="AP189" s="27">
        <f t="shared" si="287"/>
        <v>78</v>
      </c>
      <c r="AQ189" s="27">
        <f t="shared" si="287"/>
        <v>78</v>
      </c>
    </row>
    <row r="190" spans="1:43" ht="18.75" customHeight="1">
      <c r="A190" s="33" t="s">
        <v>180</v>
      </c>
      <c r="B190" s="25" t="s">
        <v>50</v>
      </c>
      <c r="C190" s="25" t="s">
        <v>73</v>
      </c>
      <c r="D190" s="28" t="s">
        <v>606</v>
      </c>
      <c r="E190" s="25" t="s">
        <v>179</v>
      </c>
      <c r="F190" s="27"/>
      <c r="G190" s="27"/>
      <c r="H190" s="92"/>
      <c r="I190" s="92"/>
      <c r="J190" s="92"/>
      <c r="K190" s="92">
        <v>78</v>
      </c>
      <c r="L190" s="27">
        <f>F190+H190+I190+J190+K190</f>
        <v>78</v>
      </c>
      <c r="M190" s="27">
        <f>G190+K190</f>
        <v>78</v>
      </c>
      <c r="N190" s="27"/>
      <c r="O190" s="27"/>
      <c r="P190" s="27"/>
      <c r="Q190" s="27"/>
      <c r="R190" s="27">
        <f>L190+N190+O190+P190+Q190</f>
        <v>78</v>
      </c>
      <c r="S190" s="27">
        <f>M190+Q190</f>
        <v>78</v>
      </c>
      <c r="T190" s="27"/>
      <c r="U190" s="27"/>
      <c r="V190" s="27"/>
      <c r="W190" s="27"/>
      <c r="X190" s="27">
        <f>R190+T190+U190+V190+W190</f>
        <v>78</v>
      </c>
      <c r="Y190" s="27">
        <f>S190+W190</f>
        <v>78</v>
      </c>
      <c r="Z190" s="27"/>
      <c r="AA190" s="27"/>
      <c r="AB190" s="27"/>
      <c r="AC190" s="27"/>
      <c r="AD190" s="27">
        <f>X190+Z190+AA190+AB190+AC190</f>
        <v>78</v>
      </c>
      <c r="AE190" s="27">
        <f>Y190+AC190</f>
        <v>78</v>
      </c>
      <c r="AF190" s="27"/>
      <c r="AG190" s="27"/>
      <c r="AH190" s="27"/>
      <c r="AI190" s="27"/>
      <c r="AJ190" s="27">
        <f>AD190+AF190+AG190+AH190+AI190</f>
        <v>78</v>
      </c>
      <c r="AK190" s="27">
        <f>AE190+AI190</f>
        <v>78</v>
      </c>
      <c r="AL190" s="27"/>
      <c r="AM190" s="27"/>
      <c r="AN190" s="27"/>
      <c r="AO190" s="27"/>
      <c r="AP190" s="27">
        <f>AJ190+AL190+AM190+AN190+AO190</f>
        <v>78</v>
      </c>
      <c r="AQ190" s="27">
        <f>AK190+AO190</f>
        <v>78</v>
      </c>
    </row>
    <row r="191" spans="1:43" ht="33">
      <c r="A191" s="33" t="s">
        <v>595</v>
      </c>
      <c r="B191" s="25" t="s">
        <v>50</v>
      </c>
      <c r="C191" s="25" t="s">
        <v>73</v>
      </c>
      <c r="D191" s="28" t="s">
        <v>606</v>
      </c>
      <c r="E191" s="25" t="s">
        <v>80</v>
      </c>
      <c r="F191" s="27"/>
      <c r="G191" s="27"/>
      <c r="H191" s="92">
        <f>H192</f>
        <v>0</v>
      </c>
      <c r="I191" s="92">
        <f t="shared" ref="I191:AQ191" si="288">I192</f>
        <v>0</v>
      </c>
      <c r="J191" s="92">
        <f t="shared" si="288"/>
        <v>0</v>
      </c>
      <c r="K191" s="92">
        <f t="shared" si="288"/>
        <v>39</v>
      </c>
      <c r="L191" s="27">
        <f t="shared" si="288"/>
        <v>39</v>
      </c>
      <c r="M191" s="27">
        <f t="shared" si="288"/>
        <v>39</v>
      </c>
      <c r="N191" s="27">
        <f>N192</f>
        <v>0</v>
      </c>
      <c r="O191" s="27">
        <f t="shared" si="288"/>
        <v>0</v>
      </c>
      <c r="P191" s="27">
        <f t="shared" si="288"/>
        <v>0</v>
      </c>
      <c r="Q191" s="27">
        <f t="shared" si="288"/>
        <v>0</v>
      </c>
      <c r="R191" s="27">
        <f t="shared" si="288"/>
        <v>39</v>
      </c>
      <c r="S191" s="27">
        <f t="shared" si="288"/>
        <v>39</v>
      </c>
      <c r="T191" s="27">
        <f>T192</f>
        <v>0</v>
      </c>
      <c r="U191" s="27">
        <f t="shared" si="288"/>
        <v>0</v>
      </c>
      <c r="V191" s="27">
        <f t="shared" si="288"/>
        <v>0</v>
      </c>
      <c r="W191" s="27">
        <f t="shared" si="288"/>
        <v>0</v>
      </c>
      <c r="X191" s="27">
        <f t="shared" si="288"/>
        <v>39</v>
      </c>
      <c r="Y191" s="27">
        <f t="shared" si="288"/>
        <v>39</v>
      </c>
      <c r="Z191" s="27">
        <f>Z192</f>
        <v>0</v>
      </c>
      <c r="AA191" s="27">
        <f t="shared" si="288"/>
        <v>0</v>
      </c>
      <c r="AB191" s="27">
        <f t="shared" si="288"/>
        <v>0</v>
      </c>
      <c r="AC191" s="27">
        <f t="shared" si="288"/>
        <v>0</v>
      </c>
      <c r="AD191" s="27">
        <f t="shared" si="288"/>
        <v>39</v>
      </c>
      <c r="AE191" s="27">
        <f t="shared" si="288"/>
        <v>39</v>
      </c>
      <c r="AF191" s="27">
        <f>AF192</f>
        <v>0</v>
      </c>
      <c r="AG191" s="27">
        <f t="shared" si="288"/>
        <v>0</v>
      </c>
      <c r="AH191" s="27">
        <f t="shared" si="288"/>
        <v>0</v>
      </c>
      <c r="AI191" s="27">
        <f t="shared" si="288"/>
        <v>0</v>
      </c>
      <c r="AJ191" s="27">
        <f t="shared" si="288"/>
        <v>39</v>
      </c>
      <c r="AK191" s="27">
        <f t="shared" si="288"/>
        <v>39</v>
      </c>
      <c r="AL191" s="27">
        <f>AL192</f>
        <v>0</v>
      </c>
      <c r="AM191" s="27">
        <f t="shared" si="288"/>
        <v>0</v>
      </c>
      <c r="AN191" s="27">
        <f t="shared" si="288"/>
        <v>0</v>
      </c>
      <c r="AO191" s="27">
        <f t="shared" si="288"/>
        <v>0</v>
      </c>
      <c r="AP191" s="27">
        <f t="shared" si="288"/>
        <v>39</v>
      </c>
      <c r="AQ191" s="27">
        <f t="shared" si="288"/>
        <v>39</v>
      </c>
    </row>
    <row r="192" spans="1:43" ht="37.5" customHeight="1">
      <c r="A192" s="33" t="s">
        <v>170</v>
      </c>
      <c r="B192" s="25" t="s">
        <v>50</v>
      </c>
      <c r="C192" s="25" t="s">
        <v>73</v>
      </c>
      <c r="D192" s="28" t="s">
        <v>606</v>
      </c>
      <c r="E192" s="25" t="s">
        <v>169</v>
      </c>
      <c r="F192" s="27"/>
      <c r="G192" s="27"/>
      <c r="H192" s="92"/>
      <c r="I192" s="92"/>
      <c r="J192" s="92"/>
      <c r="K192" s="92">
        <v>39</v>
      </c>
      <c r="L192" s="27">
        <f>F192+H192+I192+J192+K192</f>
        <v>39</v>
      </c>
      <c r="M192" s="27">
        <f>G192+K192</f>
        <v>39</v>
      </c>
      <c r="N192" s="27"/>
      <c r="O192" s="27"/>
      <c r="P192" s="27"/>
      <c r="Q192" s="27"/>
      <c r="R192" s="27">
        <f>L192+N192+O192+P192+Q192</f>
        <v>39</v>
      </c>
      <c r="S192" s="27">
        <f>M192+Q192</f>
        <v>39</v>
      </c>
      <c r="T192" s="27"/>
      <c r="U192" s="27"/>
      <c r="V192" s="27"/>
      <c r="W192" s="27"/>
      <c r="X192" s="27">
        <f>R192+T192+U192+V192+W192</f>
        <v>39</v>
      </c>
      <c r="Y192" s="27">
        <f>S192+W192</f>
        <v>39</v>
      </c>
      <c r="Z192" s="27"/>
      <c r="AA192" s="27"/>
      <c r="AB192" s="27"/>
      <c r="AC192" s="27"/>
      <c r="AD192" s="27">
        <f>X192+Z192+AA192+AB192+AC192</f>
        <v>39</v>
      </c>
      <c r="AE192" s="27">
        <f>Y192+AC192</f>
        <v>39</v>
      </c>
      <c r="AF192" s="27"/>
      <c r="AG192" s="27"/>
      <c r="AH192" s="27"/>
      <c r="AI192" s="27"/>
      <c r="AJ192" s="27">
        <f>AD192+AF192+AG192+AH192+AI192</f>
        <v>39</v>
      </c>
      <c r="AK192" s="27">
        <f>AE192+AI192</f>
        <v>39</v>
      </c>
      <c r="AL192" s="27"/>
      <c r="AM192" s="27"/>
      <c r="AN192" s="27"/>
      <c r="AO192" s="27"/>
      <c r="AP192" s="27">
        <f>AJ192+AL192+AM192+AN192+AO192</f>
        <v>39</v>
      </c>
      <c r="AQ192" s="27">
        <f>AK192+AO192</f>
        <v>39</v>
      </c>
    </row>
    <row r="193" spans="1:43" ht="16.5">
      <c r="A193" s="33" t="s">
        <v>594</v>
      </c>
      <c r="B193" s="25" t="s">
        <v>50</v>
      </c>
      <c r="C193" s="25" t="s">
        <v>73</v>
      </c>
      <c r="D193" s="28" t="s">
        <v>596</v>
      </c>
      <c r="E193" s="25"/>
      <c r="F193" s="27"/>
      <c r="G193" s="27"/>
      <c r="H193" s="27">
        <f>H194</f>
        <v>0</v>
      </c>
      <c r="I193" s="27">
        <f t="shared" ref="I193:X194" si="289">I194</f>
        <v>0</v>
      </c>
      <c r="J193" s="27">
        <f t="shared" si="289"/>
        <v>0</v>
      </c>
      <c r="K193" s="92">
        <f t="shared" si="289"/>
        <v>6</v>
      </c>
      <c r="L193" s="27">
        <f t="shared" si="289"/>
        <v>6</v>
      </c>
      <c r="M193" s="27">
        <f t="shared" si="289"/>
        <v>6</v>
      </c>
      <c r="N193" s="27">
        <f>N194</f>
        <v>0</v>
      </c>
      <c r="O193" s="27">
        <f t="shared" si="289"/>
        <v>0</v>
      </c>
      <c r="P193" s="27">
        <f t="shared" si="289"/>
        <v>0</v>
      </c>
      <c r="Q193" s="27">
        <f t="shared" si="289"/>
        <v>0</v>
      </c>
      <c r="R193" s="27">
        <f t="shared" si="289"/>
        <v>6</v>
      </c>
      <c r="S193" s="27">
        <f t="shared" si="289"/>
        <v>6</v>
      </c>
      <c r="T193" s="27">
        <f>T194</f>
        <v>0</v>
      </c>
      <c r="U193" s="27">
        <f t="shared" si="289"/>
        <v>0</v>
      </c>
      <c r="V193" s="27">
        <f t="shared" si="289"/>
        <v>0</v>
      </c>
      <c r="W193" s="27">
        <f t="shared" si="289"/>
        <v>0</v>
      </c>
      <c r="X193" s="27">
        <f t="shared" si="289"/>
        <v>6</v>
      </c>
      <c r="Y193" s="27">
        <f t="shared" ref="U193:Y194" si="290">Y194</f>
        <v>6</v>
      </c>
      <c r="Z193" s="27">
        <f>Z194</f>
        <v>0</v>
      </c>
      <c r="AA193" s="27">
        <f t="shared" ref="AA193:AP194" si="291">AA194</f>
        <v>0</v>
      </c>
      <c r="AB193" s="27">
        <f t="shared" si="291"/>
        <v>0</v>
      </c>
      <c r="AC193" s="27">
        <f t="shared" si="291"/>
        <v>0</v>
      </c>
      <c r="AD193" s="27">
        <f t="shared" si="291"/>
        <v>6</v>
      </c>
      <c r="AE193" s="27">
        <f t="shared" si="291"/>
        <v>6</v>
      </c>
      <c r="AF193" s="27">
        <f>AF194</f>
        <v>0</v>
      </c>
      <c r="AG193" s="27">
        <f t="shared" si="291"/>
        <v>0</v>
      </c>
      <c r="AH193" s="27">
        <f t="shared" si="291"/>
        <v>0</v>
      </c>
      <c r="AI193" s="27">
        <f t="shared" si="291"/>
        <v>0</v>
      </c>
      <c r="AJ193" s="27">
        <f t="shared" si="291"/>
        <v>6</v>
      </c>
      <c r="AK193" s="27">
        <f t="shared" si="291"/>
        <v>6</v>
      </c>
      <c r="AL193" s="27">
        <f>AL194</f>
        <v>0</v>
      </c>
      <c r="AM193" s="27">
        <f t="shared" si="291"/>
        <v>0</v>
      </c>
      <c r="AN193" s="27">
        <f t="shared" si="291"/>
        <v>0</v>
      </c>
      <c r="AO193" s="27">
        <f t="shared" si="291"/>
        <v>0</v>
      </c>
      <c r="AP193" s="27">
        <f t="shared" si="291"/>
        <v>6</v>
      </c>
      <c r="AQ193" s="27">
        <f t="shared" ref="AM193:AQ194" si="292">AQ194</f>
        <v>6</v>
      </c>
    </row>
    <row r="194" spans="1:43" ht="33">
      <c r="A194" s="33" t="s">
        <v>595</v>
      </c>
      <c r="B194" s="25" t="s">
        <v>50</v>
      </c>
      <c r="C194" s="25" t="s">
        <v>73</v>
      </c>
      <c r="D194" s="28" t="s">
        <v>596</v>
      </c>
      <c r="E194" s="25" t="s">
        <v>80</v>
      </c>
      <c r="F194" s="27"/>
      <c r="G194" s="27"/>
      <c r="H194" s="27">
        <f>H195</f>
        <v>0</v>
      </c>
      <c r="I194" s="27">
        <f t="shared" si="289"/>
        <v>0</v>
      </c>
      <c r="J194" s="27">
        <f t="shared" si="289"/>
        <v>0</v>
      </c>
      <c r="K194" s="92">
        <f t="shared" si="289"/>
        <v>6</v>
      </c>
      <c r="L194" s="27">
        <f t="shared" si="289"/>
        <v>6</v>
      </c>
      <c r="M194" s="27">
        <f t="shared" si="289"/>
        <v>6</v>
      </c>
      <c r="N194" s="27">
        <f>N195</f>
        <v>0</v>
      </c>
      <c r="O194" s="27">
        <f t="shared" si="289"/>
        <v>0</v>
      </c>
      <c r="P194" s="27">
        <f t="shared" si="289"/>
        <v>0</v>
      </c>
      <c r="Q194" s="27">
        <f t="shared" si="289"/>
        <v>0</v>
      </c>
      <c r="R194" s="27">
        <f t="shared" si="289"/>
        <v>6</v>
      </c>
      <c r="S194" s="27">
        <f t="shared" si="289"/>
        <v>6</v>
      </c>
      <c r="T194" s="27">
        <f>T195</f>
        <v>0</v>
      </c>
      <c r="U194" s="27">
        <f t="shared" si="290"/>
        <v>0</v>
      </c>
      <c r="V194" s="27">
        <f t="shared" si="290"/>
        <v>0</v>
      </c>
      <c r="W194" s="27">
        <f t="shared" si="290"/>
        <v>0</v>
      </c>
      <c r="X194" s="27">
        <f t="shared" si="290"/>
        <v>6</v>
      </c>
      <c r="Y194" s="27">
        <f t="shared" si="290"/>
        <v>6</v>
      </c>
      <c r="Z194" s="27">
        <f>Z195</f>
        <v>0</v>
      </c>
      <c r="AA194" s="27">
        <f t="shared" si="291"/>
        <v>0</v>
      </c>
      <c r="AB194" s="27">
        <f t="shared" si="291"/>
        <v>0</v>
      </c>
      <c r="AC194" s="27">
        <f t="shared" si="291"/>
        <v>0</v>
      </c>
      <c r="AD194" s="27">
        <f t="shared" si="291"/>
        <v>6</v>
      </c>
      <c r="AE194" s="27">
        <f t="shared" si="291"/>
        <v>6</v>
      </c>
      <c r="AF194" s="27">
        <f>AF195</f>
        <v>0</v>
      </c>
      <c r="AG194" s="27">
        <f t="shared" si="291"/>
        <v>0</v>
      </c>
      <c r="AH194" s="27">
        <f t="shared" si="291"/>
        <v>0</v>
      </c>
      <c r="AI194" s="27">
        <f t="shared" si="291"/>
        <v>0</v>
      </c>
      <c r="AJ194" s="27">
        <f t="shared" si="291"/>
        <v>6</v>
      </c>
      <c r="AK194" s="27">
        <f t="shared" si="291"/>
        <v>6</v>
      </c>
      <c r="AL194" s="27">
        <f>AL195</f>
        <v>0</v>
      </c>
      <c r="AM194" s="27">
        <f t="shared" si="292"/>
        <v>0</v>
      </c>
      <c r="AN194" s="27">
        <f t="shared" si="292"/>
        <v>0</v>
      </c>
      <c r="AO194" s="27">
        <f t="shared" si="292"/>
        <v>0</v>
      </c>
      <c r="AP194" s="27">
        <f t="shared" si="292"/>
        <v>6</v>
      </c>
      <c r="AQ194" s="27">
        <f t="shared" si="292"/>
        <v>6</v>
      </c>
    </row>
    <row r="195" spans="1:43" ht="49.5">
      <c r="A195" s="33" t="s">
        <v>170</v>
      </c>
      <c r="B195" s="25" t="s">
        <v>50</v>
      </c>
      <c r="C195" s="25" t="s">
        <v>73</v>
      </c>
      <c r="D195" s="28" t="s">
        <v>596</v>
      </c>
      <c r="E195" s="25" t="s">
        <v>169</v>
      </c>
      <c r="F195" s="27"/>
      <c r="G195" s="27"/>
      <c r="H195" s="27"/>
      <c r="I195" s="27"/>
      <c r="J195" s="27"/>
      <c r="K195" s="92">
        <v>6</v>
      </c>
      <c r="L195" s="27">
        <f>F195+H195+I195+J195+K195</f>
        <v>6</v>
      </c>
      <c r="M195" s="27">
        <f>G195+K195</f>
        <v>6</v>
      </c>
      <c r="N195" s="27"/>
      <c r="O195" s="27"/>
      <c r="P195" s="27"/>
      <c r="Q195" s="27"/>
      <c r="R195" s="27">
        <f>L195+N195+O195+P195+Q195</f>
        <v>6</v>
      </c>
      <c r="S195" s="27">
        <f>M195+Q195</f>
        <v>6</v>
      </c>
      <c r="T195" s="27"/>
      <c r="U195" s="27"/>
      <c r="V195" s="27"/>
      <c r="W195" s="27"/>
      <c r="X195" s="27">
        <f>R195+T195+U195+V195+W195</f>
        <v>6</v>
      </c>
      <c r="Y195" s="27">
        <f>S195+W195</f>
        <v>6</v>
      </c>
      <c r="Z195" s="27"/>
      <c r="AA195" s="27"/>
      <c r="AB195" s="27"/>
      <c r="AC195" s="27"/>
      <c r="AD195" s="27">
        <f>X195+Z195+AA195+AB195+AC195</f>
        <v>6</v>
      </c>
      <c r="AE195" s="27">
        <f>Y195+AC195</f>
        <v>6</v>
      </c>
      <c r="AF195" s="27"/>
      <c r="AG195" s="27"/>
      <c r="AH195" s="27"/>
      <c r="AI195" s="27"/>
      <c r="AJ195" s="27">
        <f>AD195+AF195+AG195+AH195+AI195</f>
        <v>6</v>
      </c>
      <c r="AK195" s="27">
        <f>AE195+AI195</f>
        <v>6</v>
      </c>
      <c r="AL195" s="27"/>
      <c r="AM195" s="27"/>
      <c r="AN195" s="27"/>
      <c r="AO195" s="27"/>
      <c r="AP195" s="27">
        <f>AJ195+AL195+AM195+AN195+AO195</f>
        <v>6</v>
      </c>
      <c r="AQ195" s="27">
        <f>AK195+AO195</f>
        <v>6</v>
      </c>
    </row>
    <row r="196" spans="1:43" ht="66">
      <c r="A196" s="33" t="s">
        <v>605</v>
      </c>
      <c r="B196" s="25" t="s">
        <v>50</v>
      </c>
      <c r="C196" s="25" t="s">
        <v>73</v>
      </c>
      <c r="D196" s="28" t="s">
        <v>608</v>
      </c>
      <c r="E196" s="25"/>
      <c r="F196" s="27"/>
      <c r="G196" s="27"/>
      <c r="H196" s="92">
        <f>H197+H199+H201</f>
        <v>0</v>
      </c>
      <c r="I196" s="92">
        <f t="shared" ref="I196:M196" si="293">I197+I199+I201</f>
        <v>0</v>
      </c>
      <c r="J196" s="92">
        <f t="shared" si="293"/>
        <v>0</v>
      </c>
      <c r="K196" s="92">
        <f t="shared" si="293"/>
        <v>4613</v>
      </c>
      <c r="L196" s="27">
        <f t="shared" si="293"/>
        <v>4613</v>
      </c>
      <c r="M196" s="27">
        <f t="shared" si="293"/>
        <v>4613</v>
      </c>
      <c r="N196" s="27">
        <f>N197+N199+N201</f>
        <v>0</v>
      </c>
      <c r="O196" s="27">
        <f t="shared" ref="O196:S196" si="294">O197+O199+O201</f>
        <v>0</v>
      </c>
      <c r="P196" s="27">
        <f t="shared" si="294"/>
        <v>0</v>
      </c>
      <c r="Q196" s="27">
        <f t="shared" si="294"/>
        <v>0</v>
      </c>
      <c r="R196" s="27">
        <f t="shared" si="294"/>
        <v>4613</v>
      </c>
      <c r="S196" s="27">
        <f t="shared" si="294"/>
        <v>4613</v>
      </c>
      <c r="T196" s="27">
        <f>T197+T199+T201</f>
        <v>0</v>
      </c>
      <c r="U196" s="27">
        <f t="shared" ref="U196:Y196" si="295">U197+U199+U201</f>
        <v>0</v>
      </c>
      <c r="V196" s="27">
        <f t="shared" si="295"/>
        <v>0</v>
      </c>
      <c r="W196" s="27">
        <f t="shared" si="295"/>
        <v>0</v>
      </c>
      <c r="X196" s="27">
        <f t="shared" si="295"/>
        <v>4613</v>
      </c>
      <c r="Y196" s="27">
        <f t="shared" si="295"/>
        <v>4613</v>
      </c>
      <c r="Z196" s="27">
        <f>Z197+Z199+Z201</f>
        <v>0</v>
      </c>
      <c r="AA196" s="27">
        <f t="shared" ref="AA196:AE196" si="296">AA197+AA199+AA201</f>
        <v>0</v>
      </c>
      <c r="AB196" s="27">
        <f t="shared" si="296"/>
        <v>0</v>
      </c>
      <c r="AC196" s="27">
        <f t="shared" si="296"/>
        <v>0</v>
      </c>
      <c r="AD196" s="27">
        <f t="shared" si="296"/>
        <v>4613</v>
      </c>
      <c r="AE196" s="27">
        <f t="shared" si="296"/>
        <v>4613</v>
      </c>
      <c r="AF196" s="27">
        <f>AF197+AF199+AF201</f>
        <v>0</v>
      </c>
      <c r="AG196" s="27">
        <f t="shared" ref="AG196:AK196" si="297">AG197+AG199+AG201</f>
        <v>0</v>
      </c>
      <c r="AH196" s="27">
        <f t="shared" si="297"/>
        <v>0</v>
      </c>
      <c r="AI196" s="27">
        <f t="shared" si="297"/>
        <v>0</v>
      </c>
      <c r="AJ196" s="27">
        <f t="shared" si="297"/>
        <v>4613</v>
      </c>
      <c r="AK196" s="27">
        <f t="shared" si="297"/>
        <v>4613</v>
      </c>
      <c r="AL196" s="27">
        <f>AL197+AL199+AL201</f>
        <v>0</v>
      </c>
      <c r="AM196" s="27">
        <f t="shared" ref="AM196:AQ196" si="298">AM197+AM199+AM201</f>
        <v>0</v>
      </c>
      <c r="AN196" s="27">
        <f t="shared" si="298"/>
        <v>0</v>
      </c>
      <c r="AO196" s="27">
        <f t="shared" si="298"/>
        <v>0</v>
      </c>
      <c r="AP196" s="27">
        <f t="shared" si="298"/>
        <v>4613</v>
      </c>
      <c r="AQ196" s="27">
        <f t="shared" si="298"/>
        <v>4613</v>
      </c>
    </row>
    <row r="197" spans="1:43" ht="82.5">
      <c r="A197" s="33" t="s">
        <v>599</v>
      </c>
      <c r="B197" s="25" t="s">
        <v>50</v>
      </c>
      <c r="C197" s="25" t="s">
        <v>73</v>
      </c>
      <c r="D197" s="28" t="s">
        <v>608</v>
      </c>
      <c r="E197" s="25" t="s">
        <v>105</v>
      </c>
      <c r="F197" s="27"/>
      <c r="G197" s="27"/>
      <c r="H197" s="92">
        <f>H198</f>
        <v>0</v>
      </c>
      <c r="I197" s="92">
        <f t="shared" ref="I197:AQ197" si="299">I198</f>
        <v>0</v>
      </c>
      <c r="J197" s="92">
        <f t="shared" si="299"/>
        <v>0</v>
      </c>
      <c r="K197" s="92">
        <f t="shared" si="299"/>
        <v>1605</v>
      </c>
      <c r="L197" s="27">
        <f t="shared" si="299"/>
        <v>1605</v>
      </c>
      <c r="M197" s="27">
        <f t="shared" si="299"/>
        <v>1605</v>
      </c>
      <c r="N197" s="27">
        <f>N198</f>
        <v>0</v>
      </c>
      <c r="O197" s="27">
        <f t="shared" si="299"/>
        <v>0</v>
      </c>
      <c r="P197" s="27">
        <f t="shared" si="299"/>
        <v>0</v>
      </c>
      <c r="Q197" s="27">
        <f t="shared" si="299"/>
        <v>0</v>
      </c>
      <c r="R197" s="27">
        <f t="shared" si="299"/>
        <v>1605</v>
      </c>
      <c r="S197" s="27">
        <f t="shared" si="299"/>
        <v>1605</v>
      </c>
      <c r="T197" s="27">
        <f>T198</f>
        <v>0</v>
      </c>
      <c r="U197" s="27">
        <f t="shared" si="299"/>
        <v>0</v>
      </c>
      <c r="V197" s="27">
        <f t="shared" si="299"/>
        <v>0</v>
      </c>
      <c r="W197" s="27">
        <f t="shared" si="299"/>
        <v>0</v>
      </c>
      <c r="X197" s="27">
        <f t="shared" si="299"/>
        <v>1605</v>
      </c>
      <c r="Y197" s="27">
        <f t="shared" si="299"/>
        <v>1605</v>
      </c>
      <c r="Z197" s="27">
        <f>Z198</f>
        <v>0</v>
      </c>
      <c r="AA197" s="27">
        <f t="shared" si="299"/>
        <v>0</v>
      </c>
      <c r="AB197" s="27">
        <f t="shared" si="299"/>
        <v>0</v>
      </c>
      <c r="AC197" s="27">
        <f t="shared" si="299"/>
        <v>0</v>
      </c>
      <c r="AD197" s="27">
        <f t="shared" si="299"/>
        <v>1605</v>
      </c>
      <c r="AE197" s="27">
        <f t="shared" si="299"/>
        <v>1605</v>
      </c>
      <c r="AF197" s="27">
        <f>AF198</f>
        <v>0</v>
      </c>
      <c r="AG197" s="27">
        <f t="shared" si="299"/>
        <v>0</v>
      </c>
      <c r="AH197" s="27">
        <f t="shared" si="299"/>
        <v>0</v>
      </c>
      <c r="AI197" s="27">
        <f t="shared" si="299"/>
        <v>0</v>
      </c>
      <c r="AJ197" s="27">
        <f t="shared" si="299"/>
        <v>1605</v>
      </c>
      <c r="AK197" s="27">
        <f t="shared" si="299"/>
        <v>1605</v>
      </c>
      <c r="AL197" s="27">
        <f>AL198</f>
        <v>0</v>
      </c>
      <c r="AM197" s="27">
        <f t="shared" si="299"/>
        <v>0</v>
      </c>
      <c r="AN197" s="27">
        <f t="shared" si="299"/>
        <v>0</v>
      </c>
      <c r="AO197" s="27">
        <f t="shared" si="299"/>
        <v>0</v>
      </c>
      <c r="AP197" s="27">
        <f t="shared" si="299"/>
        <v>1605</v>
      </c>
      <c r="AQ197" s="27">
        <f t="shared" si="299"/>
        <v>1605</v>
      </c>
    </row>
    <row r="198" spans="1:43" ht="21" customHeight="1">
      <c r="A198" s="33" t="s">
        <v>180</v>
      </c>
      <c r="B198" s="25" t="s">
        <v>50</v>
      </c>
      <c r="C198" s="25" t="s">
        <v>73</v>
      </c>
      <c r="D198" s="28" t="s">
        <v>608</v>
      </c>
      <c r="E198" s="25" t="s">
        <v>179</v>
      </c>
      <c r="F198" s="27"/>
      <c r="G198" s="27"/>
      <c r="H198" s="92"/>
      <c r="I198" s="92"/>
      <c r="J198" s="92"/>
      <c r="K198" s="92">
        <f>1772-167</f>
        <v>1605</v>
      </c>
      <c r="L198" s="27">
        <f>F198+H198+I198+J198+K198</f>
        <v>1605</v>
      </c>
      <c r="M198" s="27">
        <f>G198+K198</f>
        <v>1605</v>
      </c>
      <c r="N198" s="27"/>
      <c r="O198" s="27"/>
      <c r="P198" s="27"/>
      <c r="Q198" s="27"/>
      <c r="R198" s="27">
        <f>L198+N198+O198+P198+Q198</f>
        <v>1605</v>
      </c>
      <c r="S198" s="27">
        <f>M198+Q198</f>
        <v>1605</v>
      </c>
      <c r="T198" s="27"/>
      <c r="U198" s="27"/>
      <c r="V198" s="27"/>
      <c r="W198" s="27"/>
      <c r="X198" s="27">
        <f>R198+T198+U198+V198+W198</f>
        <v>1605</v>
      </c>
      <c r="Y198" s="27">
        <f>S198+W198</f>
        <v>1605</v>
      </c>
      <c r="Z198" s="27"/>
      <c r="AA198" s="27"/>
      <c r="AB198" s="27"/>
      <c r="AC198" s="27"/>
      <c r="AD198" s="27">
        <f>X198+Z198+AA198+AB198+AC198</f>
        <v>1605</v>
      </c>
      <c r="AE198" s="27">
        <f>Y198+AC198</f>
        <v>1605</v>
      </c>
      <c r="AF198" s="27"/>
      <c r="AG198" s="27"/>
      <c r="AH198" s="27"/>
      <c r="AI198" s="27"/>
      <c r="AJ198" s="27">
        <f>AD198+AF198+AG198+AH198+AI198</f>
        <v>1605</v>
      </c>
      <c r="AK198" s="27">
        <f>AE198+AI198</f>
        <v>1605</v>
      </c>
      <c r="AL198" s="27"/>
      <c r="AM198" s="27"/>
      <c r="AN198" s="27"/>
      <c r="AO198" s="27"/>
      <c r="AP198" s="27">
        <f>AJ198+AL198+AM198+AN198+AO198</f>
        <v>1605</v>
      </c>
      <c r="AQ198" s="27">
        <f>AK198+AO198</f>
        <v>1605</v>
      </c>
    </row>
    <row r="199" spans="1:43" ht="33">
      <c r="A199" s="33" t="s">
        <v>595</v>
      </c>
      <c r="B199" s="25" t="s">
        <v>50</v>
      </c>
      <c r="C199" s="25" t="s">
        <v>73</v>
      </c>
      <c r="D199" s="28" t="s">
        <v>608</v>
      </c>
      <c r="E199" s="25" t="s">
        <v>80</v>
      </c>
      <c r="F199" s="27"/>
      <c r="G199" s="27"/>
      <c r="H199" s="92">
        <f>H200</f>
        <v>0</v>
      </c>
      <c r="I199" s="92">
        <f t="shared" ref="I199:AQ199" si="300">I200</f>
        <v>0</v>
      </c>
      <c r="J199" s="92">
        <f t="shared" si="300"/>
        <v>0</v>
      </c>
      <c r="K199" s="92">
        <f t="shared" si="300"/>
        <v>2994</v>
      </c>
      <c r="L199" s="27">
        <f t="shared" si="300"/>
        <v>2994</v>
      </c>
      <c r="M199" s="27">
        <f t="shared" si="300"/>
        <v>2994</v>
      </c>
      <c r="N199" s="27">
        <f>N200</f>
        <v>0</v>
      </c>
      <c r="O199" s="27">
        <f t="shared" si="300"/>
        <v>0</v>
      </c>
      <c r="P199" s="27">
        <f t="shared" si="300"/>
        <v>0</v>
      </c>
      <c r="Q199" s="27">
        <f t="shared" si="300"/>
        <v>0</v>
      </c>
      <c r="R199" s="27">
        <f t="shared" si="300"/>
        <v>2994</v>
      </c>
      <c r="S199" s="27">
        <f t="shared" si="300"/>
        <v>2994</v>
      </c>
      <c r="T199" s="27">
        <f>T200</f>
        <v>0</v>
      </c>
      <c r="U199" s="27">
        <f t="shared" si="300"/>
        <v>0</v>
      </c>
      <c r="V199" s="27">
        <f t="shared" si="300"/>
        <v>0</v>
      </c>
      <c r="W199" s="27">
        <f t="shared" si="300"/>
        <v>0</v>
      </c>
      <c r="X199" s="27">
        <f t="shared" si="300"/>
        <v>2994</v>
      </c>
      <c r="Y199" s="27">
        <f t="shared" si="300"/>
        <v>2994</v>
      </c>
      <c r="Z199" s="27">
        <f>Z200</f>
        <v>0</v>
      </c>
      <c r="AA199" s="27">
        <f t="shared" si="300"/>
        <v>0</v>
      </c>
      <c r="AB199" s="27">
        <f t="shared" si="300"/>
        <v>0</v>
      </c>
      <c r="AC199" s="27">
        <f t="shared" si="300"/>
        <v>0</v>
      </c>
      <c r="AD199" s="27">
        <f t="shared" si="300"/>
        <v>2994</v>
      </c>
      <c r="AE199" s="27">
        <f t="shared" si="300"/>
        <v>2994</v>
      </c>
      <c r="AF199" s="27">
        <f>AF200</f>
        <v>0</v>
      </c>
      <c r="AG199" s="27">
        <f t="shared" si="300"/>
        <v>0</v>
      </c>
      <c r="AH199" s="27">
        <f t="shared" si="300"/>
        <v>0</v>
      </c>
      <c r="AI199" s="27">
        <f t="shared" si="300"/>
        <v>0</v>
      </c>
      <c r="AJ199" s="27">
        <f t="shared" si="300"/>
        <v>2994</v>
      </c>
      <c r="AK199" s="27">
        <f t="shared" si="300"/>
        <v>2994</v>
      </c>
      <c r="AL199" s="27">
        <f>AL200</f>
        <v>0</v>
      </c>
      <c r="AM199" s="27">
        <f t="shared" si="300"/>
        <v>0</v>
      </c>
      <c r="AN199" s="27">
        <f t="shared" si="300"/>
        <v>0</v>
      </c>
      <c r="AO199" s="27">
        <f t="shared" si="300"/>
        <v>0</v>
      </c>
      <c r="AP199" s="27">
        <f t="shared" si="300"/>
        <v>2994</v>
      </c>
      <c r="AQ199" s="27">
        <f t="shared" si="300"/>
        <v>2994</v>
      </c>
    </row>
    <row r="200" spans="1:43" ht="32.25" customHeight="1">
      <c r="A200" s="33" t="s">
        <v>170</v>
      </c>
      <c r="B200" s="25" t="s">
        <v>50</v>
      </c>
      <c r="C200" s="25" t="s">
        <v>73</v>
      </c>
      <c r="D200" s="28" t="s">
        <v>608</v>
      </c>
      <c r="E200" s="25" t="s">
        <v>169</v>
      </c>
      <c r="F200" s="27"/>
      <c r="G200" s="27"/>
      <c r="H200" s="92"/>
      <c r="I200" s="92"/>
      <c r="J200" s="92"/>
      <c r="K200" s="92">
        <f>2827+167</f>
        <v>2994</v>
      </c>
      <c r="L200" s="27">
        <f>F200+H200+I200+J200+K200</f>
        <v>2994</v>
      </c>
      <c r="M200" s="27">
        <f>G200+K200</f>
        <v>2994</v>
      </c>
      <c r="N200" s="27"/>
      <c r="O200" s="27"/>
      <c r="P200" s="27"/>
      <c r="Q200" s="27"/>
      <c r="R200" s="27">
        <f>L200+N200+O200+P200+Q200</f>
        <v>2994</v>
      </c>
      <c r="S200" s="27">
        <f>M200+Q200</f>
        <v>2994</v>
      </c>
      <c r="T200" s="27"/>
      <c r="U200" s="27"/>
      <c r="V200" s="27"/>
      <c r="W200" s="27"/>
      <c r="X200" s="27">
        <f>R200+T200+U200+V200+W200</f>
        <v>2994</v>
      </c>
      <c r="Y200" s="27">
        <f>S200+W200</f>
        <v>2994</v>
      </c>
      <c r="Z200" s="27"/>
      <c r="AA200" s="27"/>
      <c r="AB200" s="27"/>
      <c r="AC200" s="27"/>
      <c r="AD200" s="27">
        <f>X200+Z200+AA200+AB200+AC200</f>
        <v>2994</v>
      </c>
      <c r="AE200" s="27">
        <f>Y200+AC200</f>
        <v>2994</v>
      </c>
      <c r="AF200" s="27"/>
      <c r="AG200" s="27"/>
      <c r="AH200" s="27"/>
      <c r="AI200" s="27"/>
      <c r="AJ200" s="27">
        <f>AD200+AF200+AG200+AH200+AI200</f>
        <v>2994</v>
      </c>
      <c r="AK200" s="27">
        <f>AE200+AI200</f>
        <v>2994</v>
      </c>
      <c r="AL200" s="27"/>
      <c r="AM200" s="27"/>
      <c r="AN200" s="27"/>
      <c r="AO200" s="27"/>
      <c r="AP200" s="27">
        <f>AJ200+AL200+AM200+AN200+AO200</f>
        <v>2994</v>
      </c>
      <c r="AQ200" s="27">
        <f>AK200+AO200</f>
        <v>2994</v>
      </c>
    </row>
    <row r="201" spans="1:43" ht="16.5">
      <c r="A201" s="33" t="s">
        <v>99</v>
      </c>
      <c r="B201" s="25" t="s">
        <v>50</v>
      </c>
      <c r="C201" s="25" t="s">
        <v>73</v>
      </c>
      <c r="D201" s="28" t="s">
        <v>608</v>
      </c>
      <c r="E201" s="25" t="s">
        <v>100</v>
      </c>
      <c r="F201" s="27"/>
      <c r="G201" s="27"/>
      <c r="H201" s="92">
        <f>H202</f>
        <v>0</v>
      </c>
      <c r="I201" s="92">
        <f t="shared" ref="I201:AQ201" si="301">I202</f>
        <v>0</v>
      </c>
      <c r="J201" s="92">
        <f t="shared" si="301"/>
        <v>0</v>
      </c>
      <c r="K201" s="92">
        <f t="shared" si="301"/>
        <v>14</v>
      </c>
      <c r="L201" s="27">
        <f t="shared" si="301"/>
        <v>14</v>
      </c>
      <c r="M201" s="27">
        <f t="shared" si="301"/>
        <v>14</v>
      </c>
      <c r="N201" s="27">
        <f>N202</f>
        <v>0</v>
      </c>
      <c r="O201" s="27">
        <f t="shared" si="301"/>
        <v>0</v>
      </c>
      <c r="P201" s="27">
        <f t="shared" si="301"/>
        <v>0</v>
      </c>
      <c r="Q201" s="27">
        <f t="shared" si="301"/>
        <v>0</v>
      </c>
      <c r="R201" s="27">
        <f t="shared" si="301"/>
        <v>14</v>
      </c>
      <c r="S201" s="27">
        <f t="shared" si="301"/>
        <v>14</v>
      </c>
      <c r="T201" s="27">
        <f>T202</f>
        <v>0</v>
      </c>
      <c r="U201" s="27">
        <f t="shared" si="301"/>
        <v>0</v>
      </c>
      <c r="V201" s="27">
        <f t="shared" si="301"/>
        <v>0</v>
      </c>
      <c r="W201" s="27">
        <f t="shared" si="301"/>
        <v>0</v>
      </c>
      <c r="X201" s="27">
        <f t="shared" si="301"/>
        <v>14</v>
      </c>
      <c r="Y201" s="27">
        <f t="shared" si="301"/>
        <v>14</v>
      </c>
      <c r="Z201" s="27">
        <f>Z202</f>
        <v>0</v>
      </c>
      <c r="AA201" s="27">
        <f t="shared" si="301"/>
        <v>0</v>
      </c>
      <c r="AB201" s="27">
        <f t="shared" si="301"/>
        <v>0</v>
      </c>
      <c r="AC201" s="27">
        <f t="shared" si="301"/>
        <v>0</v>
      </c>
      <c r="AD201" s="27">
        <f t="shared" si="301"/>
        <v>14</v>
      </c>
      <c r="AE201" s="27">
        <f t="shared" si="301"/>
        <v>14</v>
      </c>
      <c r="AF201" s="27">
        <f>AF202</f>
        <v>0</v>
      </c>
      <c r="AG201" s="27">
        <f t="shared" si="301"/>
        <v>0</v>
      </c>
      <c r="AH201" s="27">
        <f t="shared" si="301"/>
        <v>0</v>
      </c>
      <c r="AI201" s="27">
        <f t="shared" si="301"/>
        <v>0</v>
      </c>
      <c r="AJ201" s="27">
        <f t="shared" si="301"/>
        <v>14</v>
      </c>
      <c r="AK201" s="27">
        <f t="shared" si="301"/>
        <v>14</v>
      </c>
      <c r="AL201" s="27">
        <f>AL202</f>
        <v>0</v>
      </c>
      <c r="AM201" s="27">
        <f t="shared" si="301"/>
        <v>0</v>
      </c>
      <c r="AN201" s="27">
        <f t="shared" si="301"/>
        <v>0</v>
      </c>
      <c r="AO201" s="27">
        <f t="shared" si="301"/>
        <v>0</v>
      </c>
      <c r="AP201" s="27">
        <f t="shared" si="301"/>
        <v>14</v>
      </c>
      <c r="AQ201" s="27">
        <f t="shared" si="301"/>
        <v>14</v>
      </c>
    </row>
    <row r="202" spans="1:43" ht="16.5">
      <c r="A202" s="33" t="s">
        <v>172</v>
      </c>
      <c r="B202" s="25" t="s">
        <v>50</v>
      </c>
      <c r="C202" s="25" t="s">
        <v>73</v>
      </c>
      <c r="D202" s="28" t="s">
        <v>608</v>
      </c>
      <c r="E202" s="25" t="s">
        <v>171</v>
      </c>
      <c r="F202" s="27"/>
      <c r="G202" s="27"/>
      <c r="H202" s="92"/>
      <c r="I202" s="92"/>
      <c r="J202" s="92"/>
      <c r="K202" s="92">
        <v>14</v>
      </c>
      <c r="L202" s="27">
        <f>F202+H202+I202+J202+K202</f>
        <v>14</v>
      </c>
      <c r="M202" s="27">
        <f>G202+K202</f>
        <v>14</v>
      </c>
      <c r="N202" s="27"/>
      <c r="O202" s="27"/>
      <c r="P202" s="27"/>
      <c r="Q202" s="27"/>
      <c r="R202" s="27">
        <f>L202+N202+O202+P202+Q202</f>
        <v>14</v>
      </c>
      <c r="S202" s="27">
        <f>M202+Q202</f>
        <v>14</v>
      </c>
      <c r="T202" s="27"/>
      <c r="U202" s="27"/>
      <c r="V202" s="27"/>
      <c r="W202" s="27"/>
      <c r="X202" s="27">
        <f>R202+T202+U202+V202+W202</f>
        <v>14</v>
      </c>
      <c r="Y202" s="27">
        <f>S202+W202</f>
        <v>14</v>
      </c>
      <c r="Z202" s="27"/>
      <c r="AA202" s="27"/>
      <c r="AB202" s="27"/>
      <c r="AC202" s="27"/>
      <c r="AD202" s="27">
        <f>X202+Z202+AA202+AB202+AC202</f>
        <v>14</v>
      </c>
      <c r="AE202" s="27">
        <f>Y202+AC202</f>
        <v>14</v>
      </c>
      <c r="AF202" s="27"/>
      <c r="AG202" s="27"/>
      <c r="AH202" s="27"/>
      <c r="AI202" s="27"/>
      <c r="AJ202" s="27">
        <f>AD202+AF202+AG202+AH202+AI202</f>
        <v>14</v>
      </c>
      <c r="AK202" s="27">
        <f>AE202+AI202</f>
        <v>14</v>
      </c>
      <c r="AL202" s="27"/>
      <c r="AM202" s="27"/>
      <c r="AN202" s="27"/>
      <c r="AO202" s="27"/>
      <c r="AP202" s="27">
        <f>AJ202+AL202+AM202+AN202+AO202</f>
        <v>14</v>
      </c>
      <c r="AQ202" s="27">
        <f>AK202+AO202</f>
        <v>14</v>
      </c>
    </row>
    <row r="203" spans="1:43" ht="49.5">
      <c r="A203" s="33" t="s">
        <v>609</v>
      </c>
      <c r="B203" s="25" t="s">
        <v>50</v>
      </c>
      <c r="C203" s="25" t="s">
        <v>73</v>
      </c>
      <c r="D203" s="28" t="s">
        <v>610</v>
      </c>
      <c r="E203" s="25"/>
      <c r="F203" s="27"/>
      <c r="G203" s="27"/>
      <c r="H203" s="92">
        <f>H204+H206+H208</f>
        <v>0</v>
      </c>
      <c r="I203" s="92">
        <f t="shared" ref="I203:M203" si="302">I204+I206+I208</f>
        <v>0</v>
      </c>
      <c r="J203" s="92">
        <f t="shared" si="302"/>
        <v>0</v>
      </c>
      <c r="K203" s="92">
        <f t="shared" si="302"/>
        <v>475</v>
      </c>
      <c r="L203" s="27">
        <f t="shared" si="302"/>
        <v>475</v>
      </c>
      <c r="M203" s="27">
        <f t="shared" si="302"/>
        <v>475</v>
      </c>
      <c r="N203" s="27">
        <f>N204+N206+N208</f>
        <v>0</v>
      </c>
      <c r="O203" s="27">
        <f t="shared" ref="O203:S203" si="303">O204+O206+O208</f>
        <v>0</v>
      </c>
      <c r="P203" s="27">
        <f t="shared" si="303"/>
        <v>0</v>
      </c>
      <c r="Q203" s="27">
        <f t="shared" si="303"/>
        <v>0</v>
      </c>
      <c r="R203" s="27">
        <f t="shared" si="303"/>
        <v>475</v>
      </c>
      <c r="S203" s="27">
        <f t="shared" si="303"/>
        <v>475</v>
      </c>
      <c r="T203" s="27">
        <f>T204+T206+T208</f>
        <v>0</v>
      </c>
      <c r="U203" s="27">
        <f t="shared" ref="U203:Y203" si="304">U204+U206+U208</f>
        <v>0</v>
      </c>
      <c r="V203" s="27">
        <f t="shared" si="304"/>
        <v>0</v>
      </c>
      <c r="W203" s="27">
        <f t="shared" si="304"/>
        <v>0</v>
      </c>
      <c r="X203" s="27">
        <f t="shared" si="304"/>
        <v>475</v>
      </c>
      <c r="Y203" s="27">
        <f t="shared" si="304"/>
        <v>475</v>
      </c>
      <c r="Z203" s="27">
        <f>Z204+Z206+Z208</f>
        <v>0</v>
      </c>
      <c r="AA203" s="27">
        <f t="shared" ref="AA203:AE203" si="305">AA204+AA206+AA208</f>
        <v>0</v>
      </c>
      <c r="AB203" s="27">
        <f t="shared" si="305"/>
        <v>0</v>
      </c>
      <c r="AC203" s="27">
        <f t="shared" si="305"/>
        <v>0</v>
      </c>
      <c r="AD203" s="27">
        <f t="shared" si="305"/>
        <v>475</v>
      </c>
      <c r="AE203" s="27">
        <f t="shared" si="305"/>
        <v>475</v>
      </c>
      <c r="AF203" s="27">
        <f>AF204+AF206+AF208</f>
        <v>0</v>
      </c>
      <c r="AG203" s="27">
        <f t="shared" ref="AG203:AK203" si="306">AG204+AG206+AG208</f>
        <v>0</v>
      </c>
      <c r="AH203" s="27">
        <f t="shared" si="306"/>
        <v>0</v>
      </c>
      <c r="AI203" s="27">
        <f t="shared" si="306"/>
        <v>0</v>
      </c>
      <c r="AJ203" s="27">
        <f t="shared" si="306"/>
        <v>475</v>
      </c>
      <c r="AK203" s="27">
        <f t="shared" si="306"/>
        <v>475</v>
      </c>
      <c r="AL203" s="27">
        <f>AL204+AL206+AL208</f>
        <v>0</v>
      </c>
      <c r="AM203" s="27">
        <f t="shared" ref="AM203:AQ203" si="307">AM204+AM206+AM208</f>
        <v>0</v>
      </c>
      <c r="AN203" s="27">
        <f t="shared" si="307"/>
        <v>0</v>
      </c>
      <c r="AO203" s="27">
        <f t="shared" si="307"/>
        <v>0</v>
      </c>
      <c r="AP203" s="27">
        <f t="shared" si="307"/>
        <v>475</v>
      </c>
      <c r="AQ203" s="27">
        <f t="shared" si="307"/>
        <v>475</v>
      </c>
    </row>
    <row r="204" spans="1:43" ht="82.5">
      <c r="A204" s="33" t="s">
        <v>599</v>
      </c>
      <c r="B204" s="25" t="s">
        <v>50</v>
      </c>
      <c r="C204" s="25" t="s">
        <v>73</v>
      </c>
      <c r="D204" s="28" t="s">
        <v>610</v>
      </c>
      <c r="E204" s="25" t="s">
        <v>105</v>
      </c>
      <c r="F204" s="27"/>
      <c r="G204" s="27"/>
      <c r="H204" s="92">
        <f>H205</f>
        <v>0</v>
      </c>
      <c r="I204" s="92">
        <f t="shared" ref="I204:AQ204" si="308">I205</f>
        <v>0</v>
      </c>
      <c r="J204" s="92">
        <f t="shared" si="308"/>
        <v>0</v>
      </c>
      <c r="K204" s="92">
        <f t="shared" si="308"/>
        <v>206</v>
      </c>
      <c r="L204" s="27">
        <f t="shared" si="308"/>
        <v>206</v>
      </c>
      <c r="M204" s="27">
        <f t="shared" si="308"/>
        <v>206</v>
      </c>
      <c r="N204" s="27">
        <f>N205</f>
        <v>0</v>
      </c>
      <c r="O204" s="27">
        <f t="shared" si="308"/>
        <v>0</v>
      </c>
      <c r="P204" s="27">
        <f t="shared" si="308"/>
        <v>0</v>
      </c>
      <c r="Q204" s="27">
        <f t="shared" si="308"/>
        <v>0</v>
      </c>
      <c r="R204" s="27">
        <f t="shared" si="308"/>
        <v>206</v>
      </c>
      <c r="S204" s="27">
        <f t="shared" si="308"/>
        <v>206</v>
      </c>
      <c r="T204" s="27">
        <f>T205</f>
        <v>0</v>
      </c>
      <c r="U204" s="27">
        <f t="shared" si="308"/>
        <v>0</v>
      </c>
      <c r="V204" s="27">
        <f t="shared" si="308"/>
        <v>0</v>
      </c>
      <c r="W204" s="27">
        <f t="shared" si="308"/>
        <v>0</v>
      </c>
      <c r="X204" s="27">
        <f t="shared" si="308"/>
        <v>206</v>
      </c>
      <c r="Y204" s="27">
        <f t="shared" si="308"/>
        <v>206</v>
      </c>
      <c r="Z204" s="27">
        <f>Z205</f>
        <v>0</v>
      </c>
      <c r="AA204" s="27">
        <f t="shared" si="308"/>
        <v>0</v>
      </c>
      <c r="AB204" s="27">
        <f t="shared" si="308"/>
        <v>0</v>
      </c>
      <c r="AC204" s="27">
        <f t="shared" si="308"/>
        <v>0</v>
      </c>
      <c r="AD204" s="27">
        <f t="shared" si="308"/>
        <v>206</v>
      </c>
      <c r="AE204" s="27">
        <f t="shared" si="308"/>
        <v>206</v>
      </c>
      <c r="AF204" s="27">
        <f>AF205</f>
        <v>0</v>
      </c>
      <c r="AG204" s="27">
        <f t="shared" si="308"/>
        <v>0</v>
      </c>
      <c r="AH204" s="27">
        <f t="shared" si="308"/>
        <v>0</v>
      </c>
      <c r="AI204" s="27">
        <f t="shared" si="308"/>
        <v>0</v>
      </c>
      <c r="AJ204" s="27">
        <f t="shared" si="308"/>
        <v>206</v>
      </c>
      <c r="AK204" s="27">
        <f t="shared" si="308"/>
        <v>206</v>
      </c>
      <c r="AL204" s="27">
        <f>AL205</f>
        <v>0</v>
      </c>
      <c r="AM204" s="27">
        <f t="shared" si="308"/>
        <v>0</v>
      </c>
      <c r="AN204" s="27">
        <f t="shared" si="308"/>
        <v>0</v>
      </c>
      <c r="AO204" s="27">
        <f t="shared" si="308"/>
        <v>0</v>
      </c>
      <c r="AP204" s="27">
        <f t="shared" si="308"/>
        <v>206</v>
      </c>
      <c r="AQ204" s="27">
        <f t="shared" si="308"/>
        <v>206</v>
      </c>
    </row>
    <row r="205" spans="1:43" ht="21.75" customHeight="1">
      <c r="A205" s="33" t="s">
        <v>180</v>
      </c>
      <c r="B205" s="25" t="s">
        <v>50</v>
      </c>
      <c r="C205" s="25" t="s">
        <v>73</v>
      </c>
      <c r="D205" s="28" t="s">
        <v>610</v>
      </c>
      <c r="E205" s="25" t="s">
        <v>179</v>
      </c>
      <c r="F205" s="27"/>
      <c r="G205" s="27"/>
      <c r="H205" s="92"/>
      <c r="I205" s="92"/>
      <c r="J205" s="92"/>
      <c r="K205" s="92">
        <f>39+167</f>
        <v>206</v>
      </c>
      <c r="L205" s="27">
        <f>F205+H205+I205+J205+K205</f>
        <v>206</v>
      </c>
      <c r="M205" s="27">
        <f>G205+K205</f>
        <v>206</v>
      </c>
      <c r="N205" s="27"/>
      <c r="O205" s="27"/>
      <c r="P205" s="27"/>
      <c r="Q205" s="27"/>
      <c r="R205" s="27">
        <f>L205+N205+O205+P205+Q205</f>
        <v>206</v>
      </c>
      <c r="S205" s="27">
        <f>M205+Q205</f>
        <v>206</v>
      </c>
      <c r="T205" s="27"/>
      <c r="U205" s="27"/>
      <c r="V205" s="27"/>
      <c r="W205" s="27"/>
      <c r="X205" s="27">
        <f>R205+T205+U205+V205+W205</f>
        <v>206</v>
      </c>
      <c r="Y205" s="27">
        <f>S205+W205</f>
        <v>206</v>
      </c>
      <c r="Z205" s="27"/>
      <c r="AA205" s="27"/>
      <c r="AB205" s="27"/>
      <c r="AC205" s="27"/>
      <c r="AD205" s="27">
        <f>X205+Z205+AA205+AB205+AC205</f>
        <v>206</v>
      </c>
      <c r="AE205" s="27">
        <f>Y205+AC205</f>
        <v>206</v>
      </c>
      <c r="AF205" s="27"/>
      <c r="AG205" s="27"/>
      <c r="AH205" s="27"/>
      <c r="AI205" s="27"/>
      <c r="AJ205" s="27">
        <f>AD205+AF205+AG205+AH205+AI205</f>
        <v>206</v>
      </c>
      <c r="AK205" s="27">
        <f>AE205+AI205</f>
        <v>206</v>
      </c>
      <c r="AL205" s="27"/>
      <c r="AM205" s="27"/>
      <c r="AN205" s="27"/>
      <c r="AO205" s="27"/>
      <c r="AP205" s="27">
        <f>AJ205+AL205+AM205+AN205+AO205</f>
        <v>206</v>
      </c>
      <c r="AQ205" s="27">
        <f>AK205+AO205</f>
        <v>206</v>
      </c>
    </row>
    <row r="206" spans="1:43" ht="33">
      <c r="A206" s="33" t="s">
        <v>595</v>
      </c>
      <c r="B206" s="25" t="s">
        <v>50</v>
      </c>
      <c r="C206" s="25" t="s">
        <v>73</v>
      </c>
      <c r="D206" s="28" t="s">
        <v>610</v>
      </c>
      <c r="E206" s="25" t="s">
        <v>80</v>
      </c>
      <c r="F206" s="27"/>
      <c r="G206" s="27"/>
      <c r="H206" s="92">
        <f>H207</f>
        <v>0</v>
      </c>
      <c r="I206" s="92">
        <f t="shared" ref="I206:AQ206" si="309">I207</f>
        <v>0</v>
      </c>
      <c r="J206" s="92">
        <f t="shared" si="309"/>
        <v>0</v>
      </c>
      <c r="K206" s="92">
        <f t="shared" si="309"/>
        <v>267</v>
      </c>
      <c r="L206" s="27">
        <f t="shared" si="309"/>
        <v>267</v>
      </c>
      <c r="M206" s="27">
        <f t="shared" si="309"/>
        <v>267</v>
      </c>
      <c r="N206" s="27">
        <f>N207</f>
        <v>0</v>
      </c>
      <c r="O206" s="27">
        <f t="shared" si="309"/>
        <v>0</v>
      </c>
      <c r="P206" s="27">
        <f t="shared" si="309"/>
        <v>0</v>
      </c>
      <c r="Q206" s="27">
        <f t="shared" si="309"/>
        <v>0</v>
      </c>
      <c r="R206" s="27">
        <f t="shared" si="309"/>
        <v>267</v>
      </c>
      <c r="S206" s="27">
        <f t="shared" si="309"/>
        <v>267</v>
      </c>
      <c r="T206" s="27">
        <f>T207</f>
        <v>0</v>
      </c>
      <c r="U206" s="27">
        <f t="shared" si="309"/>
        <v>0</v>
      </c>
      <c r="V206" s="27">
        <f t="shared" si="309"/>
        <v>0</v>
      </c>
      <c r="W206" s="27">
        <f t="shared" si="309"/>
        <v>0</v>
      </c>
      <c r="X206" s="27">
        <f t="shared" si="309"/>
        <v>267</v>
      </c>
      <c r="Y206" s="27">
        <f t="shared" si="309"/>
        <v>267</v>
      </c>
      <c r="Z206" s="27">
        <f>Z207</f>
        <v>0</v>
      </c>
      <c r="AA206" s="27">
        <f t="shared" si="309"/>
        <v>0</v>
      </c>
      <c r="AB206" s="27">
        <f t="shared" si="309"/>
        <v>0</v>
      </c>
      <c r="AC206" s="27">
        <f t="shared" si="309"/>
        <v>0</v>
      </c>
      <c r="AD206" s="27">
        <f t="shared" si="309"/>
        <v>267</v>
      </c>
      <c r="AE206" s="27">
        <f t="shared" si="309"/>
        <v>267</v>
      </c>
      <c r="AF206" s="27">
        <f>AF207</f>
        <v>0</v>
      </c>
      <c r="AG206" s="27">
        <f t="shared" si="309"/>
        <v>0</v>
      </c>
      <c r="AH206" s="27">
        <f t="shared" si="309"/>
        <v>0</v>
      </c>
      <c r="AI206" s="27">
        <f t="shared" si="309"/>
        <v>0</v>
      </c>
      <c r="AJ206" s="27">
        <f t="shared" si="309"/>
        <v>267</v>
      </c>
      <c r="AK206" s="27">
        <f t="shared" si="309"/>
        <v>267</v>
      </c>
      <c r="AL206" s="27">
        <f>AL207</f>
        <v>0</v>
      </c>
      <c r="AM206" s="27">
        <f t="shared" si="309"/>
        <v>0</v>
      </c>
      <c r="AN206" s="27">
        <f t="shared" si="309"/>
        <v>0</v>
      </c>
      <c r="AO206" s="27">
        <f t="shared" si="309"/>
        <v>0</v>
      </c>
      <c r="AP206" s="27">
        <f t="shared" si="309"/>
        <v>267</v>
      </c>
      <c r="AQ206" s="27">
        <f t="shared" si="309"/>
        <v>267</v>
      </c>
    </row>
    <row r="207" spans="1:43" ht="33" customHeight="1">
      <c r="A207" s="33" t="s">
        <v>170</v>
      </c>
      <c r="B207" s="25" t="s">
        <v>50</v>
      </c>
      <c r="C207" s="25" t="s">
        <v>73</v>
      </c>
      <c r="D207" s="28" t="s">
        <v>610</v>
      </c>
      <c r="E207" s="25" t="s">
        <v>169</v>
      </c>
      <c r="F207" s="27"/>
      <c r="G207" s="27"/>
      <c r="H207" s="92"/>
      <c r="I207" s="92"/>
      <c r="J207" s="92"/>
      <c r="K207" s="92">
        <f>434-167</f>
        <v>267</v>
      </c>
      <c r="L207" s="27">
        <f>F207+H207+I207+J207+K207</f>
        <v>267</v>
      </c>
      <c r="M207" s="27">
        <f>G207+K207</f>
        <v>267</v>
      </c>
      <c r="N207" s="27"/>
      <c r="O207" s="27"/>
      <c r="P207" s="27"/>
      <c r="Q207" s="27"/>
      <c r="R207" s="27">
        <f>L207+N207+O207+P207+Q207</f>
        <v>267</v>
      </c>
      <c r="S207" s="27">
        <f>M207+Q207</f>
        <v>267</v>
      </c>
      <c r="T207" s="27"/>
      <c r="U207" s="27"/>
      <c r="V207" s="27"/>
      <c r="W207" s="27"/>
      <c r="X207" s="27">
        <f>R207+T207+U207+V207+W207</f>
        <v>267</v>
      </c>
      <c r="Y207" s="27">
        <f>S207+W207</f>
        <v>267</v>
      </c>
      <c r="Z207" s="27"/>
      <c r="AA207" s="27"/>
      <c r="AB207" s="27"/>
      <c r="AC207" s="27"/>
      <c r="AD207" s="27">
        <f>X207+Z207+AA207+AB207+AC207</f>
        <v>267</v>
      </c>
      <c r="AE207" s="27">
        <f>Y207+AC207</f>
        <v>267</v>
      </c>
      <c r="AF207" s="27"/>
      <c r="AG207" s="27"/>
      <c r="AH207" s="27"/>
      <c r="AI207" s="27"/>
      <c r="AJ207" s="27">
        <f>AD207+AF207+AG207+AH207+AI207</f>
        <v>267</v>
      </c>
      <c r="AK207" s="27">
        <f>AE207+AI207</f>
        <v>267</v>
      </c>
      <c r="AL207" s="27"/>
      <c r="AM207" s="27"/>
      <c r="AN207" s="27"/>
      <c r="AO207" s="27"/>
      <c r="AP207" s="27">
        <f>AJ207+AL207+AM207+AN207+AO207</f>
        <v>267</v>
      </c>
      <c r="AQ207" s="27">
        <f>AK207+AO207</f>
        <v>267</v>
      </c>
    </row>
    <row r="208" spans="1:43" ht="16.5">
      <c r="A208" s="33" t="s">
        <v>99</v>
      </c>
      <c r="B208" s="25" t="s">
        <v>50</v>
      </c>
      <c r="C208" s="25" t="s">
        <v>73</v>
      </c>
      <c r="D208" s="28" t="s">
        <v>610</v>
      </c>
      <c r="E208" s="25" t="s">
        <v>100</v>
      </c>
      <c r="F208" s="27"/>
      <c r="G208" s="27"/>
      <c r="H208" s="92">
        <f>H209</f>
        <v>0</v>
      </c>
      <c r="I208" s="92">
        <f t="shared" ref="I208:AQ208" si="310">I209</f>
        <v>0</v>
      </c>
      <c r="J208" s="92">
        <f t="shared" si="310"/>
        <v>0</v>
      </c>
      <c r="K208" s="92">
        <f t="shared" si="310"/>
        <v>2</v>
      </c>
      <c r="L208" s="27">
        <f t="shared" si="310"/>
        <v>2</v>
      </c>
      <c r="M208" s="27">
        <f t="shared" si="310"/>
        <v>2</v>
      </c>
      <c r="N208" s="27">
        <f>N209</f>
        <v>0</v>
      </c>
      <c r="O208" s="27">
        <f t="shared" si="310"/>
        <v>0</v>
      </c>
      <c r="P208" s="27">
        <f t="shared" si="310"/>
        <v>0</v>
      </c>
      <c r="Q208" s="27">
        <f t="shared" si="310"/>
        <v>0</v>
      </c>
      <c r="R208" s="27">
        <f t="shared" si="310"/>
        <v>2</v>
      </c>
      <c r="S208" s="27">
        <f t="shared" si="310"/>
        <v>2</v>
      </c>
      <c r="T208" s="27">
        <f>T209</f>
        <v>0</v>
      </c>
      <c r="U208" s="27">
        <f t="shared" si="310"/>
        <v>0</v>
      </c>
      <c r="V208" s="27">
        <f t="shared" si="310"/>
        <v>0</v>
      </c>
      <c r="W208" s="27">
        <f t="shared" si="310"/>
        <v>0</v>
      </c>
      <c r="X208" s="27">
        <f t="shared" si="310"/>
        <v>2</v>
      </c>
      <c r="Y208" s="27">
        <f t="shared" si="310"/>
        <v>2</v>
      </c>
      <c r="Z208" s="27">
        <f>Z209</f>
        <v>0</v>
      </c>
      <c r="AA208" s="27">
        <f t="shared" si="310"/>
        <v>0</v>
      </c>
      <c r="AB208" s="27">
        <f t="shared" si="310"/>
        <v>0</v>
      </c>
      <c r="AC208" s="27">
        <f t="shared" si="310"/>
        <v>0</v>
      </c>
      <c r="AD208" s="27">
        <f t="shared" si="310"/>
        <v>2</v>
      </c>
      <c r="AE208" s="27">
        <f t="shared" si="310"/>
        <v>2</v>
      </c>
      <c r="AF208" s="27">
        <f>AF209</f>
        <v>0</v>
      </c>
      <c r="AG208" s="27">
        <f t="shared" si="310"/>
        <v>0</v>
      </c>
      <c r="AH208" s="27">
        <f t="shared" si="310"/>
        <v>0</v>
      </c>
      <c r="AI208" s="27">
        <f t="shared" si="310"/>
        <v>0</v>
      </c>
      <c r="AJ208" s="27">
        <f t="shared" si="310"/>
        <v>2</v>
      </c>
      <c r="AK208" s="27">
        <f t="shared" si="310"/>
        <v>2</v>
      </c>
      <c r="AL208" s="27">
        <f>AL209</f>
        <v>0</v>
      </c>
      <c r="AM208" s="27">
        <f t="shared" si="310"/>
        <v>0</v>
      </c>
      <c r="AN208" s="27">
        <f t="shared" si="310"/>
        <v>0</v>
      </c>
      <c r="AO208" s="27">
        <f t="shared" si="310"/>
        <v>0</v>
      </c>
      <c r="AP208" s="27">
        <f t="shared" si="310"/>
        <v>2</v>
      </c>
      <c r="AQ208" s="27">
        <f t="shared" si="310"/>
        <v>2</v>
      </c>
    </row>
    <row r="209" spans="1:43" ht="16.5">
      <c r="A209" s="33" t="s">
        <v>172</v>
      </c>
      <c r="B209" s="25" t="s">
        <v>50</v>
      </c>
      <c r="C209" s="25" t="s">
        <v>73</v>
      </c>
      <c r="D209" s="28" t="s">
        <v>610</v>
      </c>
      <c r="E209" s="25" t="s">
        <v>171</v>
      </c>
      <c r="F209" s="27"/>
      <c r="G209" s="27"/>
      <c r="H209" s="92"/>
      <c r="I209" s="92"/>
      <c r="J209" s="92"/>
      <c r="K209" s="92">
        <v>2</v>
      </c>
      <c r="L209" s="27">
        <f>F209+H209+I209+J209+K209</f>
        <v>2</v>
      </c>
      <c r="M209" s="27">
        <f>G209+K209</f>
        <v>2</v>
      </c>
      <c r="N209" s="27"/>
      <c r="O209" s="27"/>
      <c r="P209" s="27"/>
      <c r="Q209" s="27"/>
      <c r="R209" s="27">
        <f>L209+N209+O209+P209+Q209</f>
        <v>2</v>
      </c>
      <c r="S209" s="27">
        <f>M209+Q209</f>
        <v>2</v>
      </c>
      <c r="T209" s="27"/>
      <c r="U209" s="27"/>
      <c r="V209" s="27"/>
      <c r="W209" s="27"/>
      <c r="X209" s="27">
        <f>R209+T209+U209+V209+W209</f>
        <v>2</v>
      </c>
      <c r="Y209" s="27">
        <f>S209+W209</f>
        <v>2</v>
      </c>
      <c r="Z209" s="27"/>
      <c r="AA209" s="27"/>
      <c r="AB209" s="27"/>
      <c r="AC209" s="27"/>
      <c r="AD209" s="27">
        <f>X209+Z209+AA209+AB209+AC209</f>
        <v>2</v>
      </c>
      <c r="AE209" s="27">
        <f>Y209+AC209</f>
        <v>2</v>
      </c>
      <c r="AF209" s="27"/>
      <c r="AG209" s="27"/>
      <c r="AH209" s="27"/>
      <c r="AI209" s="27"/>
      <c r="AJ209" s="27">
        <f>AD209+AF209+AG209+AH209+AI209</f>
        <v>2</v>
      </c>
      <c r="AK209" s="27">
        <f>AE209+AI209</f>
        <v>2</v>
      </c>
      <c r="AL209" s="27"/>
      <c r="AM209" s="27"/>
      <c r="AN209" s="27"/>
      <c r="AO209" s="27"/>
      <c r="AP209" s="27">
        <f>AJ209+AL209+AM209+AN209+AO209</f>
        <v>2</v>
      </c>
      <c r="AQ209" s="27">
        <f>AK209+AO209</f>
        <v>2</v>
      </c>
    </row>
    <row r="210" spans="1:43" ht="33">
      <c r="A210" s="33" t="s">
        <v>469</v>
      </c>
      <c r="B210" s="25" t="s">
        <v>50</v>
      </c>
      <c r="C210" s="25" t="s">
        <v>73</v>
      </c>
      <c r="D210" s="28" t="s">
        <v>248</v>
      </c>
      <c r="E210" s="25"/>
      <c r="F210" s="27">
        <f t="shared" ref="F210:U213" si="311">F211</f>
        <v>845</v>
      </c>
      <c r="G210" s="27">
        <f t="shared" si="311"/>
        <v>0</v>
      </c>
      <c r="H210" s="27">
        <f t="shared" si="311"/>
        <v>0</v>
      </c>
      <c r="I210" s="27">
        <f t="shared" si="311"/>
        <v>0</v>
      </c>
      <c r="J210" s="27">
        <f t="shared" si="311"/>
        <v>0</v>
      </c>
      <c r="K210" s="27">
        <f t="shared" si="311"/>
        <v>0</v>
      </c>
      <c r="L210" s="27">
        <f t="shared" si="311"/>
        <v>845</v>
      </c>
      <c r="M210" s="27">
        <f t="shared" si="311"/>
        <v>0</v>
      </c>
      <c r="N210" s="27">
        <f t="shared" si="311"/>
        <v>0</v>
      </c>
      <c r="O210" s="27">
        <f t="shared" si="311"/>
        <v>0</v>
      </c>
      <c r="P210" s="27">
        <f t="shared" si="311"/>
        <v>0</v>
      </c>
      <c r="Q210" s="27">
        <f t="shared" si="311"/>
        <v>0</v>
      </c>
      <c r="R210" s="27">
        <f t="shared" si="311"/>
        <v>845</v>
      </c>
      <c r="S210" s="27">
        <f t="shared" si="311"/>
        <v>0</v>
      </c>
      <c r="T210" s="27">
        <f t="shared" si="311"/>
        <v>0</v>
      </c>
      <c r="U210" s="27">
        <f t="shared" si="311"/>
        <v>0</v>
      </c>
      <c r="V210" s="27">
        <f t="shared" ref="T210:AI213" si="312">V211</f>
        <v>0</v>
      </c>
      <c r="W210" s="27">
        <f t="shared" si="312"/>
        <v>0</v>
      </c>
      <c r="X210" s="27">
        <f t="shared" si="312"/>
        <v>845</v>
      </c>
      <c r="Y210" s="27">
        <f t="shared" si="312"/>
        <v>0</v>
      </c>
      <c r="Z210" s="27">
        <f t="shared" si="312"/>
        <v>0</v>
      </c>
      <c r="AA210" s="27">
        <f t="shared" si="312"/>
        <v>0</v>
      </c>
      <c r="AB210" s="27">
        <f t="shared" si="312"/>
        <v>0</v>
      </c>
      <c r="AC210" s="27">
        <f t="shared" si="312"/>
        <v>0</v>
      </c>
      <c r="AD210" s="27">
        <f t="shared" si="312"/>
        <v>845</v>
      </c>
      <c r="AE210" s="27">
        <f t="shared" si="312"/>
        <v>0</v>
      </c>
      <c r="AF210" s="27">
        <f t="shared" si="312"/>
        <v>0</v>
      </c>
      <c r="AG210" s="27">
        <f t="shared" si="312"/>
        <v>0</v>
      </c>
      <c r="AH210" s="27">
        <f t="shared" si="312"/>
        <v>0</v>
      </c>
      <c r="AI210" s="27">
        <f t="shared" si="312"/>
        <v>0</v>
      </c>
      <c r="AJ210" s="27">
        <f t="shared" ref="AF210:AQ213" si="313">AJ211</f>
        <v>845</v>
      </c>
      <c r="AK210" s="27">
        <f t="shared" si="313"/>
        <v>0</v>
      </c>
      <c r="AL210" s="27">
        <f t="shared" si="313"/>
        <v>0</v>
      </c>
      <c r="AM210" s="27">
        <f t="shared" si="313"/>
        <v>0</v>
      </c>
      <c r="AN210" s="27">
        <f t="shared" si="313"/>
        <v>0</v>
      </c>
      <c r="AO210" s="27">
        <f t="shared" si="313"/>
        <v>0</v>
      </c>
      <c r="AP210" s="27">
        <f t="shared" si="313"/>
        <v>845</v>
      </c>
      <c r="AQ210" s="27">
        <f t="shared" si="313"/>
        <v>0</v>
      </c>
    </row>
    <row r="211" spans="1:43" ht="18" customHeight="1">
      <c r="A211" s="33" t="s">
        <v>78</v>
      </c>
      <c r="B211" s="25" t="s">
        <v>50</v>
      </c>
      <c r="C211" s="25" t="s">
        <v>73</v>
      </c>
      <c r="D211" s="28" t="s">
        <v>296</v>
      </c>
      <c r="E211" s="25"/>
      <c r="F211" s="27">
        <f t="shared" si="311"/>
        <v>845</v>
      </c>
      <c r="G211" s="27">
        <f t="shared" si="311"/>
        <v>0</v>
      </c>
      <c r="H211" s="27">
        <f t="shared" si="311"/>
        <v>0</v>
      </c>
      <c r="I211" s="27">
        <f t="shared" si="311"/>
        <v>0</v>
      </c>
      <c r="J211" s="27">
        <f t="shared" si="311"/>
        <v>0</v>
      </c>
      <c r="K211" s="27">
        <f t="shared" si="311"/>
        <v>0</v>
      </c>
      <c r="L211" s="27">
        <f t="shared" si="311"/>
        <v>845</v>
      </c>
      <c r="M211" s="27">
        <f t="shared" si="311"/>
        <v>0</v>
      </c>
      <c r="N211" s="27">
        <f t="shared" si="311"/>
        <v>0</v>
      </c>
      <c r="O211" s="27">
        <f t="shared" si="311"/>
        <v>0</v>
      </c>
      <c r="P211" s="27">
        <f t="shared" si="311"/>
        <v>0</v>
      </c>
      <c r="Q211" s="27">
        <f t="shared" si="311"/>
        <v>0</v>
      </c>
      <c r="R211" s="27">
        <f t="shared" si="311"/>
        <v>845</v>
      </c>
      <c r="S211" s="27">
        <f t="shared" si="311"/>
        <v>0</v>
      </c>
      <c r="T211" s="27">
        <f t="shared" si="312"/>
        <v>0</v>
      </c>
      <c r="U211" s="27">
        <f t="shared" si="312"/>
        <v>0</v>
      </c>
      <c r="V211" s="27">
        <f t="shared" si="312"/>
        <v>0</v>
      </c>
      <c r="W211" s="27">
        <f t="shared" si="312"/>
        <v>0</v>
      </c>
      <c r="X211" s="27">
        <f t="shared" si="312"/>
        <v>845</v>
      </c>
      <c r="Y211" s="27">
        <f t="shared" si="312"/>
        <v>0</v>
      </c>
      <c r="Z211" s="27">
        <f t="shared" si="312"/>
        <v>0</v>
      </c>
      <c r="AA211" s="27">
        <f t="shared" si="312"/>
        <v>0</v>
      </c>
      <c r="AB211" s="27">
        <f t="shared" si="312"/>
        <v>0</v>
      </c>
      <c r="AC211" s="27">
        <f t="shared" si="312"/>
        <v>0</v>
      </c>
      <c r="AD211" s="27">
        <f t="shared" si="312"/>
        <v>845</v>
      </c>
      <c r="AE211" s="27">
        <f t="shared" si="312"/>
        <v>0</v>
      </c>
      <c r="AF211" s="27">
        <f t="shared" si="313"/>
        <v>0</v>
      </c>
      <c r="AG211" s="27">
        <f t="shared" si="313"/>
        <v>0</v>
      </c>
      <c r="AH211" s="27">
        <f t="shared" si="313"/>
        <v>0</v>
      </c>
      <c r="AI211" s="27">
        <f t="shared" si="313"/>
        <v>0</v>
      </c>
      <c r="AJ211" s="27">
        <f t="shared" si="313"/>
        <v>845</v>
      </c>
      <c r="AK211" s="27">
        <f t="shared" si="313"/>
        <v>0</v>
      </c>
      <c r="AL211" s="27">
        <f t="shared" si="313"/>
        <v>0</v>
      </c>
      <c r="AM211" s="27">
        <f t="shared" si="313"/>
        <v>0</v>
      </c>
      <c r="AN211" s="27">
        <f t="shared" si="313"/>
        <v>0</v>
      </c>
      <c r="AO211" s="27">
        <f t="shared" si="313"/>
        <v>0</v>
      </c>
      <c r="AP211" s="27">
        <f t="shared" si="313"/>
        <v>845</v>
      </c>
      <c r="AQ211" s="27">
        <f t="shared" si="313"/>
        <v>0</v>
      </c>
    </row>
    <row r="212" spans="1:43" ht="35.25" customHeight="1">
      <c r="A212" s="33" t="s">
        <v>114</v>
      </c>
      <c r="B212" s="25" t="s">
        <v>50</v>
      </c>
      <c r="C212" s="25" t="s">
        <v>73</v>
      </c>
      <c r="D212" s="28" t="s">
        <v>468</v>
      </c>
      <c r="E212" s="25"/>
      <c r="F212" s="27">
        <f t="shared" ref="F212:G212" si="314">F213+F215</f>
        <v>845</v>
      </c>
      <c r="G212" s="27">
        <f t="shared" si="314"/>
        <v>0</v>
      </c>
      <c r="H212" s="27">
        <f t="shared" ref="H212:M212" si="315">H213+H215</f>
        <v>0</v>
      </c>
      <c r="I212" s="27">
        <f t="shared" si="315"/>
        <v>0</v>
      </c>
      <c r="J212" s="27">
        <f t="shared" si="315"/>
        <v>0</v>
      </c>
      <c r="K212" s="27">
        <f t="shared" si="315"/>
        <v>0</v>
      </c>
      <c r="L212" s="27">
        <f t="shared" si="315"/>
        <v>845</v>
      </c>
      <c r="M212" s="27">
        <f t="shared" si="315"/>
        <v>0</v>
      </c>
      <c r="N212" s="27">
        <f t="shared" ref="N212:S212" si="316">N213+N215</f>
        <v>0</v>
      </c>
      <c r="O212" s="27">
        <f t="shared" si="316"/>
        <v>0</v>
      </c>
      <c r="P212" s="27">
        <f t="shared" si="316"/>
        <v>0</v>
      </c>
      <c r="Q212" s="27">
        <f t="shared" si="316"/>
        <v>0</v>
      </c>
      <c r="R212" s="27">
        <f t="shared" si="316"/>
        <v>845</v>
      </c>
      <c r="S212" s="27">
        <f t="shared" si="316"/>
        <v>0</v>
      </c>
      <c r="T212" s="27">
        <f t="shared" ref="T212:Y212" si="317">T213+T215</f>
        <v>0</v>
      </c>
      <c r="U212" s="27">
        <f t="shared" si="317"/>
        <v>0</v>
      </c>
      <c r="V212" s="27">
        <f t="shared" si="317"/>
        <v>0</v>
      </c>
      <c r="W212" s="27">
        <f t="shared" si="317"/>
        <v>0</v>
      </c>
      <c r="X212" s="27">
        <f t="shared" si="317"/>
        <v>845</v>
      </c>
      <c r="Y212" s="27">
        <f t="shared" si="317"/>
        <v>0</v>
      </c>
      <c r="Z212" s="27">
        <f t="shared" ref="Z212:AE212" si="318">Z213+Z215</f>
        <v>0</v>
      </c>
      <c r="AA212" s="27">
        <f t="shared" si="318"/>
        <v>0</v>
      </c>
      <c r="AB212" s="27">
        <f t="shared" si="318"/>
        <v>0</v>
      </c>
      <c r="AC212" s="27">
        <f t="shared" si="318"/>
        <v>0</v>
      </c>
      <c r="AD212" s="27">
        <f t="shared" si="318"/>
        <v>845</v>
      </c>
      <c r="AE212" s="27">
        <f t="shared" si="318"/>
        <v>0</v>
      </c>
      <c r="AF212" s="27">
        <f t="shared" ref="AF212:AK212" si="319">AF213+AF215</f>
        <v>0</v>
      </c>
      <c r="AG212" s="27">
        <f t="shared" si="319"/>
        <v>0</v>
      </c>
      <c r="AH212" s="27">
        <f t="shared" si="319"/>
        <v>0</v>
      </c>
      <c r="AI212" s="27">
        <f t="shared" si="319"/>
        <v>0</v>
      </c>
      <c r="AJ212" s="27">
        <f t="shared" si="319"/>
        <v>845</v>
      </c>
      <c r="AK212" s="27">
        <f t="shared" si="319"/>
        <v>0</v>
      </c>
      <c r="AL212" s="27">
        <f t="shared" ref="AL212:AQ212" si="320">AL213+AL215</f>
        <v>0</v>
      </c>
      <c r="AM212" s="27">
        <f t="shared" si="320"/>
        <v>0</v>
      </c>
      <c r="AN212" s="27">
        <f t="shared" si="320"/>
        <v>0</v>
      </c>
      <c r="AO212" s="27">
        <f t="shared" si="320"/>
        <v>0</v>
      </c>
      <c r="AP212" s="27">
        <f t="shared" si="320"/>
        <v>845</v>
      </c>
      <c r="AQ212" s="27">
        <f t="shared" si="320"/>
        <v>0</v>
      </c>
    </row>
    <row r="213" spans="1:43" ht="82.5">
      <c r="A213" s="33" t="s">
        <v>466</v>
      </c>
      <c r="B213" s="25" t="s">
        <v>50</v>
      </c>
      <c r="C213" s="25" t="s">
        <v>73</v>
      </c>
      <c r="D213" s="28" t="s">
        <v>468</v>
      </c>
      <c r="E213" s="25" t="s">
        <v>105</v>
      </c>
      <c r="F213" s="27">
        <f t="shared" si="311"/>
        <v>181</v>
      </c>
      <c r="G213" s="27">
        <f t="shared" si="311"/>
        <v>0</v>
      </c>
      <c r="H213" s="27">
        <f t="shared" si="311"/>
        <v>0</v>
      </c>
      <c r="I213" s="27">
        <f t="shared" si="311"/>
        <v>0</v>
      </c>
      <c r="J213" s="27">
        <f t="shared" si="311"/>
        <v>0</v>
      </c>
      <c r="K213" s="27">
        <f t="shared" si="311"/>
        <v>0</v>
      </c>
      <c r="L213" s="27">
        <f t="shared" si="311"/>
        <v>181</v>
      </c>
      <c r="M213" s="27">
        <f t="shared" si="311"/>
        <v>0</v>
      </c>
      <c r="N213" s="27">
        <f t="shared" si="311"/>
        <v>0</v>
      </c>
      <c r="O213" s="27">
        <f t="shared" si="311"/>
        <v>0</v>
      </c>
      <c r="P213" s="27">
        <f t="shared" si="311"/>
        <v>0</v>
      </c>
      <c r="Q213" s="27">
        <f t="shared" si="311"/>
        <v>0</v>
      </c>
      <c r="R213" s="27">
        <f t="shared" si="311"/>
        <v>181</v>
      </c>
      <c r="S213" s="27">
        <f t="shared" si="311"/>
        <v>0</v>
      </c>
      <c r="T213" s="27">
        <f t="shared" si="312"/>
        <v>0</v>
      </c>
      <c r="U213" s="27">
        <f t="shared" si="312"/>
        <v>0</v>
      </c>
      <c r="V213" s="27">
        <f t="shared" si="312"/>
        <v>0</v>
      </c>
      <c r="W213" s="27">
        <f t="shared" si="312"/>
        <v>0</v>
      </c>
      <c r="X213" s="27">
        <f t="shared" si="312"/>
        <v>181</v>
      </c>
      <c r="Y213" s="27">
        <f t="shared" si="312"/>
        <v>0</v>
      </c>
      <c r="Z213" s="27">
        <f t="shared" si="312"/>
        <v>0</v>
      </c>
      <c r="AA213" s="27">
        <f t="shared" si="312"/>
        <v>0</v>
      </c>
      <c r="AB213" s="27">
        <f t="shared" si="312"/>
        <v>0</v>
      </c>
      <c r="AC213" s="27">
        <f t="shared" si="312"/>
        <v>0</v>
      </c>
      <c r="AD213" s="27">
        <f t="shared" si="312"/>
        <v>181</v>
      </c>
      <c r="AE213" s="27">
        <f t="shared" si="312"/>
        <v>0</v>
      </c>
      <c r="AF213" s="27">
        <f t="shared" si="313"/>
        <v>0</v>
      </c>
      <c r="AG213" s="27">
        <f t="shared" si="313"/>
        <v>0</v>
      </c>
      <c r="AH213" s="27">
        <f t="shared" si="313"/>
        <v>0</v>
      </c>
      <c r="AI213" s="27">
        <f t="shared" si="313"/>
        <v>0</v>
      </c>
      <c r="AJ213" s="27">
        <f t="shared" si="313"/>
        <v>181</v>
      </c>
      <c r="AK213" s="27">
        <f t="shared" si="313"/>
        <v>0</v>
      </c>
      <c r="AL213" s="27">
        <f t="shared" si="313"/>
        <v>0</v>
      </c>
      <c r="AM213" s="27">
        <f t="shared" si="313"/>
        <v>0</v>
      </c>
      <c r="AN213" s="27">
        <f t="shared" si="313"/>
        <v>0</v>
      </c>
      <c r="AO213" s="27">
        <f t="shared" si="313"/>
        <v>0</v>
      </c>
      <c r="AP213" s="27">
        <f t="shared" si="313"/>
        <v>181</v>
      </c>
      <c r="AQ213" s="27">
        <f t="shared" si="313"/>
        <v>0</v>
      </c>
    </row>
    <row r="214" spans="1:43" ht="33">
      <c r="A214" s="73" t="s">
        <v>168</v>
      </c>
      <c r="B214" s="25" t="s">
        <v>50</v>
      </c>
      <c r="C214" s="25" t="s">
        <v>73</v>
      </c>
      <c r="D214" s="28" t="s">
        <v>468</v>
      </c>
      <c r="E214" s="25" t="s">
        <v>167</v>
      </c>
      <c r="F214" s="27">
        <f>181</f>
        <v>181</v>
      </c>
      <c r="G214" s="27"/>
      <c r="H214" s="27"/>
      <c r="I214" s="27"/>
      <c r="J214" s="27"/>
      <c r="K214" s="27"/>
      <c r="L214" s="27">
        <f>F214+H214+I214+J214+K214</f>
        <v>181</v>
      </c>
      <c r="M214" s="27">
        <f>G214+K214</f>
        <v>0</v>
      </c>
      <c r="N214" s="27"/>
      <c r="O214" s="27"/>
      <c r="P214" s="27"/>
      <c r="Q214" s="27"/>
      <c r="R214" s="27">
        <f>L214+N214+O214+P214+Q214</f>
        <v>181</v>
      </c>
      <c r="S214" s="27">
        <f>M214+Q214</f>
        <v>0</v>
      </c>
      <c r="T214" s="27"/>
      <c r="U214" s="27"/>
      <c r="V214" s="27"/>
      <c r="W214" s="27"/>
      <c r="X214" s="27">
        <f>R214+T214+U214+V214+W214</f>
        <v>181</v>
      </c>
      <c r="Y214" s="27">
        <f>S214+W214</f>
        <v>0</v>
      </c>
      <c r="Z214" s="27"/>
      <c r="AA214" s="27"/>
      <c r="AB214" s="27"/>
      <c r="AC214" s="27"/>
      <c r="AD214" s="27">
        <f>X214+Z214+AA214+AB214+AC214</f>
        <v>181</v>
      </c>
      <c r="AE214" s="27">
        <f>Y214+AC214</f>
        <v>0</v>
      </c>
      <c r="AF214" s="27"/>
      <c r="AG214" s="27"/>
      <c r="AH214" s="27"/>
      <c r="AI214" s="27"/>
      <c r="AJ214" s="27">
        <f>AD214+AF214+AG214+AH214+AI214</f>
        <v>181</v>
      </c>
      <c r="AK214" s="27">
        <f>AE214+AI214</f>
        <v>0</v>
      </c>
      <c r="AL214" s="27"/>
      <c r="AM214" s="27"/>
      <c r="AN214" s="27"/>
      <c r="AO214" s="27"/>
      <c r="AP214" s="27">
        <f>AJ214+AL214+AM214+AN214+AO214</f>
        <v>181</v>
      </c>
      <c r="AQ214" s="27">
        <f>AK214+AO214</f>
        <v>0</v>
      </c>
    </row>
    <row r="215" spans="1:43" ht="33">
      <c r="A215" s="33" t="s">
        <v>437</v>
      </c>
      <c r="B215" s="25" t="s">
        <v>50</v>
      </c>
      <c r="C215" s="25" t="s">
        <v>73</v>
      </c>
      <c r="D215" s="28" t="s">
        <v>468</v>
      </c>
      <c r="E215" s="25" t="s">
        <v>80</v>
      </c>
      <c r="F215" s="27">
        <f t="shared" ref="F215:AQ215" si="321">F216</f>
        <v>664</v>
      </c>
      <c r="G215" s="27">
        <f t="shared" si="321"/>
        <v>0</v>
      </c>
      <c r="H215" s="27">
        <f t="shared" si="321"/>
        <v>0</v>
      </c>
      <c r="I215" s="27">
        <f t="shared" si="321"/>
        <v>0</v>
      </c>
      <c r="J215" s="27">
        <f t="shared" si="321"/>
        <v>0</v>
      </c>
      <c r="K215" s="27">
        <f t="shared" si="321"/>
        <v>0</v>
      </c>
      <c r="L215" s="27">
        <f t="shared" si="321"/>
        <v>664</v>
      </c>
      <c r="M215" s="27">
        <f t="shared" si="321"/>
        <v>0</v>
      </c>
      <c r="N215" s="27">
        <f t="shared" si="321"/>
        <v>0</v>
      </c>
      <c r="O215" s="27">
        <f t="shared" si="321"/>
        <v>0</v>
      </c>
      <c r="P215" s="27">
        <f t="shared" si="321"/>
        <v>0</v>
      </c>
      <c r="Q215" s="27">
        <f t="shared" si="321"/>
        <v>0</v>
      </c>
      <c r="R215" s="27">
        <f t="shared" si="321"/>
        <v>664</v>
      </c>
      <c r="S215" s="27">
        <f t="shared" si="321"/>
        <v>0</v>
      </c>
      <c r="T215" s="27">
        <f t="shared" si="321"/>
        <v>0</v>
      </c>
      <c r="U215" s="27">
        <f t="shared" si="321"/>
        <v>0</v>
      </c>
      <c r="V215" s="27">
        <f t="shared" si="321"/>
        <v>0</v>
      </c>
      <c r="W215" s="27">
        <f t="shared" si="321"/>
        <v>0</v>
      </c>
      <c r="X215" s="27">
        <f t="shared" si="321"/>
        <v>664</v>
      </c>
      <c r="Y215" s="27">
        <f t="shared" si="321"/>
        <v>0</v>
      </c>
      <c r="Z215" s="27">
        <f t="shared" si="321"/>
        <v>0</v>
      </c>
      <c r="AA215" s="27">
        <f t="shared" si="321"/>
        <v>0</v>
      </c>
      <c r="AB215" s="27">
        <f t="shared" si="321"/>
        <v>0</v>
      </c>
      <c r="AC215" s="27">
        <f t="shared" si="321"/>
        <v>0</v>
      </c>
      <c r="AD215" s="27">
        <f t="shared" si="321"/>
        <v>664</v>
      </c>
      <c r="AE215" s="27">
        <f t="shared" si="321"/>
        <v>0</v>
      </c>
      <c r="AF215" s="27">
        <f t="shared" si="321"/>
        <v>0</v>
      </c>
      <c r="AG215" s="27">
        <f t="shared" si="321"/>
        <v>0</v>
      </c>
      <c r="AH215" s="27">
        <f t="shared" si="321"/>
        <v>0</v>
      </c>
      <c r="AI215" s="27">
        <f t="shared" si="321"/>
        <v>0</v>
      </c>
      <c r="AJ215" s="27">
        <f t="shared" si="321"/>
        <v>664</v>
      </c>
      <c r="AK215" s="27">
        <f t="shared" si="321"/>
        <v>0</v>
      </c>
      <c r="AL215" s="27">
        <f t="shared" si="321"/>
        <v>0</v>
      </c>
      <c r="AM215" s="27">
        <f t="shared" si="321"/>
        <v>0</v>
      </c>
      <c r="AN215" s="27">
        <f t="shared" si="321"/>
        <v>0</v>
      </c>
      <c r="AO215" s="27">
        <f t="shared" si="321"/>
        <v>0</v>
      </c>
      <c r="AP215" s="27">
        <f t="shared" si="321"/>
        <v>664</v>
      </c>
      <c r="AQ215" s="27">
        <f t="shared" si="321"/>
        <v>0</v>
      </c>
    </row>
    <row r="216" spans="1:43" ht="39" customHeight="1">
      <c r="A216" s="72" t="s">
        <v>170</v>
      </c>
      <c r="B216" s="25" t="s">
        <v>50</v>
      </c>
      <c r="C216" s="25" t="s">
        <v>73</v>
      </c>
      <c r="D216" s="28" t="s">
        <v>468</v>
      </c>
      <c r="E216" s="25" t="s">
        <v>169</v>
      </c>
      <c r="F216" s="27">
        <f>134+530</f>
        <v>664</v>
      </c>
      <c r="G216" s="27"/>
      <c r="H216" s="27"/>
      <c r="I216" s="27"/>
      <c r="J216" s="27"/>
      <c r="K216" s="27"/>
      <c r="L216" s="27">
        <f>F216+H216+I216+J216+K216</f>
        <v>664</v>
      </c>
      <c r="M216" s="27">
        <f>G216+K216</f>
        <v>0</v>
      </c>
      <c r="N216" s="27"/>
      <c r="O216" s="27"/>
      <c r="P216" s="27"/>
      <c r="Q216" s="27"/>
      <c r="R216" s="27">
        <f>L216+N216+O216+P216+Q216</f>
        <v>664</v>
      </c>
      <c r="S216" s="27">
        <f>M216+Q216</f>
        <v>0</v>
      </c>
      <c r="T216" s="27"/>
      <c r="U216" s="27"/>
      <c r="V216" s="27"/>
      <c r="W216" s="27"/>
      <c r="X216" s="27">
        <f>R216+T216+U216+V216+W216</f>
        <v>664</v>
      </c>
      <c r="Y216" s="27">
        <f>S216+W216</f>
        <v>0</v>
      </c>
      <c r="Z216" s="27"/>
      <c r="AA216" s="27"/>
      <c r="AB216" s="27"/>
      <c r="AC216" s="27"/>
      <c r="AD216" s="27">
        <f>X216+Z216+AA216+AB216+AC216</f>
        <v>664</v>
      </c>
      <c r="AE216" s="27">
        <f>Y216+AC216</f>
        <v>0</v>
      </c>
      <c r="AF216" s="27"/>
      <c r="AG216" s="27"/>
      <c r="AH216" s="27"/>
      <c r="AI216" s="27"/>
      <c r="AJ216" s="27">
        <f>AD216+AF216+AG216+AH216+AI216</f>
        <v>664</v>
      </c>
      <c r="AK216" s="27">
        <f>AE216+AI216</f>
        <v>0</v>
      </c>
      <c r="AL216" s="27"/>
      <c r="AM216" s="27"/>
      <c r="AN216" s="27"/>
      <c r="AO216" s="27"/>
      <c r="AP216" s="27">
        <f>AJ216+AL216+AM216+AN216+AO216</f>
        <v>664</v>
      </c>
      <c r="AQ216" s="27">
        <f>AK216+AO216</f>
        <v>0</v>
      </c>
    </row>
    <row r="217" spans="1:43" ht="51">
      <c r="A217" s="33" t="s">
        <v>504</v>
      </c>
      <c r="B217" s="25" t="s">
        <v>50</v>
      </c>
      <c r="C217" s="25" t="s">
        <v>73</v>
      </c>
      <c r="D217" s="26" t="s">
        <v>501</v>
      </c>
      <c r="E217" s="31"/>
      <c r="F217" s="27">
        <f t="shared" ref="F217:U220" si="322">F218</f>
        <v>3137</v>
      </c>
      <c r="G217" s="18">
        <f t="shared" si="322"/>
        <v>0</v>
      </c>
      <c r="H217" s="27">
        <f t="shared" si="322"/>
        <v>0</v>
      </c>
      <c r="I217" s="18">
        <f t="shared" si="322"/>
        <v>0</v>
      </c>
      <c r="J217" s="27">
        <f t="shared" si="322"/>
        <v>0</v>
      </c>
      <c r="K217" s="18">
        <f t="shared" si="322"/>
        <v>0</v>
      </c>
      <c r="L217" s="27">
        <f t="shared" si="322"/>
        <v>3137</v>
      </c>
      <c r="M217" s="18">
        <f t="shared" si="322"/>
        <v>0</v>
      </c>
      <c r="N217" s="27">
        <f t="shared" si="322"/>
        <v>0</v>
      </c>
      <c r="O217" s="18">
        <f t="shared" si="322"/>
        <v>0</v>
      </c>
      <c r="P217" s="27">
        <f t="shared" si="322"/>
        <v>0</v>
      </c>
      <c r="Q217" s="18">
        <f t="shared" si="322"/>
        <v>0</v>
      </c>
      <c r="R217" s="27">
        <f t="shared" si="322"/>
        <v>3137</v>
      </c>
      <c r="S217" s="18">
        <f t="shared" si="322"/>
        <v>0</v>
      </c>
      <c r="T217" s="27">
        <f t="shared" si="322"/>
        <v>0</v>
      </c>
      <c r="U217" s="18">
        <f t="shared" si="322"/>
        <v>0</v>
      </c>
      <c r="V217" s="27">
        <f t="shared" ref="T217:AI220" si="323">V218</f>
        <v>0</v>
      </c>
      <c r="W217" s="18">
        <f t="shared" si="323"/>
        <v>0</v>
      </c>
      <c r="X217" s="27">
        <f t="shared" si="323"/>
        <v>3137</v>
      </c>
      <c r="Y217" s="18">
        <f t="shared" si="323"/>
        <v>0</v>
      </c>
      <c r="Z217" s="27">
        <f t="shared" si="323"/>
        <v>0</v>
      </c>
      <c r="AA217" s="18">
        <f t="shared" si="323"/>
        <v>0</v>
      </c>
      <c r="AB217" s="27">
        <f t="shared" si="323"/>
        <v>0</v>
      </c>
      <c r="AC217" s="18">
        <f t="shared" si="323"/>
        <v>0</v>
      </c>
      <c r="AD217" s="27">
        <f t="shared" si="323"/>
        <v>3137</v>
      </c>
      <c r="AE217" s="18">
        <f t="shared" si="323"/>
        <v>0</v>
      </c>
      <c r="AF217" s="27">
        <f t="shared" si="323"/>
        <v>0</v>
      </c>
      <c r="AG217" s="18">
        <f t="shared" si="323"/>
        <v>0</v>
      </c>
      <c r="AH217" s="27">
        <f t="shared" si="323"/>
        <v>0</v>
      </c>
      <c r="AI217" s="18">
        <f t="shared" si="323"/>
        <v>0</v>
      </c>
      <c r="AJ217" s="27">
        <f t="shared" ref="AF217:AQ220" si="324">AJ218</f>
        <v>3137</v>
      </c>
      <c r="AK217" s="18">
        <f t="shared" si="324"/>
        <v>0</v>
      </c>
      <c r="AL217" s="27">
        <f t="shared" si="324"/>
        <v>0</v>
      </c>
      <c r="AM217" s="18">
        <f t="shared" si="324"/>
        <v>0</v>
      </c>
      <c r="AN217" s="27">
        <f t="shared" si="324"/>
        <v>0</v>
      </c>
      <c r="AO217" s="18">
        <f t="shared" si="324"/>
        <v>0</v>
      </c>
      <c r="AP217" s="27">
        <f t="shared" si="324"/>
        <v>3137</v>
      </c>
      <c r="AQ217" s="18">
        <f t="shared" si="324"/>
        <v>0</v>
      </c>
    </row>
    <row r="218" spans="1:43" ht="19.5" customHeight="1">
      <c r="A218" s="33" t="s">
        <v>78</v>
      </c>
      <c r="B218" s="25" t="s">
        <v>50</v>
      </c>
      <c r="C218" s="25" t="s">
        <v>73</v>
      </c>
      <c r="D218" s="26" t="s">
        <v>502</v>
      </c>
      <c r="E218" s="31"/>
      <c r="F218" s="27">
        <f t="shared" si="322"/>
        <v>3137</v>
      </c>
      <c r="G218" s="18">
        <f t="shared" si="322"/>
        <v>0</v>
      </c>
      <c r="H218" s="27">
        <f t="shared" si="322"/>
        <v>0</v>
      </c>
      <c r="I218" s="18">
        <f t="shared" si="322"/>
        <v>0</v>
      </c>
      <c r="J218" s="27">
        <f t="shared" si="322"/>
        <v>0</v>
      </c>
      <c r="K218" s="18">
        <f t="shared" si="322"/>
        <v>0</v>
      </c>
      <c r="L218" s="27">
        <f t="shared" si="322"/>
        <v>3137</v>
      </c>
      <c r="M218" s="18">
        <f t="shared" si="322"/>
        <v>0</v>
      </c>
      <c r="N218" s="27">
        <f t="shared" si="322"/>
        <v>0</v>
      </c>
      <c r="O218" s="18">
        <f t="shared" si="322"/>
        <v>0</v>
      </c>
      <c r="P218" s="27">
        <f t="shared" si="322"/>
        <v>0</v>
      </c>
      <c r="Q218" s="18">
        <f t="shared" si="322"/>
        <v>0</v>
      </c>
      <c r="R218" s="27">
        <f t="shared" si="322"/>
        <v>3137</v>
      </c>
      <c r="S218" s="18">
        <f t="shared" si="322"/>
        <v>0</v>
      </c>
      <c r="T218" s="27">
        <f t="shared" si="323"/>
        <v>0</v>
      </c>
      <c r="U218" s="18">
        <f t="shared" si="323"/>
        <v>0</v>
      </c>
      <c r="V218" s="27">
        <f t="shared" si="323"/>
        <v>0</v>
      </c>
      <c r="W218" s="18">
        <f t="shared" si="323"/>
        <v>0</v>
      </c>
      <c r="X218" s="27">
        <f t="shared" si="323"/>
        <v>3137</v>
      </c>
      <c r="Y218" s="18">
        <f t="shared" si="323"/>
        <v>0</v>
      </c>
      <c r="Z218" s="27">
        <f t="shared" si="323"/>
        <v>0</v>
      </c>
      <c r="AA218" s="18">
        <f t="shared" si="323"/>
        <v>0</v>
      </c>
      <c r="AB218" s="27">
        <f t="shared" si="323"/>
        <v>0</v>
      </c>
      <c r="AC218" s="18">
        <f t="shared" si="323"/>
        <v>0</v>
      </c>
      <c r="AD218" s="27">
        <f t="shared" si="323"/>
        <v>3137</v>
      </c>
      <c r="AE218" s="18">
        <f t="shared" si="323"/>
        <v>0</v>
      </c>
      <c r="AF218" s="27">
        <f t="shared" si="324"/>
        <v>0</v>
      </c>
      <c r="AG218" s="18">
        <f t="shared" si="324"/>
        <v>0</v>
      </c>
      <c r="AH218" s="27">
        <f t="shared" si="324"/>
        <v>0</v>
      </c>
      <c r="AI218" s="18">
        <f t="shared" si="324"/>
        <v>0</v>
      </c>
      <c r="AJ218" s="27">
        <f t="shared" si="324"/>
        <v>3137</v>
      </c>
      <c r="AK218" s="18">
        <f t="shared" si="324"/>
        <v>0</v>
      </c>
      <c r="AL218" s="27">
        <f t="shared" si="324"/>
        <v>0</v>
      </c>
      <c r="AM218" s="18">
        <f t="shared" si="324"/>
        <v>0</v>
      </c>
      <c r="AN218" s="27">
        <f t="shared" si="324"/>
        <v>0</v>
      </c>
      <c r="AO218" s="18">
        <f t="shared" si="324"/>
        <v>0</v>
      </c>
      <c r="AP218" s="27">
        <f t="shared" si="324"/>
        <v>3137</v>
      </c>
      <c r="AQ218" s="18">
        <f t="shared" si="324"/>
        <v>0</v>
      </c>
    </row>
    <row r="219" spans="1:43" ht="33">
      <c r="A219" s="33" t="s">
        <v>96</v>
      </c>
      <c r="B219" s="25" t="s">
        <v>50</v>
      </c>
      <c r="C219" s="25" t="s">
        <v>73</v>
      </c>
      <c r="D219" s="26" t="s">
        <v>503</v>
      </c>
      <c r="E219" s="31"/>
      <c r="F219" s="27">
        <f t="shared" si="322"/>
        <v>3137</v>
      </c>
      <c r="G219" s="18">
        <f t="shared" si="322"/>
        <v>0</v>
      </c>
      <c r="H219" s="27">
        <f t="shared" si="322"/>
        <v>0</v>
      </c>
      <c r="I219" s="18">
        <f t="shared" si="322"/>
        <v>0</v>
      </c>
      <c r="J219" s="27">
        <f t="shared" si="322"/>
        <v>0</v>
      </c>
      <c r="K219" s="18">
        <f t="shared" si="322"/>
        <v>0</v>
      </c>
      <c r="L219" s="27">
        <f t="shared" si="322"/>
        <v>3137</v>
      </c>
      <c r="M219" s="18">
        <f t="shared" si="322"/>
        <v>0</v>
      </c>
      <c r="N219" s="27">
        <f t="shared" si="322"/>
        <v>0</v>
      </c>
      <c r="O219" s="18">
        <f t="shared" si="322"/>
        <v>0</v>
      </c>
      <c r="P219" s="27">
        <f t="shared" si="322"/>
        <v>0</v>
      </c>
      <c r="Q219" s="18">
        <f t="shared" si="322"/>
        <v>0</v>
      </c>
      <c r="R219" s="27">
        <f t="shared" si="322"/>
        <v>3137</v>
      </c>
      <c r="S219" s="18">
        <f t="shared" si="322"/>
        <v>0</v>
      </c>
      <c r="T219" s="27">
        <f t="shared" si="323"/>
        <v>0</v>
      </c>
      <c r="U219" s="18">
        <f t="shared" si="323"/>
        <v>0</v>
      </c>
      <c r="V219" s="27">
        <f t="shared" si="323"/>
        <v>0</v>
      </c>
      <c r="W219" s="18">
        <f t="shared" si="323"/>
        <v>0</v>
      </c>
      <c r="X219" s="27">
        <f t="shared" si="323"/>
        <v>3137</v>
      </c>
      <c r="Y219" s="18">
        <f t="shared" si="323"/>
        <v>0</v>
      </c>
      <c r="Z219" s="27">
        <f t="shared" si="323"/>
        <v>0</v>
      </c>
      <c r="AA219" s="18">
        <f t="shared" si="323"/>
        <v>0</v>
      </c>
      <c r="AB219" s="27">
        <f t="shared" si="323"/>
        <v>0</v>
      </c>
      <c r="AC219" s="18">
        <f t="shared" si="323"/>
        <v>0</v>
      </c>
      <c r="AD219" s="27">
        <f t="shared" si="323"/>
        <v>3137</v>
      </c>
      <c r="AE219" s="18">
        <f t="shared" si="323"/>
        <v>0</v>
      </c>
      <c r="AF219" s="27">
        <f t="shared" si="324"/>
        <v>0</v>
      </c>
      <c r="AG219" s="18">
        <f t="shared" si="324"/>
        <v>0</v>
      </c>
      <c r="AH219" s="27">
        <f t="shared" si="324"/>
        <v>0</v>
      </c>
      <c r="AI219" s="18">
        <f t="shared" si="324"/>
        <v>0</v>
      </c>
      <c r="AJ219" s="27">
        <f t="shared" si="324"/>
        <v>3137</v>
      </c>
      <c r="AK219" s="18">
        <f t="shared" si="324"/>
        <v>0</v>
      </c>
      <c r="AL219" s="27">
        <f t="shared" si="324"/>
        <v>0</v>
      </c>
      <c r="AM219" s="18">
        <f t="shared" si="324"/>
        <v>0</v>
      </c>
      <c r="AN219" s="27">
        <f t="shared" si="324"/>
        <v>0</v>
      </c>
      <c r="AO219" s="18">
        <f t="shared" si="324"/>
        <v>0</v>
      </c>
      <c r="AP219" s="27">
        <f t="shared" si="324"/>
        <v>3137</v>
      </c>
      <c r="AQ219" s="18">
        <f t="shared" si="324"/>
        <v>0</v>
      </c>
    </row>
    <row r="220" spans="1:43" ht="39" customHeight="1">
      <c r="A220" s="33" t="s">
        <v>437</v>
      </c>
      <c r="B220" s="25" t="s">
        <v>50</v>
      </c>
      <c r="C220" s="25" t="s">
        <v>73</v>
      </c>
      <c r="D220" s="26" t="s">
        <v>503</v>
      </c>
      <c r="E220" s="25" t="s">
        <v>80</v>
      </c>
      <c r="F220" s="27">
        <f t="shared" si="322"/>
        <v>3137</v>
      </c>
      <c r="G220" s="18">
        <f t="shared" si="322"/>
        <v>0</v>
      </c>
      <c r="H220" s="27">
        <f t="shared" si="322"/>
        <v>0</v>
      </c>
      <c r="I220" s="18">
        <f t="shared" si="322"/>
        <v>0</v>
      </c>
      <c r="J220" s="27">
        <f t="shared" si="322"/>
        <v>0</v>
      </c>
      <c r="K220" s="18">
        <f t="shared" si="322"/>
        <v>0</v>
      </c>
      <c r="L220" s="27">
        <f t="shared" si="322"/>
        <v>3137</v>
      </c>
      <c r="M220" s="18">
        <f t="shared" si="322"/>
        <v>0</v>
      </c>
      <c r="N220" s="27">
        <f t="shared" si="322"/>
        <v>0</v>
      </c>
      <c r="O220" s="18">
        <f t="shared" si="322"/>
        <v>0</v>
      </c>
      <c r="P220" s="27">
        <f t="shared" si="322"/>
        <v>0</v>
      </c>
      <c r="Q220" s="18">
        <f t="shared" si="322"/>
        <v>0</v>
      </c>
      <c r="R220" s="27">
        <f t="shared" si="322"/>
        <v>3137</v>
      </c>
      <c r="S220" s="18">
        <f t="shared" si="322"/>
        <v>0</v>
      </c>
      <c r="T220" s="27">
        <f t="shared" si="323"/>
        <v>0</v>
      </c>
      <c r="U220" s="18">
        <f t="shared" si="323"/>
        <v>0</v>
      </c>
      <c r="V220" s="27">
        <f t="shared" si="323"/>
        <v>0</v>
      </c>
      <c r="W220" s="18">
        <f t="shared" si="323"/>
        <v>0</v>
      </c>
      <c r="X220" s="27">
        <f t="shared" si="323"/>
        <v>3137</v>
      </c>
      <c r="Y220" s="18">
        <f t="shared" si="323"/>
        <v>0</v>
      </c>
      <c r="Z220" s="27">
        <f t="shared" si="323"/>
        <v>0</v>
      </c>
      <c r="AA220" s="18">
        <f t="shared" si="323"/>
        <v>0</v>
      </c>
      <c r="AB220" s="27">
        <f t="shared" si="323"/>
        <v>0</v>
      </c>
      <c r="AC220" s="18">
        <f t="shared" si="323"/>
        <v>0</v>
      </c>
      <c r="AD220" s="27">
        <f t="shared" si="323"/>
        <v>3137</v>
      </c>
      <c r="AE220" s="18">
        <f t="shared" si="323"/>
        <v>0</v>
      </c>
      <c r="AF220" s="27">
        <f t="shared" si="324"/>
        <v>0</v>
      </c>
      <c r="AG220" s="18">
        <f t="shared" si="324"/>
        <v>0</v>
      </c>
      <c r="AH220" s="27">
        <f t="shared" si="324"/>
        <v>0</v>
      </c>
      <c r="AI220" s="18">
        <f t="shared" si="324"/>
        <v>0</v>
      </c>
      <c r="AJ220" s="27">
        <f t="shared" si="324"/>
        <v>3137</v>
      </c>
      <c r="AK220" s="18">
        <f t="shared" si="324"/>
        <v>0</v>
      </c>
      <c r="AL220" s="27">
        <f t="shared" si="324"/>
        <v>0</v>
      </c>
      <c r="AM220" s="18">
        <f t="shared" si="324"/>
        <v>0</v>
      </c>
      <c r="AN220" s="27">
        <f t="shared" si="324"/>
        <v>0</v>
      </c>
      <c r="AO220" s="18">
        <f t="shared" si="324"/>
        <v>0</v>
      </c>
      <c r="AP220" s="27">
        <f t="shared" si="324"/>
        <v>3137</v>
      </c>
      <c r="AQ220" s="18">
        <f t="shared" si="324"/>
        <v>0</v>
      </c>
    </row>
    <row r="221" spans="1:43" ht="36" customHeight="1">
      <c r="A221" s="72" t="s">
        <v>170</v>
      </c>
      <c r="B221" s="25" t="s">
        <v>50</v>
      </c>
      <c r="C221" s="25" t="s">
        <v>73</v>
      </c>
      <c r="D221" s="26" t="s">
        <v>503</v>
      </c>
      <c r="E221" s="25" t="s">
        <v>169</v>
      </c>
      <c r="F221" s="27">
        <v>3137</v>
      </c>
      <c r="G221" s="27"/>
      <c r="H221" s="27"/>
      <c r="I221" s="27"/>
      <c r="J221" s="27"/>
      <c r="K221" s="27"/>
      <c r="L221" s="27">
        <f>F221+H221+I221+J221+K221</f>
        <v>3137</v>
      </c>
      <c r="M221" s="27">
        <f>G221+K221</f>
        <v>0</v>
      </c>
      <c r="N221" s="27"/>
      <c r="O221" s="27"/>
      <c r="P221" s="27"/>
      <c r="Q221" s="27"/>
      <c r="R221" s="27">
        <f>L221+N221+O221+P221+Q221</f>
        <v>3137</v>
      </c>
      <c r="S221" s="27">
        <f>M221+Q221</f>
        <v>0</v>
      </c>
      <c r="T221" s="27"/>
      <c r="U221" s="27"/>
      <c r="V221" s="27"/>
      <c r="W221" s="27"/>
      <c r="X221" s="27">
        <f>R221+T221+U221+V221+W221</f>
        <v>3137</v>
      </c>
      <c r="Y221" s="27">
        <f>S221+W221</f>
        <v>0</v>
      </c>
      <c r="Z221" s="27"/>
      <c r="AA221" s="27"/>
      <c r="AB221" s="27"/>
      <c r="AC221" s="27"/>
      <c r="AD221" s="27">
        <f>X221+Z221+AA221+AB221+AC221</f>
        <v>3137</v>
      </c>
      <c r="AE221" s="27">
        <f>Y221+AC221</f>
        <v>0</v>
      </c>
      <c r="AF221" s="27"/>
      <c r="AG221" s="27"/>
      <c r="AH221" s="27"/>
      <c r="AI221" s="27"/>
      <c r="AJ221" s="27">
        <f>AD221+AF221+AG221+AH221+AI221</f>
        <v>3137</v>
      </c>
      <c r="AK221" s="27">
        <f>AE221+AI221</f>
        <v>0</v>
      </c>
      <c r="AL221" s="27"/>
      <c r="AM221" s="27"/>
      <c r="AN221" s="27"/>
      <c r="AO221" s="27"/>
      <c r="AP221" s="27">
        <f>AJ221+AL221+AM221+AN221+AO221</f>
        <v>3137</v>
      </c>
      <c r="AQ221" s="27">
        <f>AK221+AO221</f>
        <v>0</v>
      </c>
    </row>
    <row r="222" spans="1:43" ht="71.25" customHeight="1">
      <c r="A222" s="72" t="s">
        <v>558</v>
      </c>
      <c r="B222" s="25" t="s">
        <v>50</v>
      </c>
      <c r="C222" s="25" t="s">
        <v>73</v>
      </c>
      <c r="D222" s="26" t="s">
        <v>274</v>
      </c>
      <c r="E222" s="25"/>
      <c r="F222" s="27">
        <f t="shared" ref="F222:U223" si="325">F223</f>
        <v>37988</v>
      </c>
      <c r="G222" s="27">
        <f t="shared" si="325"/>
        <v>0</v>
      </c>
      <c r="H222" s="27">
        <f t="shared" si="325"/>
        <v>1306</v>
      </c>
      <c r="I222" s="27">
        <f t="shared" si="325"/>
        <v>0</v>
      </c>
      <c r="J222" s="27">
        <f t="shared" si="325"/>
        <v>0</v>
      </c>
      <c r="K222" s="27">
        <f t="shared" si="325"/>
        <v>0</v>
      </c>
      <c r="L222" s="27">
        <f t="shared" si="325"/>
        <v>39294</v>
      </c>
      <c r="M222" s="27">
        <f t="shared" si="325"/>
        <v>0</v>
      </c>
      <c r="N222" s="27">
        <f t="shared" si="325"/>
        <v>0</v>
      </c>
      <c r="O222" s="27">
        <f t="shared" si="325"/>
        <v>0</v>
      </c>
      <c r="P222" s="27">
        <f t="shared" si="325"/>
        <v>0</v>
      </c>
      <c r="Q222" s="27">
        <f t="shared" si="325"/>
        <v>0</v>
      </c>
      <c r="R222" s="27">
        <f t="shared" si="325"/>
        <v>39294</v>
      </c>
      <c r="S222" s="27">
        <f t="shared" si="325"/>
        <v>0</v>
      </c>
      <c r="T222" s="27">
        <f t="shared" si="325"/>
        <v>0</v>
      </c>
      <c r="U222" s="27">
        <f t="shared" si="325"/>
        <v>0</v>
      </c>
      <c r="V222" s="27">
        <f t="shared" ref="T222:AI223" si="326">V223</f>
        <v>0</v>
      </c>
      <c r="W222" s="27">
        <f t="shared" si="326"/>
        <v>0</v>
      </c>
      <c r="X222" s="27">
        <f t="shared" si="326"/>
        <v>39294</v>
      </c>
      <c r="Y222" s="27">
        <f t="shared" si="326"/>
        <v>0</v>
      </c>
      <c r="Z222" s="27">
        <f t="shared" si="326"/>
        <v>0</v>
      </c>
      <c r="AA222" s="27">
        <f t="shared" si="326"/>
        <v>0</v>
      </c>
      <c r="AB222" s="27">
        <f t="shared" si="326"/>
        <v>0</v>
      </c>
      <c r="AC222" s="27">
        <f t="shared" si="326"/>
        <v>0</v>
      </c>
      <c r="AD222" s="27">
        <f t="shared" si="326"/>
        <v>39294</v>
      </c>
      <c r="AE222" s="27">
        <f t="shared" si="326"/>
        <v>0</v>
      </c>
      <c r="AF222" s="27">
        <f t="shared" si="326"/>
        <v>0</v>
      </c>
      <c r="AG222" s="27">
        <f t="shared" si="326"/>
        <v>0</v>
      </c>
      <c r="AH222" s="27">
        <f t="shared" si="326"/>
        <v>0</v>
      </c>
      <c r="AI222" s="27">
        <f t="shared" si="326"/>
        <v>0</v>
      </c>
      <c r="AJ222" s="27">
        <f t="shared" ref="AF222:AQ223" si="327">AJ223</f>
        <v>39294</v>
      </c>
      <c r="AK222" s="27">
        <f t="shared" si="327"/>
        <v>0</v>
      </c>
      <c r="AL222" s="27">
        <f t="shared" si="327"/>
        <v>0</v>
      </c>
      <c r="AM222" s="27">
        <f t="shared" si="327"/>
        <v>0</v>
      </c>
      <c r="AN222" s="27">
        <f t="shared" si="327"/>
        <v>0</v>
      </c>
      <c r="AO222" s="27">
        <f t="shared" si="327"/>
        <v>0</v>
      </c>
      <c r="AP222" s="27">
        <f t="shared" si="327"/>
        <v>39294</v>
      </c>
      <c r="AQ222" s="27">
        <f t="shared" si="327"/>
        <v>0</v>
      </c>
    </row>
    <row r="223" spans="1:43" ht="37.5" customHeight="1">
      <c r="A223" s="72" t="s">
        <v>215</v>
      </c>
      <c r="B223" s="25" t="s">
        <v>50</v>
      </c>
      <c r="C223" s="25" t="s">
        <v>73</v>
      </c>
      <c r="D223" s="26" t="s">
        <v>330</v>
      </c>
      <c r="E223" s="25"/>
      <c r="F223" s="27">
        <f t="shared" si="325"/>
        <v>37988</v>
      </c>
      <c r="G223" s="27">
        <f t="shared" si="325"/>
        <v>0</v>
      </c>
      <c r="H223" s="27">
        <f t="shared" si="325"/>
        <v>1306</v>
      </c>
      <c r="I223" s="27">
        <f t="shared" si="325"/>
        <v>0</v>
      </c>
      <c r="J223" s="27">
        <f t="shared" si="325"/>
        <v>0</v>
      </c>
      <c r="K223" s="27">
        <f t="shared" si="325"/>
        <v>0</v>
      </c>
      <c r="L223" s="27">
        <f t="shared" si="325"/>
        <v>39294</v>
      </c>
      <c r="M223" s="27">
        <f t="shared" si="325"/>
        <v>0</v>
      </c>
      <c r="N223" s="27">
        <f t="shared" si="325"/>
        <v>0</v>
      </c>
      <c r="O223" s="27">
        <f t="shared" si="325"/>
        <v>0</v>
      </c>
      <c r="P223" s="27">
        <f t="shared" si="325"/>
        <v>0</v>
      </c>
      <c r="Q223" s="27">
        <f t="shared" si="325"/>
        <v>0</v>
      </c>
      <c r="R223" s="27">
        <f t="shared" si="325"/>
        <v>39294</v>
      </c>
      <c r="S223" s="27">
        <f t="shared" si="325"/>
        <v>0</v>
      </c>
      <c r="T223" s="27">
        <f t="shared" si="326"/>
        <v>0</v>
      </c>
      <c r="U223" s="27">
        <f t="shared" si="326"/>
        <v>0</v>
      </c>
      <c r="V223" s="27">
        <f t="shared" si="326"/>
        <v>0</v>
      </c>
      <c r="W223" s="27">
        <f t="shared" si="326"/>
        <v>0</v>
      </c>
      <c r="X223" s="27">
        <f t="shared" si="326"/>
        <v>39294</v>
      </c>
      <c r="Y223" s="27">
        <f t="shared" si="326"/>
        <v>0</v>
      </c>
      <c r="Z223" s="27">
        <f t="shared" si="326"/>
        <v>0</v>
      </c>
      <c r="AA223" s="27">
        <f t="shared" si="326"/>
        <v>0</v>
      </c>
      <c r="AB223" s="27">
        <f t="shared" si="326"/>
        <v>0</v>
      </c>
      <c r="AC223" s="27">
        <f t="shared" si="326"/>
        <v>0</v>
      </c>
      <c r="AD223" s="27">
        <f t="shared" si="326"/>
        <v>39294</v>
      </c>
      <c r="AE223" s="27">
        <f t="shared" si="326"/>
        <v>0</v>
      </c>
      <c r="AF223" s="27">
        <f t="shared" si="327"/>
        <v>0</v>
      </c>
      <c r="AG223" s="27">
        <f t="shared" si="327"/>
        <v>0</v>
      </c>
      <c r="AH223" s="27">
        <f t="shared" si="327"/>
        <v>0</v>
      </c>
      <c r="AI223" s="27">
        <f t="shared" si="327"/>
        <v>0</v>
      </c>
      <c r="AJ223" s="27">
        <f t="shared" si="327"/>
        <v>39294</v>
      </c>
      <c r="AK223" s="27">
        <f t="shared" si="327"/>
        <v>0</v>
      </c>
      <c r="AL223" s="27">
        <f t="shared" si="327"/>
        <v>0</v>
      </c>
      <c r="AM223" s="27">
        <f t="shared" si="327"/>
        <v>0</v>
      </c>
      <c r="AN223" s="27">
        <f t="shared" si="327"/>
        <v>0</v>
      </c>
      <c r="AO223" s="27">
        <f t="shared" si="327"/>
        <v>0</v>
      </c>
      <c r="AP223" s="27">
        <f t="shared" si="327"/>
        <v>39294</v>
      </c>
      <c r="AQ223" s="27">
        <f t="shared" si="327"/>
        <v>0</v>
      </c>
    </row>
    <row r="224" spans="1:43" ht="36" customHeight="1">
      <c r="A224" s="72" t="s">
        <v>140</v>
      </c>
      <c r="B224" s="25" t="s">
        <v>50</v>
      </c>
      <c r="C224" s="25" t="s">
        <v>73</v>
      </c>
      <c r="D224" s="26" t="s">
        <v>331</v>
      </c>
      <c r="E224" s="25"/>
      <c r="F224" s="27">
        <f t="shared" ref="F224:G224" si="328">F225+F227+F229</f>
        <v>37988</v>
      </c>
      <c r="G224" s="27">
        <f t="shared" si="328"/>
        <v>0</v>
      </c>
      <c r="H224" s="27">
        <f t="shared" ref="H224:M224" si="329">H225+H227+H229</f>
        <v>1306</v>
      </c>
      <c r="I224" s="27">
        <f t="shared" si="329"/>
        <v>0</v>
      </c>
      <c r="J224" s="27">
        <f t="shared" si="329"/>
        <v>0</v>
      </c>
      <c r="K224" s="27">
        <f t="shared" si="329"/>
        <v>0</v>
      </c>
      <c r="L224" s="27">
        <f t="shared" si="329"/>
        <v>39294</v>
      </c>
      <c r="M224" s="27">
        <f t="shared" si="329"/>
        <v>0</v>
      </c>
      <c r="N224" s="27">
        <f t="shared" ref="N224:S224" si="330">N225+N227+N229</f>
        <v>0</v>
      </c>
      <c r="O224" s="27">
        <f t="shared" si="330"/>
        <v>0</v>
      </c>
      <c r="P224" s="27">
        <f t="shared" si="330"/>
        <v>0</v>
      </c>
      <c r="Q224" s="27">
        <f t="shared" si="330"/>
        <v>0</v>
      </c>
      <c r="R224" s="27">
        <f t="shared" si="330"/>
        <v>39294</v>
      </c>
      <c r="S224" s="27">
        <f t="shared" si="330"/>
        <v>0</v>
      </c>
      <c r="T224" s="27">
        <f t="shared" ref="T224:Y224" si="331">T225+T227+T229</f>
        <v>0</v>
      </c>
      <c r="U224" s="27">
        <f t="shared" si="331"/>
        <v>0</v>
      </c>
      <c r="V224" s="27">
        <f t="shared" si="331"/>
        <v>0</v>
      </c>
      <c r="W224" s="27">
        <f t="shared" si="331"/>
        <v>0</v>
      </c>
      <c r="X224" s="27">
        <f t="shared" si="331"/>
        <v>39294</v>
      </c>
      <c r="Y224" s="27">
        <f t="shared" si="331"/>
        <v>0</v>
      </c>
      <c r="Z224" s="27">
        <f t="shared" ref="Z224:AE224" si="332">Z225+Z227+Z229</f>
        <v>0</v>
      </c>
      <c r="AA224" s="27">
        <f t="shared" si="332"/>
        <v>0</v>
      </c>
      <c r="AB224" s="27">
        <f t="shared" si="332"/>
        <v>0</v>
      </c>
      <c r="AC224" s="27">
        <f t="shared" si="332"/>
        <v>0</v>
      </c>
      <c r="AD224" s="27">
        <f t="shared" si="332"/>
        <v>39294</v>
      </c>
      <c r="AE224" s="27">
        <f t="shared" si="332"/>
        <v>0</v>
      </c>
      <c r="AF224" s="27">
        <f t="shared" ref="AF224:AK224" si="333">AF225+AF227+AF229</f>
        <v>0</v>
      </c>
      <c r="AG224" s="27">
        <f t="shared" si="333"/>
        <v>0</v>
      </c>
      <c r="AH224" s="27">
        <f t="shared" si="333"/>
        <v>0</v>
      </c>
      <c r="AI224" s="27">
        <f t="shared" si="333"/>
        <v>0</v>
      </c>
      <c r="AJ224" s="27">
        <f t="shared" si="333"/>
        <v>39294</v>
      </c>
      <c r="AK224" s="27">
        <f t="shared" si="333"/>
        <v>0</v>
      </c>
      <c r="AL224" s="27">
        <f t="shared" ref="AL224:AQ224" si="334">AL225+AL227+AL229</f>
        <v>0</v>
      </c>
      <c r="AM224" s="27">
        <f t="shared" si="334"/>
        <v>0</v>
      </c>
      <c r="AN224" s="27">
        <f t="shared" si="334"/>
        <v>0</v>
      </c>
      <c r="AO224" s="27">
        <f t="shared" si="334"/>
        <v>0</v>
      </c>
      <c r="AP224" s="27">
        <f t="shared" si="334"/>
        <v>39294</v>
      </c>
      <c r="AQ224" s="27">
        <f t="shared" si="334"/>
        <v>0</v>
      </c>
    </row>
    <row r="225" spans="1:43" ht="86.25" customHeight="1">
      <c r="A225" s="33" t="s">
        <v>466</v>
      </c>
      <c r="B225" s="25" t="s">
        <v>50</v>
      </c>
      <c r="C225" s="25" t="s">
        <v>73</v>
      </c>
      <c r="D225" s="26" t="s">
        <v>331</v>
      </c>
      <c r="E225" s="25" t="s">
        <v>105</v>
      </c>
      <c r="F225" s="27">
        <f t="shared" ref="F225:AQ225" si="335">F226</f>
        <v>32964</v>
      </c>
      <c r="G225" s="27">
        <f t="shared" si="335"/>
        <v>0</v>
      </c>
      <c r="H225" s="27">
        <f t="shared" si="335"/>
        <v>1306</v>
      </c>
      <c r="I225" s="27">
        <f t="shared" si="335"/>
        <v>0</v>
      </c>
      <c r="J225" s="27">
        <f t="shared" si="335"/>
        <v>0</v>
      </c>
      <c r="K225" s="27">
        <f t="shared" si="335"/>
        <v>0</v>
      </c>
      <c r="L225" s="27">
        <f t="shared" si="335"/>
        <v>34270</v>
      </c>
      <c r="M225" s="27">
        <f t="shared" si="335"/>
        <v>0</v>
      </c>
      <c r="N225" s="27">
        <f t="shared" si="335"/>
        <v>0</v>
      </c>
      <c r="O225" s="27">
        <f t="shared" si="335"/>
        <v>0</v>
      </c>
      <c r="P225" s="27">
        <f t="shared" si="335"/>
        <v>0</v>
      </c>
      <c r="Q225" s="27">
        <f t="shared" si="335"/>
        <v>0</v>
      </c>
      <c r="R225" s="27">
        <f t="shared" si="335"/>
        <v>34270</v>
      </c>
      <c r="S225" s="27">
        <f t="shared" si="335"/>
        <v>0</v>
      </c>
      <c r="T225" s="27">
        <f t="shared" si="335"/>
        <v>0</v>
      </c>
      <c r="U225" s="27">
        <f t="shared" si="335"/>
        <v>0</v>
      </c>
      <c r="V225" s="27">
        <f t="shared" si="335"/>
        <v>0</v>
      </c>
      <c r="W225" s="27">
        <f t="shared" si="335"/>
        <v>0</v>
      </c>
      <c r="X225" s="27">
        <f t="shared" si="335"/>
        <v>34270</v>
      </c>
      <c r="Y225" s="27">
        <f t="shared" si="335"/>
        <v>0</v>
      </c>
      <c r="Z225" s="27">
        <f t="shared" si="335"/>
        <v>0</v>
      </c>
      <c r="AA225" s="27">
        <f t="shared" si="335"/>
        <v>0</v>
      </c>
      <c r="AB225" s="27">
        <f t="shared" si="335"/>
        <v>0</v>
      </c>
      <c r="AC225" s="27">
        <f t="shared" si="335"/>
        <v>0</v>
      </c>
      <c r="AD225" s="27">
        <f t="shared" si="335"/>
        <v>34270</v>
      </c>
      <c r="AE225" s="27">
        <f t="shared" si="335"/>
        <v>0</v>
      </c>
      <c r="AF225" s="27">
        <f t="shared" si="335"/>
        <v>0</v>
      </c>
      <c r="AG225" s="27">
        <f t="shared" si="335"/>
        <v>0</v>
      </c>
      <c r="AH225" s="27">
        <f t="shared" si="335"/>
        <v>0</v>
      </c>
      <c r="AI225" s="27">
        <f t="shared" si="335"/>
        <v>0</v>
      </c>
      <c r="AJ225" s="27">
        <f t="shared" si="335"/>
        <v>34270</v>
      </c>
      <c r="AK225" s="27">
        <f t="shared" si="335"/>
        <v>0</v>
      </c>
      <c r="AL225" s="27">
        <f t="shared" si="335"/>
        <v>0</v>
      </c>
      <c r="AM225" s="27">
        <f t="shared" si="335"/>
        <v>0</v>
      </c>
      <c r="AN225" s="27">
        <f t="shared" si="335"/>
        <v>0</v>
      </c>
      <c r="AO225" s="27">
        <f t="shared" si="335"/>
        <v>0</v>
      </c>
      <c r="AP225" s="27">
        <f t="shared" si="335"/>
        <v>34270</v>
      </c>
      <c r="AQ225" s="27">
        <f t="shared" si="335"/>
        <v>0</v>
      </c>
    </row>
    <row r="226" spans="1:43" ht="22.5" customHeight="1">
      <c r="A226" s="73" t="s">
        <v>180</v>
      </c>
      <c r="B226" s="25" t="s">
        <v>50</v>
      </c>
      <c r="C226" s="25" t="s">
        <v>73</v>
      </c>
      <c r="D226" s="26" t="s">
        <v>331</v>
      </c>
      <c r="E226" s="25" t="s">
        <v>179</v>
      </c>
      <c r="F226" s="27">
        <f>33168-204</f>
        <v>32964</v>
      </c>
      <c r="G226" s="27"/>
      <c r="H226" s="92">
        <v>1306</v>
      </c>
      <c r="I226" s="27"/>
      <c r="J226" s="27"/>
      <c r="K226" s="27"/>
      <c r="L226" s="27">
        <f>F226+H226+I226+J226+K226</f>
        <v>34270</v>
      </c>
      <c r="M226" s="27">
        <f>G226+K226</f>
        <v>0</v>
      </c>
      <c r="N226" s="27"/>
      <c r="O226" s="27"/>
      <c r="P226" s="27"/>
      <c r="Q226" s="27"/>
      <c r="R226" s="27">
        <f>L226+N226+O226+P226+Q226</f>
        <v>34270</v>
      </c>
      <c r="S226" s="27">
        <f>M226+Q226</f>
        <v>0</v>
      </c>
      <c r="T226" s="27"/>
      <c r="U226" s="27"/>
      <c r="V226" s="27"/>
      <c r="W226" s="27"/>
      <c r="X226" s="27">
        <f>R226+T226+U226+V226+W226</f>
        <v>34270</v>
      </c>
      <c r="Y226" s="27">
        <f>S226+W226</f>
        <v>0</v>
      </c>
      <c r="Z226" s="27"/>
      <c r="AA226" s="27"/>
      <c r="AB226" s="27"/>
      <c r="AC226" s="27"/>
      <c r="AD226" s="27">
        <f>X226+Z226+AA226+AB226+AC226</f>
        <v>34270</v>
      </c>
      <c r="AE226" s="27">
        <f>Y226+AC226</f>
        <v>0</v>
      </c>
      <c r="AF226" s="27"/>
      <c r="AG226" s="27"/>
      <c r="AH226" s="27"/>
      <c r="AI226" s="27"/>
      <c r="AJ226" s="27">
        <f>AD226+AF226+AG226+AH226+AI226</f>
        <v>34270</v>
      </c>
      <c r="AK226" s="27">
        <f>AE226+AI226</f>
        <v>0</v>
      </c>
      <c r="AL226" s="27"/>
      <c r="AM226" s="27"/>
      <c r="AN226" s="27"/>
      <c r="AO226" s="27"/>
      <c r="AP226" s="27">
        <f>AJ226+AL226+AM226+AN226+AO226</f>
        <v>34270</v>
      </c>
      <c r="AQ226" s="27">
        <f>AK226+AO226</f>
        <v>0</v>
      </c>
    </row>
    <row r="227" spans="1:43" ht="38.25" customHeight="1">
      <c r="A227" s="33" t="s">
        <v>437</v>
      </c>
      <c r="B227" s="25" t="s">
        <v>50</v>
      </c>
      <c r="C227" s="25" t="s">
        <v>73</v>
      </c>
      <c r="D227" s="26" t="s">
        <v>331</v>
      </c>
      <c r="E227" s="25" t="s">
        <v>80</v>
      </c>
      <c r="F227" s="27">
        <f t="shared" ref="F227:AQ227" si="336">F228</f>
        <v>4704</v>
      </c>
      <c r="G227" s="27">
        <f t="shared" si="336"/>
        <v>0</v>
      </c>
      <c r="H227" s="27">
        <f t="shared" si="336"/>
        <v>0</v>
      </c>
      <c r="I227" s="27">
        <f t="shared" si="336"/>
        <v>0</v>
      </c>
      <c r="J227" s="27">
        <f t="shared" si="336"/>
        <v>0</v>
      </c>
      <c r="K227" s="27">
        <f t="shared" si="336"/>
        <v>0</v>
      </c>
      <c r="L227" s="27">
        <f t="shared" si="336"/>
        <v>4704</v>
      </c>
      <c r="M227" s="27">
        <f t="shared" si="336"/>
        <v>0</v>
      </c>
      <c r="N227" s="27">
        <f t="shared" si="336"/>
        <v>0</v>
      </c>
      <c r="O227" s="27">
        <f t="shared" si="336"/>
        <v>109</v>
      </c>
      <c r="P227" s="27">
        <f t="shared" si="336"/>
        <v>0</v>
      </c>
      <c r="Q227" s="27">
        <f t="shared" si="336"/>
        <v>0</v>
      </c>
      <c r="R227" s="27">
        <f t="shared" si="336"/>
        <v>4813</v>
      </c>
      <c r="S227" s="27">
        <f t="shared" si="336"/>
        <v>0</v>
      </c>
      <c r="T227" s="27">
        <f t="shared" si="336"/>
        <v>0</v>
      </c>
      <c r="U227" s="27">
        <f t="shared" si="336"/>
        <v>0</v>
      </c>
      <c r="V227" s="27">
        <f t="shared" si="336"/>
        <v>0</v>
      </c>
      <c r="W227" s="27">
        <f t="shared" si="336"/>
        <v>0</v>
      </c>
      <c r="X227" s="27">
        <f t="shared" si="336"/>
        <v>4813</v>
      </c>
      <c r="Y227" s="27">
        <f t="shared" si="336"/>
        <v>0</v>
      </c>
      <c r="Z227" s="27">
        <f t="shared" si="336"/>
        <v>0</v>
      </c>
      <c r="AA227" s="27">
        <f t="shared" si="336"/>
        <v>0</v>
      </c>
      <c r="AB227" s="27">
        <f t="shared" si="336"/>
        <v>0</v>
      </c>
      <c r="AC227" s="27">
        <f t="shared" si="336"/>
        <v>0</v>
      </c>
      <c r="AD227" s="27">
        <f t="shared" si="336"/>
        <v>4813</v>
      </c>
      <c r="AE227" s="27">
        <f t="shared" si="336"/>
        <v>0</v>
      </c>
      <c r="AF227" s="27">
        <f t="shared" si="336"/>
        <v>0</v>
      </c>
      <c r="AG227" s="27">
        <f t="shared" si="336"/>
        <v>0</v>
      </c>
      <c r="AH227" s="27">
        <f t="shared" si="336"/>
        <v>0</v>
      </c>
      <c r="AI227" s="27">
        <f t="shared" si="336"/>
        <v>0</v>
      </c>
      <c r="AJ227" s="27">
        <f t="shared" si="336"/>
        <v>4813</v>
      </c>
      <c r="AK227" s="27">
        <f t="shared" si="336"/>
        <v>0</v>
      </c>
      <c r="AL227" s="27">
        <f t="shared" si="336"/>
        <v>0</v>
      </c>
      <c r="AM227" s="27">
        <f t="shared" si="336"/>
        <v>0</v>
      </c>
      <c r="AN227" s="27">
        <f t="shared" si="336"/>
        <v>0</v>
      </c>
      <c r="AO227" s="27">
        <f t="shared" si="336"/>
        <v>0</v>
      </c>
      <c r="AP227" s="27">
        <f t="shared" si="336"/>
        <v>4813</v>
      </c>
      <c r="AQ227" s="27">
        <f t="shared" si="336"/>
        <v>0</v>
      </c>
    </row>
    <row r="228" spans="1:43" ht="34.5" customHeight="1">
      <c r="A228" s="72" t="s">
        <v>170</v>
      </c>
      <c r="B228" s="25" t="s">
        <v>50</v>
      </c>
      <c r="C228" s="25" t="s">
        <v>73</v>
      </c>
      <c r="D228" s="26" t="s">
        <v>331</v>
      </c>
      <c r="E228" s="25" t="s">
        <v>169</v>
      </c>
      <c r="F228" s="27">
        <f>4609+95</f>
        <v>4704</v>
      </c>
      <c r="G228" s="27"/>
      <c r="H228" s="27"/>
      <c r="I228" s="27"/>
      <c r="J228" s="27"/>
      <c r="K228" s="27"/>
      <c r="L228" s="27">
        <f>F228+H228+I228+J228+K228</f>
        <v>4704</v>
      </c>
      <c r="M228" s="27">
        <f>G228+K228</f>
        <v>0</v>
      </c>
      <c r="N228" s="27"/>
      <c r="O228" s="27">
        <v>109</v>
      </c>
      <c r="P228" s="27"/>
      <c r="Q228" s="27"/>
      <c r="R228" s="27">
        <f>L228+N228+O228+P228+Q228</f>
        <v>4813</v>
      </c>
      <c r="S228" s="27">
        <f>M228+Q228</f>
        <v>0</v>
      </c>
      <c r="T228" s="27"/>
      <c r="U228" s="27"/>
      <c r="V228" s="27"/>
      <c r="W228" s="27"/>
      <c r="X228" s="27">
        <f>R228+T228+U228+V228+W228</f>
        <v>4813</v>
      </c>
      <c r="Y228" s="27">
        <f>S228+W228</f>
        <v>0</v>
      </c>
      <c r="Z228" s="27"/>
      <c r="AA228" s="27"/>
      <c r="AB228" s="27"/>
      <c r="AC228" s="27"/>
      <c r="AD228" s="27">
        <f>X228+Z228+AA228+AB228+AC228</f>
        <v>4813</v>
      </c>
      <c r="AE228" s="27">
        <f>Y228+AC228</f>
        <v>0</v>
      </c>
      <c r="AF228" s="27"/>
      <c r="AG228" s="27"/>
      <c r="AH228" s="27"/>
      <c r="AI228" s="27"/>
      <c r="AJ228" s="27">
        <f>AD228+AF228+AG228+AH228+AI228</f>
        <v>4813</v>
      </c>
      <c r="AK228" s="27">
        <f>AE228+AI228</f>
        <v>0</v>
      </c>
      <c r="AL228" s="27"/>
      <c r="AM228" s="27"/>
      <c r="AN228" s="27"/>
      <c r="AO228" s="27"/>
      <c r="AP228" s="27">
        <f>AJ228+AL228+AM228+AN228+AO228</f>
        <v>4813</v>
      </c>
      <c r="AQ228" s="27">
        <f>AK228+AO228</f>
        <v>0</v>
      </c>
    </row>
    <row r="229" spans="1:43" ht="16.5">
      <c r="A229" s="33" t="s">
        <v>99</v>
      </c>
      <c r="B229" s="25" t="s">
        <v>50</v>
      </c>
      <c r="C229" s="25" t="s">
        <v>73</v>
      </c>
      <c r="D229" s="26" t="s">
        <v>331</v>
      </c>
      <c r="E229" s="25" t="s">
        <v>100</v>
      </c>
      <c r="F229" s="27">
        <f>F230</f>
        <v>320</v>
      </c>
      <c r="G229" s="27">
        <f>G230</f>
        <v>0</v>
      </c>
      <c r="H229" s="27">
        <f t="shared" ref="H229:AQ229" si="337">H230</f>
        <v>0</v>
      </c>
      <c r="I229" s="27">
        <f t="shared" si="337"/>
        <v>0</v>
      </c>
      <c r="J229" s="27">
        <f t="shared" si="337"/>
        <v>0</v>
      </c>
      <c r="K229" s="27">
        <f t="shared" si="337"/>
        <v>0</v>
      </c>
      <c r="L229" s="27">
        <f t="shared" si="337"/>
        <v>320</v>
      </c>
      <c r="M229" s="27">
        <f t="shared" si="337"/>
        <v>0</v>
      </c>
      <c r="N229" s="27">
        <f t="shared" si="337"/>
        <v>0</v>
      </c>
      <c r="O229" s="27">
        <f t="shared" si="337"/>
        <v>-109</v>
      </c>
      <c r="P229" s="27">
        <f t="shared" si="337"/>
        <v>0</v>
      </c>
      <c r="Q229" s="27">
        <f t="shared" si="337"/>
        <v>0</v>
      </c>
      <c r="R229" s="27">
        <f t="shared" si="337"/>
        <v>211</v>
      </c>
      <c r="S229" s="27">
        <f t="shared" si="337"/>
        <v>0</v>
      </c>
      <c r="T229" s="27">
        <f t="shared" si="337"/>
        <v>0</v>
      </c>
      <c r="U229" s="27">
        <f t="shared" si="337"/>
        <v>0</v>
      </c>
      <c r="V229" s="27">
        <f t="shared" si="337"/>
        <v>0</v>
      </c>
      <c r="W229" s="27">
        <f t="shared" si="337"/>
        <v>0</v>
      </c>
      <c r="X229" s="27">
        <f t="shared" si="337"/>
        <v>211</v>
      </c>
      <c r="Y229" s="27">
        <f t="shared" si="337"/>
        <v>0</v>
      </c>
      <c r="Z229" s="27">
        <f t="shared" si="337"/>
        <v>0</v>
      </c>
      <c r="AA229" s="27">
        <f t="shared" si="337"/>
        <v>0</v>
      </c>
      <c r="AB229" s="27">
        <f t="shared" si="337"/>
        <v>0</v>
      </c>
      <c r="AC229" s="27">
        <f t="shared" si="337"/>
        <v>0</v>
      </c>
      <c r="AD229" s="27">
        <f t="shared" si="337"/>
        <v>211</v>
      </c>
      <c r="AE229" s="27">
        <f t="shared" si="337"/>
        <v>0</v>
      </c>
      <c r="AF229" s="27">
        <f t="shared" si="337"/>
        <v>0</v>
      </c>
      <c r="AG229" s="27">
        <f t="shared" si="337"/>
        <v>0</v>
      </c>
      <c r="AH229" s="27">
        <f t="shared" si="337"/>
        <v>0</v>
      </c>
      <c r="AI229" s="27">
        <f t="shared" si="337"/>
        <v>0</v>
      </c>
      <c r="AJ229" s="27">
        <f t="shared" si="337"/>
        <v>211</v>
      </c>
      <c r="AK229" s="27">
        <f t="shared" si="337"/>
        <v>0</v>
      </c>
      <c r="AL229" s="27">
        <f t="shared" si="337"/>
        <v>0</v>
      </c>
      <c r="AM229" s="27">
        <f t="shared" si="337"/>
        <v>0</v>
      </c>
      <c r="AN229" s="27">
        <f t="shared" si="337"/>
        <v>0</v>
      </c>
      <c r="AO229" s="27">
        <f t="shared" si="337"/>
        <v>0</v>
      </c>
      <c r="AP229" s="27">
        <f t="shared" si="337"/>
        <v>211</v>
      </c>
      <c r="AQ229" s="27">
        <f t="shared" si="337"/>
        <v>0</v>
      </c>
    </row>
    <row r="230" spans="1:43" ht="16.5">
      <c r="A230" s="33" t="s">
        <v>172</v>
      </c>
      <c r="B230" s="25" t="s">
        <v>50</v>
      </c>
      <c r="C230" s="25" t="s">
        <v>73</v>
      </c>
      <c r="D230" s="26" t="s">
        <v>331</v>
      </c>
      <c r="E230" s="25" t="s">
        <v>171</v>
      </c>
      <c r="F230" s="27">
        <f>211+109</f>
        <v>320</v>
      </c>
      <c r="G230" s="27"/>
      <c r="H230" s="27"/>
      <c r="I230" s="27"/>
      <c r="J230" s="27"/>
      <c r="K230" s="27"/>
      <c r="L230" s="27">
        <f>F230+H230+I230+J230+K230</f>
        <v>320</v>
      </c>
      <c r="M230" s="27">
        <f>G230+K230</f>
        <v>0</v>
      </c>
      <c r="N230" s="27"/>
      <c r="O230" s="27">
        <v>-109</v>
      </c>
      <c r="P230" s="27"/>
      <c r="Q230" s="27"/>
      <c r="R230" s="27">
        <f>L230+N230+O230+P230+Q230</f>
        <v>211</v>
      </c>
      <c r="S230" s="27">
        <f>M230+Q230</f>
        <v>0</v>
      </c>
      <c r="T230" s="27"/>
      <c r="U230" s="27"/>
      <c r="V230" s="27"/>
      <c r="W230" s="27"/>
      <c r="X230" s="27">
        <f>R230+T230+U230+V230+W230</f>
        <v>211</v>
      </c>
      <c r="Y230" s="27">
        <f>S230+W230</f>
        <v>0</v>
      </c>
      <c r="Z230" s="27"/>
      <c r="AA230" s="27"/>
      <c r="AB230" s="27"/>
      <c r="AC230" s="27"/>
      <c r="AD230" s="27">
        <f>X230+Z230+AA230+AB230+AC230</f>
        <v>211</v>
      </c>
      <c r="AE230" s="27">
        <f>Y230+AC230</f>
        <v>0</v>
      </c>
      <c r="AF230" s="27"/>
      <c r="AG230" s="27"/>
      <c r="AH230" s="27"/>
      <c r="AI230" s="27"/>
      <c r="AJ230" s="27">
        <f>AD230+AF230+AG230+AH230+AI230</f>
        <v>211</v>
      </c>
      <c r="AK230" s="27">
        <f>AE230+AI230</f>
        <v>0</v>
      </c>
      <c r="AL230" s="27"/>
      <c r="AM230" s="27"/>
      <c r="AN230" s="27"/>
      <c r="AO230" s="27"/>
      <c r="AP230" s="27">
        <f>AJ230+AL230+AM230+AN230+AO230</f>
        <v>211</v>
      </c>
      <c r="AQ230" s="27">
        <f>AK230+AO230</f>
        <v>0</v>
      </c>
    </row>
    <row r="231" spans="1:43" ht="18" customHeight="1">
      <c r="A231" s="33" t="s">
        <v>81</v>
      </c>
      <c r="B231" s="36" t="s">
        <v>50</v>
      </c>
      <c r="C231" s="36" t="s">
        <v>73</v>
      </c>
      <c r="D231" s="25" t="s">
        <v>245</v>
      </c>
      <c r="E231" s="36"/>
      <c r="F231" s="27">
        <f>F232</f>
        <v>137442</v>
      </c>
      <c r="G231" s="27">
        <f>G232</f>
        <v>0</v>
      </c>
      <c r="H231" s="27">
        <f t="shared" ref="H231:Y231" si="338">H232</f>
        <v>0</v>
      </c>
      <c r="I231" s="27">
        <f t="shared" si="338"/>
        <v>0</v>
      </c>
      <c r="J231" s="27">
        <f t="shared" si="338"/>
        <v>0</v>
      </c>
      <c r="K231" s="27">
        <f t="shared" si="338"/>
        <v>0</v>
      </c>
      <c r="L231" s="27">
        <f t="shared" si="338"/>
        <v>137442</v>
      </c>
      <c r="M231" s="27">
        <f t="shared" si="338"/>
        <v>0</v>
      </c>
      <c r="N231" s="27">
        <f t="shared" si="338"/>
        <v>21765</v>
      </c>
      <c r="O231" s="27">
        <f t="shared" si="338"/>
        <v>0</v>
      </c>
      <c r="P231" s="27">
        <f t="shared" si="338"/>
        <v>0</v>
      </c>
      <c r="Q231" s="27">
        <f t="shared" si="338"/>
        <v>0</v>
      </c>
      <c r="R231" s="27">
        <f t="shared" si="338"/>
        <v>159207</v>
      </c>
      <c r="S231" s="27">
        <f t="shared" si="338"/>
        <v>0</v>
      </c>
      <c r="T231" s="27">
        <f t="shared" si="338"/>
        <v>0</v>
      </c>
      <c r="U231" s="27">
        <f t="shared" si="338"/>
        <v>0</v>
      </c>
      <c r="V231" s="27">
        <f t="shared" si="338"/>
        <v>0</v>
      </c>
      <c r="W231" s="27">
        <f t="shared" si="338"/>
        <v>0</v>
      </c>
      <c r="X231" s="27">
        <f t="shared" si="338"/>
        <v>159207</v>
      </c>
      <c r="Y231" s="27">
        <f t="shared" si="338"/>
        <v>0</v>
      </c>
      <c r="Z231" s="27">
        <f>Z232+Z248</f>
        <v>1062</v>
      </c>
      <c r="AA231" s="27">
        <f t="shared" ref="AA231:AE231" si="339">AA232+AA248</f>
        <v>0</v>
      </c>
      <c r="AB231" s="27">
        <f t="shared" si="339"/>
        <v>0</v>
      </c>
      <c r="AC231" s="131">
        <f t="shared" si="339"/>
        <v>3553</v>
      </c>
      <c r="AD231" s="27">
        <f t="shared" si="339"/>
        <v>163822</v>
      </c>
      <c r="AE231" s="27">
        <f t="shared" si="339"/>
        <v>3553</v>
      </c>
      <c r="AF231" s="27">
        <f>AF232+AF248</f>
        <v>0</v>
      </c>
      <c r="AG231" s="27">
        <f t="shared" ref="AG231:AK231" si="340">AG232+AG248</f>
        <v>0</v>
      </c>
      <c r="AH231" s="27">
        <f t="shared" si="340"/>
        <v>0</v>
      </c>
      <c r="AI231" s="27">
        <f t="shared" si="340"/>
        <v>0</v>
      </c>
      <c r="AJ231" s="27">
        <f t="shared" si="340"/>
        <v>163822</v>
      </c>
      <c r="AK231" s="27">
        <f t="shared" si="340"/>
        <v>3553</v>
      </c>
      <c r="AL231" s="27">
        <f>AL232+AL248</f>
        <v>27880</v>
      </c>
      <c r="AM231" s="27">
        <f t="shared" ref="AM231:AQ231" si="341">AM232+AM248</f>
        <v>0</v>
      </c>
      <c r="AN231" s="27">
        <f t="shared" si="341"/>
        <v>-558</v>
      </c>
      <c r="AO231" s="27">
        <f t="shared" si="341"/>
        <v>0</v>
      </c>
      <c r="AP231" s="27">
        <f t="shared" si="341"/>
        <v>191144</v>
      </c>
      <c r="AQ231" s="27">
        <f t="shared" si="341"/>
        <v>3553</v>
      </c>
    </row>
    <row r="232" spans="1:43" ht="21.75" customHeight="1">
      <c r="A232" s="73" t="s">
        <v>78</v>
      </c>
      <c r="B232" s="36" t="s">
        <v>50</v>
      </c>
      <c r="C232" s="36" t="s">
        <v>73</v>
      </c>
      <c r="D232" s="36" t="s">
        <v>246</v>
      </c>
      <c r="E232" s="36"/>
      <c r="F232" s="27">
        <f>F233+F242+F245</f>
        <v>137442</v>
      </c>
      <c r="G232" s="27">
        <f>G233+G242+G245</f>
        <v>0</v>
      </c>
      <c r="H232" s="27">
        <f t="shared" ref="H232:M232" si="342">H233+H242+H245</f>
        <v>0</v>
      </c>
      <c r="I232" s="27">
        <f t="shared" si="342"/>
        <v>0</v>
      </c>
      <c r="J232" s="27">
        <f t="shared" si="342"/>
        <v>0</v>
      </c>
      <c r="K232" s="27">
        <f t="shared" si="342"/>
        <v>0</v>
      </c>
      <c r="L232" s="27">
        <f t="shared" si="342"/>
        <v>137442</v>
      </c>
      <c r="M232" s="27">
        <f t="shared" si="342"/>
        <v>0</v>
      </c>
      <c r="N232" s="27">
        <f t="shared" ref="N232:S232" si="343">N233+N242+N245</f>
        <v>21765</v>
      </c>
      <c r="O232" s="27">
        <f t="shared" si="343"/>
        <v>0</v>
      </c>
      <c r="P232" s="27">
        <f t="shared" si="343"/>
        <v>0</v>
      </c>
      <c r="Q232" s="27">
        <f t="shared" si="343"/>
        <v>0</v>
      </c>
      <c r="R232" s="27">
        <f t="shared" si="343"/>
        <v>159207</v>
      </c>
      <c r="S232" s="27">
        <f t="shared" si="343"/>
        <v>0</v>
      </c>
      <c r="T232" s="27">
        <f t="shared" ref="T232:Y232" si="344">T233+T242+T245</f>
        <v>0</v>
      </c>
      <c r="U232" s="27">
        <f t="shared" si="344"/>
        <v>0</v>
      </c>
      <c r="V232" s="27">
        <f t="shared" si="344"/>
        <v>0</v>
      </c>
      <c r="W232" s="27">
        <f t="shared" si="344"/>
        <v>0</v>
      </c>
      <c r="X232" s="27">
        <f t="shared" si="344"/>
        <v>159207</v>
      </c>
      <c r="Y232" s="27">
        <f t="shared" si="344"/>
        <v>0</v>
      </c>
      <c r="Z232" s="27">
        <f t="shared" ref="Z232:AE232" si="345">Z233+Z242+Z245</f>
        <v>1062</v>
      </c>
      <c r="AA232" s="27">
        <f t="shared" si="345"/>
        <v>0</v>
      </c>
      <c r="AB232" s="27">
        <f t="shared" si="345"/>
        <v>0</v>
      </c>
      <c r="AC232" s="27">
        <f t="shared" si="345"/>
        <v>0</v>
      </c>
      <c r="AD232" s="27">
        <f t="shared" si="345"/>
        <v>160269</v>
      </c>
      <c r="AE232" s="27">
        <f t="shared" si="345"/>
        <v>0</v>
      </c>
      <c r="AF232" s="27">
        <f t="shared" ref="AF232:AK232" si="346">AF233+AF242+AF245</f>
        <v>0</v>
      </c>
      <c r="AG232" s="27">
        <f t="shared" si="346"/>
        <v>0</v>
      </c>
      <c r="AH232" s="27">
        <f t="shared" si="346"/>
        <v>0</v>
      </c>
      <c r="AI232" s="27">
        <f t="shared" si="346"/>
        <v>0</v>
      </c>
      <c r="AJ232" s="27">
        <f t="shared" si="346"/>
        <v>160269</v>
      </c>
      <c r="AK232" s="27">
        <f t="shared" si="346"/>
        <v>0</v>
      </c>
      <c r="AL232" s="27">
        <f t="shared" ref="AL232:AQ232" si="347">AL233+AL242+AL245</f>
        <v>27880</v>
      </c>
      <c r="AM232" s="27">
        <f t="shared" si="347"/>
        <v>0</v>
      </c>
      <c r="AN232" s="27">
        <f t="shared" si="347"/>
        <v>-558</v>
      </c>
      <c r="AO232" s="27">
        <f t="shared" si="347"/>
        <v>0</v>
      </c>
      <c r="AP232" s="27">
        <f t="shared" si="347"/>
        <v>187591</v>
      </c>
      <c r="AQ232" s="27">
        <f t="shared" si="347"/>
        <v>0</v>
      </c>
    </row>
    <row r="233" spans="1:43" ht="33">
      <c r="A233" s="79" t="s">
        <v>96</v>
      </c>
      <c r="B233" s="36" t="s">
        <v>50</v>
      </c>
      <c r="C233" s="36" t="s">
        <v>73</v>
      </c>
      <c r="D233" s="36" t="s">
        <v>247</v>
      </c>
      <c r="E233" s="25"/>
      <c r="F233" s="27">
        <f>F236+F238+F234</f>
        <v>137251</v>
      </c>
      <c r="G233" s="27">
        <f>G236+G238+G234</f>
        <v>0</v>
      </c>
      <c r="H233" s="27">
        <f t="shared" ref="H233:M233" si="348">H236+H238+H234</f>
        <v>0</v>
      </c>
      <c r="I233" s="27">
        <f t="shared" si="348"/>
        <v>0</v>
      </c>
      <c r="J233" s="27">
        <f t="shared" si="348"/>
        <v>0</v>
      </c>
      <c r="K233" s="27">
        <f t="shared" si="348"/>
        <v>0</v>
      </c>
      <c r="L233" s="27">
        <f t="shared" si="348"/>
        <v>137251</v>
      </c>
      <c r="M233" s="27">
        <f t="shared" si="348"/>
        <v>0</v>
      </c>
      <c r="N233" s="27">
        <f t="shared" ref="N233:S233" si="349">N236+N238+N234</f>
        <v>21765</v>
      </c>
      <c r="O233" s="27">
        <f t="shared" si="349"/>
        <v>0</v>
      </c>
      <c r="P233" s="27">
        <f t="shared" si="349"/>
        <v>0</v>
      </c>
      <c r="Q233" s="27">
        <f t="shared" si="349"/>
        <v>0</v>
      </c>
      <c r="R233" s="27">
        <f t="shared" si="349"/>
        <v>159016</v>
      </c>
      <c r="S233" s="27">
        <f t="shared" si="349"/>
        <v>0</v>
      </c>
      <c r="T233" s="27">
        <f t="shared" ref="T233:Y233" si="350">T236+T238+T234</f>
        <v>0</v>
      </c>
      <c r="U233" s="27">
        <f t="shared" si="350"/>
        <v>0</v>
      </c>
      <c r="V233" s="27">
        <f t="shared" si="350"/>
        <v>0</v>
      </c>
      <c r="W233" s="27">
        <f t="shared" si="350"/>
        <v>0</v>
      </c>
      <c r="X233" s="27">
        <f t="shared" si="350"/>
        <v>159016</v>
      </c>
      <c r="Y233" s="27">
        <f t="shared" si="350"/>
        <v>0</v>
      </c>
      <c r="Z233" s="27">
        <f t="shared" ref="Z233:AE233" si="351">Z236+Z238+Z234</f>
        <v>1062</v>
      </c>
      <c r="AA233" s="27">
        <f t="shared" si="351"/>
        <v>0</v>
      </c>
      <c r="AB233" s="27">
        <f t="shared" si="351"/>
        <v>0</v>
      </c>
      <c r="AC233" s="27">
        <f t="shared" si="351"/>
        <v>0</v>
      </c>
      <c r="AD233" s="27">
        <f t="shared" si="351"/>
        <v>160078</v>
      </c>
      <c r="AE233" s="27">
        <f t="shared" si="351"/>
        <v>0</v>
      </c>
      <c r="AF233" s="27">
        <f t="shared" ref="AF233:AK233" si="352">AF236+AF238+AF234</f>
        <v>0</v>
      </c>
      <c r="AG233" s="27">
        <f t="shared" si="352"/>
        <v>0</v>
      </c>
      <c r="AH233" s="27">
        <f t="shared" si="352"/>
        <v>0</v>
      </c>
      <c r="AI233" s="27">
        <f t="shared" si="352"/>
        <v>0</v>
      </c>
      <c r="AJ233" s="27">
        <f t="shared" si="352"/>
        <v>160078</v>
      </c>
      <c r="AK233" s="27">
        <f t="shared" si="352"/>
        <v>0</v>
      </c>
      <c r="AL233" s="27">
        <f t="shared" ref="AL233:AQ233" si="353">AL236+AL238+AL234</f>
        <v>27880</v>
      </c>
      <c r="AM233" s="27">
        <f t="shared" si="353"/>
        <v>0</v>
      </c>
      <c r="AN233" s="27">
        <f t="shared" si="353"/>
        <v>-558</v>
      </c>
      <c r="AO233" s="27">
        <f t="shared" si="353"/>
        <v>0</v>
      </c>
      <c r="AP233" s="27">
        <f t="shared" si="353"/>
        <v>187400</v>
      </c>
      <c r="AQ233" s="27">
        <f t="shared" si="353"/>
        <v>0</v>
      </c>
    </row>
    <row r="234" spans="1:43" ht="82.5">
      <c r="A234" s="33" t="s">
        <v>466</v>
      </c>
      <c r="B234" s="36" t="s">
        <v>50</v>
      </c>
      <c r="C234" s="36" t="s">
        <v>73</v>
      </c>
      <c r="D234" s="36" t="s">
        <v>247</v>
      </c>
      <c r="E234" s="25" t="s">
        <v>105</v>
      </c>
      <c r="F234" s="27">
        <f t="shared" ref="F234:AQ234" si="354">F235</f>
        <v>25208</v>
      </c>
      <c r="G234" s="27">
        <f t="shared" si="354"/>
        <v>0</v>
      </c>
      <c r="H234" s="27">
        <f t="shared" si="354"/>
        <v>0</v>
      </c>
      <c r="I234" s="27">
        <f t="shared" si="354"/>
        <v>0</v>
      </c>
      <c r="J234" s="27">
        <f t="shared" si="354"/>
        <v>0</v>
      </c>
      <c r="K234" s="27">
        <f t="shared" si="354"/>
        <v>0</v>
      </c>
      <c r="L234" s="27">
        <f t="shared" si="354"/>
        <v>25208</v>
      </c>
      <c r="M234" s="27">
        <f t="shared" si="354"/>
        <v>0</v>
      </c>
      <c r="N234" s="27">
        <f t="shared" si="354"/>
        <v>0</v>
      </c>
      <c r="O234" s="27">
        <f t="shared" si="354"/>
        <v>0</v>
      </c>
      <c r="P234" s="27">
        <f t="shared" si="354"/>
        <v>0</v>
      </c>
      <c r="Q234" s="27">
        <f t="shared" si="354"/>
        <v>0</v>
      </c>
      <c r="R234" s="27">
        <f t="shared" si="354"/>
        <v>25208</v>
      </c>
      <c r="S234" s="27">
        <f t="shared" si="354"/>
        <v>0</v>
      </c>
      <c r="T234" s="27">
        <f t="shared" si="354"/>
        <v>0</v>
      </c>
      <c r="U234" s="27">
        <f t="shared" si="354"/>
        <v>0</v>
      </c>
      <c r="V234" s="27">
        <f t="shared" si="354"/>
        <v>0</v>
      </c>
      <c r="W234" s="27">
        <f t="shared" si="354"/>
        <v>0</v>
      </c>
      <c r="X234" s="27">
        <f t="shared" si="354"/>
        <v>25208</v>
      </c>
      <c r="Y234" s="27">
        <f t="shared" si="354"/>
        <v>0</v>
      </c>
      <c r="Z234" s="27">
        <f t="shared" si="354"/>
        <v>0</v>
      </c>
      <c r="AA234" s="27">
        <f t="shared" si="354"/>
        <v>0</v>
      </c>
      <c r="AB234" s="27">
        <f t="shared" si="354"/>
        <v>0</v>
      </c>
      <c r="AC234" s="27">
        <f t="shared" si="354"/>
        <v>0</v>
      </c>
      <c r="AD234" s="27">
        <f t="shared" si="354"/>
        <v>25208</v>
      </c>
      <c r="AE234" s="27">
        <f t="shared" si="354"/>
        <v>0</v>
      </c>
      <c r="AF234" s="27">
        <f t="shared" si="354"/>
        <v>0</v>
      </c>
      <c r="AG234" s="27">
        <f t="shared" si="354"/>
        <v>0</v>
      </c>
      <c r="AH234" s="27">
        <f t="shared" si="354"/>
        <v>0</v>
      </c>
      <c r="AI234" s="27">
        <f t="shared" si="354"/>
        <v>0</v>
      </c>
      <c r="AJ234" s="27">
        <f t="shared" si="354"/>
        <v>25208</v>
      </c>
      <c r="AK234" s="27">
        <f t="shared" si="354"/>
        <v>0</v>
      </c>
      <c r="AL234" s="27">
        <f t="shared" si="354"/>
        <v>0</v>
      </c>
      <c r="AM234" s="27">
        <f t="shared" si="354"/>
        <v>0</v>
      </c>
      <c r="AN234" s="27">
        <f t="shared" si="354"/>
        <v>0</v>
      </c>
      <c r="AO234" s="27">
        <f t="shared" si="354"/>
        <v>0</v>
      </c>
      <c r="AP234" s="27">
        <f t="shared" si="354"/>
        <v>25208</v>
      </c>
      <c r="AQ234" s="27">
        <f t="shared" si="354"/>
        <v>0</v>
      </c>
    </row>
    <row r="235" spans="1:43" ht="33">
      <c r="A235" s="73" t="s">
        <v>168</v>
      </c>
      <c r="B235" s="36" t="s">
        <v>50</v>
      </c>
      <c r="C235" s="36" t="s">
        <v>73</v>
      </c>
      <c r="D235" s="36" t="s">
        <v>247</v>
      </c>
      <c r="E235" s="25" t="s">
        <v>167</v>
      </c>
      <c r="F235" s="27">
        <f>24072+1136</f>
        <v>25208</v>
      </c>
      <c r="G235" s="27"/>
      <c r="H235" s="27"/>
      <c r="I235" s="27"/>
      <c r="J235" s="27"/>
      <c r="K235" s="27"/>
      <c r="L235" s="27">
        <f>F235+H235+I235+J235+K235</f>
        <v>25208</v>
      </c>
      <c r="M235" s="27">
        <f>G235+K235</f>
        <v>0</v>
      </c>
      <c r="N235" s="27"/>
      <c r="O235" s="27"/>
      <c r="P235" s="27"/>
      <c r="Q235" s="27"/>
      <c r="R235" s="27">
        <f>L235+N235+O235+P235+Q235</f>
        <v>25208</v>
      </c>
      <c r="S235" s="27">
        <f>M235+Q235</f>
        <v>0</v>
      </c>
      <c r="T235" s="27"/>
      <c r="U235" s="27"/>
      <c r="V235" s="27"/>
      <c r="W235" s="27"/>
      <c r="X235" s="27">
        <f>R235+T235+U235+V235+W235</f>
        <v>25208</v>
      </c>
      <c r="Y235" s="27">
        <f>S235+W235</f>
        <v>0</v>
      </c>
      <c r="Z235" s="27"/>
      <c r="AA235" s="27"/>
      <c r="AB235" s="27"/>
      <c r="AC235" s="27"/>
      <c r="AD235" s="27">
        <f>X235+Z235+AA235+AB235+AC235</f>
        <v>25208</v>
      </c>
      <c r="AE235" s="27">
        <f>Y235+AC235</f>
        <v>0</v>
      </c>
      <c r="AF235" s="27"/>
      <c r="AG235" s="27"/>
      <c r="AH235" s="27"/>
      <c r="AI235" s="27"/>
      <c r="AJ235" s="27">
        <f>AD235+AF235+AG235+AH235+AI235</f>
        <v>25208</v>
      </c>
      <c r="AK235" s="27">
        <f>AE235+AI235</f>
        <v>0</v>
      </c>
      <c r="AL235" s="27"/>
      <c r="AM235" s="27"/>
      <c r="AN235" s="27"/>
      <c r="AO235" s="27"/>
      <c r="AP235" s="27">
        <f>AJ235+AL235+AM235+AN235+AO235</f>
        <v>25208</v>
      </c>
      <c r="AQ235" s="27">
        <f>AK235+AO235</f>
        <v>0</v>
      </c>
    </row>
    <row r="236" spans="1:43" ht="33">
      <c r="A236" s="33" t="s">
        <v>437</v>
      </c>
      <c r="B236" s="36" t="s">
        <v>50</v>
      </c>
      <c r="C236" s="36" t="s">
        <v>73</v>
      </c>
      <c r="D236" s="36" t="s">
        <v>247</v>
      </c>
      <c r="E236" s="25" t="s">
        <v>80</v>
      </c>
      <c r="F236" s="27">
        <f t="shared" ref="F236:AQ236" si="355">F237</f>
        <v>73887</v>
      </c>
      <c r="G236" s="27">
        <f t="shared" si="355"/>
        <v>0</v>
      </c>
      <c r="H236" s="27">
        <f t="shared" si="355"/>
        <v>0</v>
      </c>
      <c r="I236" s="27">
        <f t="shared" si="355"/>
        <v>0</v>
      </c>
      <c r="J236" s="27">
        <f t="shared" si="355"/>
        <v>0</v>
      </c>
      <c r="K236" s="27">
        <f t="shared" si="355"/>
        <v>0</v>
      </c>
      <c r="L236" s="27">
        <f t="shared" si="355"/>
        <v>73887</v>
      </c>
      <c r="M236" s="27">
        <f t="shared" si="355"/>
        <v>0</v>
      </c>
      <c r="N236" s="27">
        <f t="shared" si="355"/>
        <v>21765</v>
      </c>
      <c r="O236" s="27">
        <f t="shared" si="355"/>
        <v>0</v>
      </c>
      <c r="P236" s="27">
        <f t="shared" si="355"/>
        <v>0</v>
      </c>
      <c r="Q236" s="27">
        <f t="shared" si="355"/>
        <v>0</v>
      </c>
      <c r="R236" s="27">
        <f t="shared" si="355"/>
        <v>95652</v>
      </c>
      <c r="S236" s="27">
        <f t="shared" si="355"/>
        <v>0</v>
      </c>
      <c r="T236" s="27">
        <f t="shared" si="355"/>
        <v>0</v>
      </c>
      <c r="U236" s="27">
        <f t="shared" si="355"/>
        <v>0</v>
      </c>
      <c r="V236" s="27">
        <f t="shared" si="355"/>
        <v>0</v>
      </c>
      <c r="W236" s="27">
        <f t="shared" si="355"/>
        <v>0</v>
      </c>
      <c r="X236" s="27">
        <f t="shared" si="355"/>
        <v>95652</v>
      </c>
      <c r="Y236" s="27">
        <f t="shared" si="355"/>
        <v>0</v>
      </c>
      <c r="Z236" s="131">
        <f t="shared" si="355"/>
        <v>1062</v>
      </c>
      <c r="AA236" s="27">
        <f t="shared" si="355"/>
        <v>-3</v>
      </c>
      <c r="AB236" s="27">
        <f t="shared" si="355"/>
        <v>0</v>
      </c>
      <c r="AC236" s="27">
        <f t="shared" si="355"/>
        <v>0</v>
      </c>
      <c r="AD236" s="27">
        <f t="shared" si="355"/>
        <v>96711</v>
      </c>
      <c r="AE236" s="27">
        <f t="shared" si="355"/>
        <v>0</v>
      </c>
      <c r="AF236" s="27">
        <f t="shared" si="355"/>
        <v>0</v>
      </c>
      <c r="AG236" s="27">
        <f t="shared" si="355"/>
        <v>0</v>
      </c>
      <c r="AH236" s="27">
        <f t="shared" si="355"/>
        <v>0</v>
      </c>
      <c r="AI236" s="27">
        <f t="shared" si="355"/>
        <v>0</v>
      </c>
      <c r="AJ236" s="27">
        <f t="shared" si="355"/>
        <v>96711</v>
      </c>
      <c r="AK236" s="27">
        <f t="shared" si="355"/>
        <v>0</v>
      </c>
      <c r="AL236" s="92">
        <f t="shared" si="355"/>
        <v>0</v>
      </c>
      <c r="AM236" s="92">
        <f t="shared" si="355"/>
        <v>0</v>
      </c>
      <c r="AN236" s="92">
        <f t="shared" si="355"/>
        <v>-558</v>
      </c>
      <c r="AO236" s="92">
        <f t="shared" si="355"/>
        <v>0</v>
      </c>
      <c r="AP236" s="27">
        <f t="shared" si="355"/>
        <v>96153</v>
      </c>
      <c r="AQ236" s="27">
        <f t="shared" si="355"/>
        <v>0</v>
      </c>
    </row>
    <row r="237" spans="1:43" ht="34.5" customHeight="1">
      <c r="A237" s="72" t="s">
        <v>170</v>
      </c>
      <c r="B237" s="36" t="s">
        <v>50</v>
      </c>
      <c r="C237" s="36" t="s">
        <v>73</v>
      </c>
      <c r="D237" s="36" t="s">
        <v>247</v>
      </c>
      <c r="E237" s="25" t="s">
        <v>169</v>
      </c>
      <c r="F237" s="27">
        <f>55994+4465+272+5682+6724+750</f>
        <v>73887</v>
      </c>
      <c r="G237" s="27"/>
      <c r="H237" s="27"/>
      <c r="I237" s="27"/>
      <c r="J237" s="27"/>
      <c r="K237" s="27"/>
      <c r="L237" s="27">
        <f>F237+H237+I237+J237+K237</f>
        <v>73887</v>
      </c>
      <c r="M237" s="27">
        <f>G237+K237</f>
        <v>0</v>
      </c>
      <c r="N237" s="27">
        <v>21765</v>
      </c>
      <c r="O237" s="27"/>
      <c r="P237" s="27"/>
      <c r="Q237" s="27"/>
      <c r="R237" s="27">
        <f>L237+N237+O237+P237+Q237</f>
        <v>95652</v>
      </c>
      <c r="S237" s="27">
        <f>M237+Q237</f>
        <v>0</v>
      </c>
      <c r="T237" s="27"/>
      <c r="U237" s="27"/>
      <c r="V237" s="27"/>
      <c r="W237" s="27"/>
      <c r="X237" s="27">
        <f>R237+T237+U237+V237+W237</f>
        <v>95652</v>
      </c>
      <c r="Y237" s="27">
        <f>S237+W237</f>
        <v>0</v>
      </c>
      <c r="Z237" s="131">
        <v>1062</v>
      </c>
      <c r="AA237" s="131">
        <v>-3</v>
      </c>
      <c r="AB237" s="27"/>
      <c r="AC237" s="27"/>
      <c r="AD237" s="27">
        <f>X237+Z237+AA237+AB237+AC237</f>
        <v>96711</v>
      </c>
      <c r="AE237" s="27">
        <f>Y237+AC237</f>
        <v>0</v>
      </c>
      <c r="AF237" s="27"/>
      <c r="AG237" s="27"/>
      <c r="AH237" s="27"/>
      <c r="AI237" s="27"/>
      <c r="AJ237" s="27">
        <f>AD237+AF237+AG237+AH237+AI237</f>
        <v>96711</v>
      </c>
      <c r="AK237" s="27">
        <f>AE237+AI237</f>
        <v>0</v>
      </c>
      <c r="AL237" s="92"/>
      <c r="AM237" s="92"/>
      <c r="AN237" s="92">
        <f>-489-69</f>
        <v>-558</v>
      </c>
      <c r="AO237" s="92"/>
      <c r="AP237" s="27">
        <f>AJ237+AL237+AM237+AN237+AO237</f>
        <v>96153</v>
      </c>
      <c r="AQ237" s="27">
        <f>AK237+AO237</f>
        <v>0</v>
      </c>
    </row>
    <row r="238" spans="1:43" ht="16.5">
      <c r="A238" s="33" t="s">
        <v>99</v>
      </c>
      <c r="B238" s="36" t="s">
        <v>50</v>
      </c>
      <c r="C238" s="36" t="s">
        <v>73</v>
      </c>
      <c r="D238" s="36" t="s">
        <v>247</v>
      </c>
      <c r="E238" s="25" t="s">
        <v>100</v>
      </c>
      <c r="F238" s="27">
        <f t="shared" ref="F238:G238" si="356">F239+F240+F241</f>
        <v>38156</v>
      </c>
      <c r="G238" s="27">
        <f t="shared" si="356"/>
        <v>0</v>
      </c>
      <c r="H238" s="27">
        <f t="shared" ref="H238:M238" si="357">H239+H240+H241</f>
        <v>0</v>
      </c>
      <c r="I238" s="27">
        <f t="shared" si="357"/>
        <v>0</v>
      </c>
      <c r="J238" s="27">
        <f t="shared" si="357"/>
        <v>0</v>
      </c>
      <c r="K238" s="27">
        <f t="shared" si="357"/>
        <v>0</v>
      </c>
      <c r="L238" s="27">
        <f t="shared" si="357"/>
        <v>38156</v>
      </c>
      <c r="M238" s="27">
        <f t="shared" si="357"/>
        <v>0</v>
      </c>
      <c r="N238" s="27">
        <f t="shared" ref="N238:S238" si="358">N239+N240+N241</f>
        <v>0</v>
      </c>
      <c r="O238" s="27">
        <f t="shared" si="358"/>
        <v>0</v>
      </c>
      <c r="P238" s="27">
        <f t="shared" si="358"/>
        <v>0</v>
      </c>
      <c r="Q238" s="27">
        <f t="shared" si="358"/>
        <v>0</v>
      </c>
      <c r="R238" s="27">
        <f t="shared" si="358"/>
        <v>38156</v>
      </c>
      <c r="S238" s="27">
        <f t="shared" si="358"/>
        <v>0</v>
      </c>
      <c r="T238" s="27">
        <f t="shared" ref="T238:Y238" si="359">T239+T240+T241</f>
        <v>0</v>
      </c>
      <c r="U238" s="27">
        <f t="shared" si="359"/>
        <v>0</v>
      </c>
      <c r="V238" s="27">
        <f t="shared" si="359"/>
        <v>0</v>
      </c>
      <c r="W238" s="27">
        <f t="shared" si="359"/>
        <v>0</v>
      </c>
      <c r="X238" s="27">
        <f t="shared" si="359"/>
        <v>38156</v>
      </c>
      <c r="Y238" s="27">
        <f t="shared" si="359"/>
        <v>0</v>
      </c>
      <c r="Z238" s="27">
        <f t="shared" ref="Z238:AE238" si="360">Z239+Z240+Z241</f>
        <v>0</v>
      </c>
      <c r="AA238" s="27">
        <f t="shared" si="360"/>
        <v>3</v>
      </c>
      <c r="AB238" s="27">
        <f t="shared" si="360"/>
        <v>0</v>
      </c>
      <c r="AC238" s="27">
        <f t="shared" si="360"/>
        <v>0</v>
      </c>
      <c r="AD238" s="27">
        <f t="shared" si="360"/>
        <v>38159</v>
      </c>
      <c r="AE238" s="27">
        <f t="shared" si="360"/>
        <v>0</v>
      </c>
      <c r="AF238" s="27">
        <f t="shared" ref="AF238:AK238" si="361">AF239+AF240+AF241</f>
        <v>0</v>
      </c>
      <c r="AG238" s="27">
        <f t="shared" si="361"/>
        <v>0</v>
      </c>
      <c r="AH238" s="27">
        <f t="shared" si="361"/>
        <v>0</v>
      </c>
      <c r="AI238" s="27">
        <f t="shared" si="361"/>
        <v>0</v>
      </c>
      <c r="AJ238" s="27">
        <f t="shared" si="361"/>
        <v>38159</v>
      </c>
      <c r="AK238" s="27">
        <f t="shared" si="361"/>
        <v>0</v>
      </c>
      <c r="AL238" s="27">
        <f t="shared" ref="AL238:AQ238" si="362">AL239+AL240+AL241</f>
        <v>27880</v>
      </c>
      <c r="AM238" s="27">
        <f t="shared" si="362"/>
        <v>0</v>
      </c>
      <c r="AN238" s="27">
        <f t="shared" si="362"/>
        <v>0</v>
      </c>
      <c r="AO238" s="27">
        <f t="shared" si="362"/>
        <v>0</v>
      </c>
      <c r="AP238" s="27">
        <f t="shared" si="362"/>
        <v>66039</v>
      </c>
      <c r="AQ238" s="27">
        <f t="shared" si="362"/>
        <v>0</v>
      </c>
    </row>
    <row r="239" spans="1:43" ht="16.5">
      <c r="A239" s="33" t="s">
        <v>185</v>
      </c>
      <c r="B239" s="36" t="s">
        <v>50</v>
      </c>
      <c r="C239" s="36" t="s">
        <v>73</v>
      </c>
      <c r="D239" s="36" t="s">
        <v>247</v>
      </c>
      <c r="E239" s="25" t="s">
        <v>184</v>
      </c>
      <c r="F239" s="27">
        <f>41453-13847</f>
        <v>27606</v>
      </c>
      <c r="G239" s="27"/>
      <c r="H239" s="27"/>
      <c r="I239" s="27"/>
      <c r="J239" s="27"/>
      <c r="K239" s="27"/>
      <c r="L239" s="27">
        <f>F239+H239+I239+J239+K239</f>
        <v>27606</v>
      </c>
      <c r="M239" s="27">
        <f>G239+K239</f>
        <v>0</v>
      </c>
      <c r="N239" s="27"/>
      <c r="O239" s="27"/>
      <c r="P239" s="27"/>
      <c r="Q239" s="27"/>
      <c r="R239" s="27">
        <f>L239+N239+O239+P239+Q239</f>
        <v>27606</v>
      </c>
      <c r="S239" s="27">
        <f>M239+Q239</f>
        <v>0</v>
      </c>
      <c r="T239" s="27"/>
      <c r="U239" s="27"/>
      <c r="V239" s="27"/>
      <c r="W239" s="27"/>
      <c r="X239" s="27">
        <f>R239+T239+U239+V239+W239</f>
        <v>27606</v>
      </c>
      <c r="Y239" s="27">
        <f>S239+W239</f>
        <v>0</v>
      </c>
      <c r="Z239" s="27"/>
      <c r="AA239" s="131">
        <v>3</v>
      </c>
      <c r="AB239" s="27"/>
      <c r="AC239" s="27"/>
      <c r="AD239" s="27">
        <f>X239+Z239+AA239+AB239+AC239</f>
        <v>27609</v>
      </c>
      <c r="AE239" s="27">
        <f>Y239+AC239</f>
        <v>0</v>
      </c>
      <c r="AF239" s="27"/>
      <c r="AG239" s="27"/>
      <c r="AH239" s="27"/>
      <c r="AI239" s="27"/>
      <c r="AJ239" s="27">
        <f>AD239+AF239+AG239+AH239+AI239</f>
        <v>27609</v>
      </c>
      <c r="AK239" s="27">
        <f>AE239+AI239</f>
        <v>0</v>
      </c>
      <c r="AL239" s="92">
        <v>27880</v>
      </c>
      <c r="AM239" s="92"/>
      <c r="AN239" s="92"/>
      <c r="AO239" s="92"/>
      <c r="AP239" s="27">
        <f>AJ239+AL239+AM239+AN239+AO239</f>
        <v>55489</v>
      </c>
      <c r="AQ239" s="27">
        <f>AK239+AO239</f>
        <v>0</v>
      </c>
    </row>
    <row r="240" spans="1:43" ht="66">
      <c r="A240" s="33" t="s">
        <v>191</v>
      </c>
      <c r="B240" s="36" t="s">
        <v>50</v>
      </c>
      <c r="C240" s="36" t="s">
        <v>73</v>
      </c>
      <c r="D240" s="36" t="s">
        <v>247</v>
      </c>
      <c r="E240" s="25" t="s">
        <v>186</v>
      </c>
      <c r="F240" s="27">
        <v>9800</v>
      </c>
      <c r="G240" s="27"/>
      <c r="H240" s="27"/>
      <c r="I240" s="27"/>
      <c r="J240" s="27"/>
      <c r="K240" s="27"/>
      <c r="L240" s="27">
        <f>F240+H240+I240+J240+K240</f>
        <v>9800</v>
      </c>
      <c r="M240" s="27">
        <f>G240+K240</f>
        <v>0</v>
      </c>
      <c r="N240" s="27"/>
      <c r="O240" s="27"/>
      <c r="P240" s="27"/>
      <c r="Q240" s="27"/>
      <c r="R240" s="27">
        <f>L240+N240+O240+P240+Q240</f>
        <v>9800</v>
      </c>
      <c r="S240" s="27">
        <f>M240+Q240</f>
        <v>0</v>
      </c>
      <c r="T240" s="27"/>
      <c r="U240" s="27"/>
      <c r="V240" s="27"/>
      <c r="W240" s="27"/>
      <c r="X240" s="27">
        <f>R240+T240+U240+V240+W240</f>
        <v>9800</v>
      </c>
      <c r="Y240" s="27">
        <f>S240+W240</f>
        <v>0</v>
      </c>
      <c r="Z240" s="27"/>
      <c r="AA240" s="27"/>
      <c r="AB240" s="27"/>
      <c r="AC240" s="27"/>
      <c r="AD240" s="27">
        <f>X240+Z240+AA240+AB240+AC240</f>
        <v>9800</v>
      </c>
      <c r="AE240" s="27">
        <f>Y240+AC240</f>
        <v>0</v>
      </c>
      <c r="AF240" s="27"/>
      <c r="AG240" s="27"/>
      <c r="AH240" s="27"/>
      <c r="AI240" s="27"/>
      <c r="AJ240" s="27">
        <f>AD240+AF240+AG240+AH240+AI240</f>
        <v>9800</v>
      </c>
      <c r="AK240" s="27">
        <f>AE240+AI240</f>
        <v>0</v>
      </c>
      <c r="AL240" s="27"/>
      <c r="AM240" s="27"/>
      <c r="AN240" s="27"/>
      <c r="AO240" s="27"/>
      <c r="AP240" s="27">
        <f>AJ240+AL240+AM240+AN240+AO240</f>
        <v>9800</v>
      </c>
      <c r="AQ240" s="27">
        <f>AK240+AO240</f>
        <v>0</v>
      </c>
    </row>
    <row r="241" spans="1:43" ht="16.5">
      <c r="A241" s="33" t="s">
        <v>172</v>
      </c>
      <c r="B241" s="36" t="s">
        <v>50</v>
      </c>
      <c r="C241" s="36" t="s">
        <v>73</v>
      </c>
      <c r="D241" s="36" t="s">
        <v>247</v>
      </c>
      <c r="E241" s="25" t="s">
        <v>171</v>
      </c>
      <c r="F241" s="27">
        <f>750</f>
        <v>750</v>
      </c>
      <c r="G241" s="27"/>
      <c r="H241" s="27"/>
      <c r="I241" s="27"/>
      <c r="J241" s="27"/>
      <c r="K241" s="27"/>
      <c r="L241" s="27">
        <f>F241+H241+I241+J241+K241</f>
        <v>750</v>
      </c>
      <c r="M241" s="27">
        <f>G241+K241</f>
        <v>0</v>
      </c>
      <c r="N241" s="27"/>
      <c r="O241" s="27"/>
      <c r="P241" s="27"/>
      <c r="Q241" s="27"/>
      <c r="R241" s="27">
        <f>L241+N241+O241+P241+Q241</f>
        <v>750</v>
      </c>
      <c r="S241" s="27">
        <f>M241+Q241</f>
        <v>0</v>
      </c>
      <c r="T241" s="27"/>
      <c r="U241" s="27"/>
      <c r="V241" s="27"/>
      <c r="W241" s="27"/>
      <c r="X241" s="27">
        <f>R241+T241+U241+V241+W241</f>
        <v>750</v>
      </c>
      <c r="Y241" s="27">
        <f>S241+W241</f>
        <v>0</v>
      </c>
      <c r="Z241" s="27"/>
      <c r="AA241" s="27"/>
      <c r="AB241" s="27"/>
      <c r="AC241" s="27"/>
      <c r="AD241" s="27">
        <f>X241+Z241+AA241+AB241+AC241</f>
        <v>750</v>
      </c>
      <c r="AE241" s="27">
        <f>Y241+AC241</f>
        <v>0</v>
      </c>
      <c r="AF241" s="27"/>
      <c r="AG241" s="27"/>
      <c r="AH241" s="27"/>
      <c r="AI241" s="27"/>
      <c r="AJ241" s="27">
        <f>AD241+AF241+AG241+AH241+AI241</f>
        <v>750</v>
      </c>
      <c r="AK241" s="27">
        <f>AE241+AI241</f>
        <v>0</v>
      </c>
      <c r="AL241" s="27"/>
      <c r="AM241" s="27"/>
      <c r="AN241" s="27"/>
      <c r="AO241" s="27"/>
      <c r="AP241" s="27">
        <f>AJ241+AL241+AM241+AN241+AO241</f>
        <v>750</v>
      </c>
      <c r="AQ241" s="27">
        <f>AK241+AO241</f>
        <v>0</v>
      </c>
    </row>
    <row r="242" spans="1:43" ht="33">
      <c r="A242" s="33" t="s">
        <v>491</v>
      </c>
      <c r="B242" s="36" t="s">
        <v>50</v>
      </c>
      <c r="C242" s="36" t="s">
        <v>73</v>
      </c>
      <c r="D242" s="36" t="s">
        <v>490</v>
      </c>
      <c r="E242" s="25"/>
      <c r="F242" s="27">
        <f t="shared" ref="F242:U243" si="363">F243</f>
        <v>191</v>
      </c>
      <c r="G242" s="27">
        <f t="shared" si="363"/>
        <v>0</v>
      </c>
      <c r="H242" s="27">
        <f t="shared" si="363"/>
        <v>0</v>
      </c>
      <c r="I242" s="27">
        <f t="shared" si="363"/>
        <v>0</v>
      </c>
      <c r="J242" s="27">
        <f t="shared" si="363"/>
        <v>0</v>
      </c>
      <c r="K242" s="27">
        <f t="shared" si="363"/>
        <v>0</v>
      </c>
      <c r="L242" s="27">
        <f t="shared" si="363"/>
        <v>191</v>
      </c>
      <c r="M242" s="27">
        <f t="shared" si="363"/>
        <v>0</v>
      </c>
      <c r="N242" s="27">
        <f t="shared" si="363"/>
        <v>0</v>
      </c>
      <c r="O242" s="27">
        <f t="shared" si="363"/>
        <v>0</v>
      </c>
      <c r="P242" s="27">
        <f t="shared" si="363"/>
        <v>0</v>
      </c>
      <c r="Q242" s="27">
        <f t="shared" si="363"/>
        <v>0</v>
      </c>
      <c r="R242" s="27">
        <f t="shared" si="363"/>
        <v>191</v>
      </c>
      <c r="S242" s="27">
        <f t="shared" si="363"/>
        <v>0</v>
      </c>
      <c r="T242" s="27">
        <f t="shared" si="363"/>
        <v>0</v>
      </c>
      <c r="U242" s="27">
        <f t="shared" si="363"/>
        <v>0</v>
      </c>
      <c r="V242" s="27">
        <f t="shared" ref="T242:AI243" si="364">V243</f>
        <v>0</v>
      </c>
      <c r="W242" s="27">
        <f t="shared" si="364"/>
        <v>0</v>
      </c>
      <c r="X242" s="27">
        <f t="shared" si="364"/>
        <v>191</v>
      </c>
      <c r="Y242" s="27">
        <f t="shared" si="364"/>
        <v>0</v>
      </c>
      <c r="Z242" s="27">
        <f t="shared" si="364"/>
        <v>0</v>
      </c>
      <c r="AA242" s="27">
        <f t="shared" si="364"/>
        <v>0</v>
      </c>
      <c r="AB242" s="27">
        <f t="shared" si="364"/>
        <v>0</v>
      </c>
      <c r="AC242" s="27">
        <f t="shared" si="364"/>
        <v>0</v>
      </c>
      <c r="AD242" s="27">
        <f t="shared" si="364"/>
        <v>191</v>
      </c>
      <c r="AE242" s="27">
        <f t="shared" si="364"/>
        <v>0</v>
      </c>
      <c r="AF242" s="27">
        <f t="shared" si="364"/>
        <v>0</v>
      </c>
      <c r="AG242" s="27">
        <f t="shared" si="364"/>
        <v>0</v>
      </c>
      <c r="AH242" s="27">
        <f t="shared" si="364"/>
        <v>0</v>
      </c>
      <c r="AI242" s="27">
        <f t="shared" si="364"/>
        <v>0</v>
      </c>
      <c r="AJ242" s="27">
        <f t="shared" ref="AF242:AQ243" si="365">AJ243</f>
        <v>191</v>
      </c>
      <c r="AK242" s="27">
        <f t="shared" si="365"/>
        <v>0</v>
      </c>
      <c r="AL242" s="27">
        <f t="shared" si="365"/>
        <v>0</v>
      </c>
      <c r="AM242" s="27">
        <f t="shared" si="365"/>
        <v>0</v>
      </c>
      <c r="AN242" s="27">
        <f t="shared" si="365"/>
        <v>0</v>
      </c>
      <c r="AO242" s="27">
        <f t="shared" si="365"/>
        <v>0</v>
      </c>
      <c r="AP242" s="27">
        <f t="shared" si="365"/>
        <v>191</v>
      </c>
      <c r="AQ242" s="27">
        <f t="shared" si="365"/>
        <v>0</v>
      </c>
    </row>
    <row r="243" spans="1:43" ht="33">
      <c r="A243" s="33" t="s">
        <v>437</v>
      </c>
      <c r="B243" s="36" t="s">
        <v>50</v>
      </c>
      <c r="C243" s="36" t="s">
        <v>73</v>
      </c>
      <c r="D243" s="36" t="s">
        <v>490</v>
      </c>
      <c r="E243" s="25" t="s">
        <v>80</v>
      </c>
      <c r="F243" s="27">
        <f t="shared" si="363"/>
        <v>191</v>
      </c>
      <c r="G243" s="27">
        <f t="shared" si="363"/>
        <v>0</v>
      </c>
      <c r="H243" s="27">
        <f t="shared" si="363"/>
        <v>0</v>
      </c>
      <c r="I243" s="27">
        <f t="shared" si="363"/>
        <v>0</v>
      </c>
      <c r="J243" s="27">
        <f t="shared" si="363"/>
        <v>0</v>
      </c>
      <c r="K243" s="27">
        <f t="shared" si="363"/>
        <v>0</v>
      </c>
      <c r="L243" s="27">
        <f t="shared" si="363"/>
        <v>191</v>
      </c>
      <c r="M243" s="27">
        <f t="shared" si="363"/>
        <v>0</v>
      </c>
      <c r="N243" s="27">
        <f t="shared" si="363"/>
        <v>0</v>
      </c>
      <c r="O243" s="27">
        <f t="shared" si="363"/>
        <v>0</v>
      </c>
      <c r="P243" s="27">
        <f t="shared" si="363"/>
        <v>0</v>
      </c>
      <c r="Q243" s="27">
        <f t="shared" si="363"/>
        <v>0</v>
      </c>
      <c r="R243" s="27">
        <f t="shared" si="363"/>
        <v>191</v>
      </c>
      <c r="S243" s="27">
        <f t="shared" si="363"/>
        <v>0</v>
      </c>
      <c r="T243" s="27">
        <f t="shared" si="364"/>
        <v>0</v>
      </c>
      <c r="U243" s="27">
        <f t="shared" si="364"/>
        <v>0</v>
      </c>
      <c r="V243" s="27">
        <f t="shared" si="364"/>
        <v>0</v>
      </c>
      <c r="W243" s="27">
        <f t="shared" si="364"/>
        <v>0</v>
      </c>
      <c r="X243" s="27">
        <f t="shared" si="364"/>
        <v>191</v>
      </c>
      <c r="Y243" s="27">
        <f t="shared" si="364"/>
        <v>0</v>
      </c>
      <c r="Z243" s="27">
        <f t="shared" si="364"/>
        <v>0</v>
      </c>
      <c r="AA243" s="27">
        <f t="shared" si="364"/>
        <v>0</v>
      </c>
      <c r="AB243" s="27">
        <f t="shared" si="364"/>
        <v>0</v>
      </c>
      <c r="AC243" s="27">
        <f t="shared" si="364"/>
        <v>0</v>
      </c>
      <c r="AD243" s="27">
        <f t="shared" si="364"/>
        <v>191</v>
      </c>
      <c r="AE243" s="27">
        <f t="shared" si="364"/>
        <v>0</v>
      </c>
      <c r="AF243" s="27">
        <f t="shared" si="365"/>
        <v>0</v>
      </c>
      <c r="AG243" s="27">
        <f t="shared" si="365"/>
        <v>0</v>
      </c>
      <c r="AH243" s="27">
        <f t="shared" si="365"/>
        <v>0</v>
      </c>
      <c r="AI243" s="27">
        <f t="shared" si="365"/>
        <v>0</v>
      </c>
      <c r="AJ243" s="27">
        <f t="shared" si="365"/>
        <v>191</v>
      </c>
      <c r="AK243" s="27">
        <f t="shared" si="365"/>
        <v>0</v>
      </c>
      <c r="AL243" s="27">
        <f t="shared" si="365"/>
        <v>0</v>
      </c>
      <c r="AM243" s="27">
        <f t="shared" si="365"/>
        <v>0</v>
      </c>
      <c r="AN243" s="27">
        <f t="shared" si="365"/>
        <v>0</v>
      </c>
      <c r="AO243" s="27">
        <f t="shared" si="365"/>
        <v>0</v>
      </c>
      <c r="AP243" s="27">
        <f t="shared" si="365"/>
        <v>191</v>
      </c>
      <c r="AQ243" s="27">
        <f t="shared" si="365"/>
        <v>0</v>
      </c>
    </row>
    <row r="244" spans="1:43" ht="32.25" customHeight="1">
      <c r="A244" s="72" t="s">
        <v>170</v>
      </c>
      <c r="B244" s="36" t="s">
        <v>50</v>
      </c>
      <c r="C244" s="36" t="s">
        <v>73</v>
      </c>
      <c r="D244" s="36" t="s">
        <v>490</v>
      </c>
      <c r="E244" s="25" t="s">
        <v>169</v>
      </c>
      <c r="F244" s="27">
        <v>191</v>
      </c>
      <c r="G244" s="27"/>
      <c r="H244" s="27"/>
      <c r="I244" s="27"/>
      <c r="J244" s="27"/>
      <c r="K244" s="27"/>
      <c r="L244" s="27">
        <f>F244+H244+I244+J244+K244</f>
        <v>191</v>
      </c>
      <c r="M244" s="27">
        <f>G244+K244</f>
        <v>0</v>
      </c>
      <c r="N244" s="27"/>
      <c r="O244" s="27"/>
      <c r="P244" s="27"/>
      <c r="Q244" s="27"/>
      <c r="R244" s="27">
        <f>L244+N244+O244+P244+Q244</f>
        <v>191</v>
      </c>
      <c r="S244" s="27">
        <f>M244+Q244</f>
        <v>0</v>
      </c>
      <c r="T244" s="27"/>
      <c r="U244" s="27"/>
      <c r="V244" s="27"/>
      <c r="W244" s="27"/>
      <c r="X244" s="27">
        <f>R244+T244+U244+V244+W244</f>
        <v>191</v>
      </c>
      <c r="Y244" s="27">
        <f>S244+W244</f>
        <v>0</v>
      </c>
      <c r="Z244" s="27"/>
      <c r="AA244" s="27"/>
      <c r="AB244" s="27"/>
      <c r="AC244" s="27"/>
      <c r="AD244" s="27">
        <f>X244+Z244+AA244+AB244+AC244</f>
        <v>191</v>
      </c>
      <c r="AE244" s="27">
        <f>Y244+AC244</f>
        <v>0</v>
      </c>
      <c r="AF244" s="27"/>
      <c r="AG244" s="27"/>
      <c r="AH244" s="27"/>
      <c r="AI244" s="27"/>
      <c r="AJ244" s="27">
        <f>AD244+AF244+AG244+AH244+AI244</f>
        <v>191</v>
      </c>
      <c r="AK244" s="27">
        <f>AE244+AI244</f>
        <v>0</v>
      </c>
      <c r="AL244" s="27"/>
      <c r="AM244" s="27"/>
      <c r="AN244" s="27"/>
      <c r="AO244" s="27"/>
      <c r="AP244" s="27">
        <f>AJ244+AL244+AM244+AN244+AO244</f>
        <v>191</v>
      </c>
      <c r="AQ244" s="27">
        <f>AK244+AO244</f>
        <v>0</v>
      </c>
    </row>
    <row r="245" spans="1:43" ht="16.5" hidden="1">
      <c r="A245" s="96" t="s">
        <v>472</v>
      </c>
      <c r="B245" s="97" t="s">
        <v>50</v>
      </c>
      <c r="C245" s="97" t="s">
        <v>73</v>
      </c>
      <c r="D245" s="97" t="s">
        <v>471</v>
      </c>
      <c r="E245" s="139"/>
      <c r="F245" s="95">
        <f>F246</f>
        <v>0</v>
      </c>
      <c r="G245" s="95"/>
      <c r="H245" s="95">
        <f t="shared" ref="H245:H246" si="366">H246</f>
        <v>0</v>
      </c>
      <c r="I245" s="95"/>
      <c r="J245" s="95">
        <f t="shared" ref="J245:J246" si="367">J246</f>
        <v>0</v>
      </c>
      <c r="K245" s="95"/>
      <c r="L245" s="95">
        <f t="shared" ref="L245:L246" si="368">L246</f>
        <v>0</v>
      </c>
      <c r="M245" s="95"/>
      <c r="N245" s="95">
        <f t="shared" ref="N245:N246" si="369">N246</f>
        <v>0</v>
      </c>
      <c r="O245" s="95"/>
      <c r="P245" s="95">
        <f t="shared" ref="P245:P246" si="370">P246</f>
        <v>0</v>
      </c>
      <c r="Q245" s="95"/>
      <c r="R245" s="95">
        <f t="shared" ref="R245:R246" si="371">R246</f>
        <v>0</v>
      </c>
      <c r="S245" s="95"/>
      <c r="T245" s="95">
        <f t="shared" ref="T245:T246" si="372">T246</f>
        <v>0</v>
      </c>
      <c r="U245" s="95"/>
      <c r="V245" s="95">
        <f t="shared" ref="V245:V246" si="373">V246</f>
        <v>0</v>
      </c>
      <c r="W245" s="95"/>
      <c r="X245" s="95">
        <f t="shared" ref="X245:X246" si="374">X246</f>
        <v>0</v>
      </c>
      <c r="Y245" s="95"/>
      <c r="Z245" s="95">
        <f t="shared" ref="Z245:Z246" si="375">Z246</f>
        <v>0</v>
      </c>
      <c r="AA245" s="95"/>
      <c r="AB245" s="95">
        <f t="shared" ref="AB245:AB246" si="376">AB246</f>
        <v>0</v>
      </c>
      <c r="AC245" s="95"/>
      <c r="AD245" s="95">
        <f t="shared" ref="AD245:AD246" si="377">AD246</f>
        <v>0</v>
      </c>
      <c r="AE245" s="95"/>
      <c r="AF245" s="27">
        <f t="shared" ref="AF245:AF246" si="378">AF246</f>
        <v>0</v>
      </c>
      <c r="AG245" s="27"/>
      <c r="AH245" s="27">
        <f t="shared" ref="AH245:AH246" si="379">AH246</f>
        <v>0</v>
      </c>
      <c r="AI245" s="27"/>
      <c r="AJ245" s="95">
        <f t="shared" ref="AJ245:AJ246" si="380">AJ246</f>
        <v>0</v>
      </c>
      <c r="AK245" s="95"/>
      <c r="AL245" s="27">
        <f t="shared" ref="AL245:AL246" si="381">AL246</f>
        <v>0</v>
      </c>
      <c r="AM245" s="27"/>
      <c r="AN245" s="27">
        <f t="shared" ref="AN245:AN246" si="382">AN246</f>
        <v>0</v>
      </c>
      <c r="AO245" s="27"/>
      <c r="AP245" s="95">
        <f t="shared" ref="AP245:AP246" si="383">AP246</f>
        <v>0</v>
      </c>
      <c r="AQ245" s="95"/>
    </row>
    <row r="246" spans="1:43" ht="16.5" hidden="1">
      <c r="A246" s="96" t="s">
        <v>99</v>
      </c>
      <c r="B246" s="97" t="s">
        <v>50</v>
      </c>
      <c r="C246" s="97" t="s">
        <v>73</v>
      </c>
      <c r="D246" s="97" t="s">
        <v>471</v>
      </c>
      <c r="E246" s="139">
        <v>800</v>
      </c>
      <c r="F246" s="95">
        <f>F247</f>
        <v>0</v>
      </c>
      <c r="G246" s="95"/>
      <c r="H246" s="95">
        <f t="shared" si="366"/>
        <v>0</v>
      </c>
      <c r="I246" s="95"/>
      <c r="J246" s="95">
        <f t="shared" si="367"/>
        <v>0</v>
      </c>
      <c r="K246" s="95"/>
      <c r="L246" s="95">
        <f t="shared" si="368"/>
        <v>0</v>
      </c>
      <c r="M246" s="95"/>
      <c r="N246" s="95">
        <f t="shared" si="369"/>
        <v>0</v>
      </c>
      <c r="O246" s="95"/>
      <c r="P246" s="95">
        <f t="shared" si="370"/>
        <v>0</v>
      </c>
      <c r="Q246" s="95"/>
      <c r="R246" s="95">
        <f t="shared" si="371"/>
        <v>0</v>
      </c>
      <c r="S246" s="95"/>
      <c r="T246" s="95">
        <f t="shared" si="372"/>
        <v>0</v>
      </c>
      <c r="U246" s="95"/>
      <c r="V246" s="95">
        <f t="shared" si="373"/>
        <v>0</v>
      </c>
      <c r="W246" s="95"/>
      <c r="X246" s="95">
        <f t="shared" si="374"/>
        <v>0</v>
      </c>
      <c r="Y246" s="95"/>
      <c r="Z246" s="95">
        <f t="shared" si="375"/>
        <v>0</v>
      </c>
      <c r="AA246" s="95"/>
      <c r="AB246" s="95">
        <f t="shared" si="376"/>
        <v>0</v>
      </c>
      <c r="AC246" s="95"/>
      <c r="AD246" s="95">
        <f t="shared" si="377"/>
        <v>0</v>
      </c>
      <c r="AE246" s="95"/>
      <c r="AF246" s="27">
        <f t="shared" si="378"/>
        <v>0</v>
      </c>
      <c r="AG246" s="27"/>
      <c r="AH246" s="27">
        <f t="shared" si="379"/>
        <v>0</v>
      </c>
      <c r="AI246" s="27"/>
      <c r="AJ246" s="95">
        <f t="shared" si="380"/>
        <v>0</v>
      </c>
      <c r="AK246" s="95"/>
      <c r="AL246" s="27">
        <f t="shared" si="381"/>
        <v>0</v>
      </c>
      <c r="AM246" s="27"/>
      <c r="AN246" s="27">
        <f t="shared" si="382"/>
        <v>0</v>
      </c>
      <c r="AO246" s="27"/>
      <c r="AP246" s="95">
        <f t="shared" si="383"/>
        <v>0</v>
      </c>
      <c r="AQ246" s="95"/>
    </row>
    <row r="247" spans="1:43" ht="16.5" hidden="1">
      <c r="A247" s="96" t="s">
        <v>174</v>
      </c>
      <c r="B247" s="97" t="s">
        <v>50</v>
      </c>
      <c r="C247" s="97" t="s">
        <v>73</v>
      </c>
      <c r="D247" s="97" t="s">
        <v>471</v>
      </c>
      <c r="E247" s="139">
        <v>870</v>
      </c>
      <c r="F247" s="138">
        <f>14150-14150</f>
        <v>0</v>
      </c>
      <c r="G247" s="95"/>
      <c r="H247" s="138">
        <f t="shared" ref="H247" si="384">14150-14150</f>
        <v>0</v>
      </c>
      <c r="I247" s="95"/>
      <c r="J247" s="138">
        <f t="shared" ref="J247" si="385">14150-14150</f>
        <v>0</v>
      </c>
      <c r="K247" s="95"/>
      <c r="L247" s="138">
        <f t="shared" ref="L247" si="386">14150-14150</f>
        <v>0</v>
      </c>
      <c r="M247" s="95"/>
      <c r="N247" s="138">
        <f t="shared" ref="N247" si="387">14150-14150</f>
        <v>0</v>
      </c>
      <c r="O247" s="95"/>
      <c r="P247" s="138">
        <f t="shared" ref="P247" si="388">14150-14150</f>
        <v>0</v>
      </c>
      <c r="Q247" s="95"/>
      <c r="R247" s="138">
        <f t="shared" ref="R247" si="389">14150-14150</f>
        <v>0</v>
      </c>
      <c r="S247" s="95"/>
      <c r="T247" s="138">
        <f t="shared" ref="T247" si="390">14150-14150</f>
        <v>0</v>
      </c>
      <c r="U247" s="95"/>
      <c r="V247" s="138">
        <f t="shared" ref="V247" si="391">14150-14150</f>
        <v>0</v>
      </c>
      <c r="W247" s="95"/>
      <c r="X247" s="138">
        <f t="shared" ref="X247" si="392">14150-14150</f>
        <v>0</v>
      </c>
      <c r="Y247" s="95"/>
      <c r="Z247" s="138">
        <f t="shared" ref="Z247" si="393">14150-14150</f>
        <v>0</v>
      </c>
      <c r="AA247" s="95"/>
      <c r="AB247" s="138">
        <f t="shared" ref="AB247" si="394">14150-14150</f>
        <v>0</v>
      </c>
      <c r="AC247" s="95"/>
      <c r="AD247" s="138">
        <f t="shared" ref="AD247" si="395">14150-14150</f>
        <v>0</v>
      </c>
      <c r="AE247" s="95"/>
      <c r="AF247" s="28">
        <f t="shared" ref="AF247" si="396">14150-14150</f>
        <v>0</v>
      </c>
      <c r="AG247" s="27"/>
      <c r="AH247" s="28">
        <f t="shared" ref="AH247" si="397">14150-14150</f>
        <v>0</v>
      </c>
      <c r="AI247" s="27"/>
      <c r="AJ247" s="138">
        <f t="shared" ref="AJ247" si="398">14150-14150</f>
        <v>0</v>
      </c>
      <c r="AK247" s="95"/>
      <c r="AL247" s="28">
        <f t="shared" ref="AL247" si="399">14150-14150</f>
        <v>0</v>
      </c>
      <c r="AM247" s="27"/>
      <c r="AN247" s="28">
        <f t="shared" ref="AN247" si="400">14150-14150</f>
        <v>0</v>
      </c>
      <c r="AO247" s="27"/>
      <c r="AP247" s="138">
        <f t="shared" ref="AP247" si="401">14150-14150</f>
        <v>0</v>
      </c>
      <c r="AQ247" s="95"/>
    </row>
    <row r="248" spans="1:43" ht="66">
      <c r="A248" s="33" t="s">
        <v>676</v>
      </c>
      <c r="B248" s="25" t="s">
        <v>50</v>
      </c>
      <c r="C248" s="25" t="s">
        <v>73</v>
      </c>
      <c r="D248" s="25" t="s">
        <v>675</v>
      </c>
      <c r="E248" s="54"/>
      <c r="F248" s="28"/>
      <c r="G248" s="27"/>
      <c r="H248" s="28"/>
      <c r="I248" s="27"/>
      <c r="J248" s="28"/>
      <c r="K248" s="27"/>
      <c r="L248" s="28"/>
      <c r="M248" s="27"/>
      <c r="N248" s="28"/>
      <c r="O248" s="27"/>
      <c r="P248" s="28"/>
      <c r="Q248" s="27"/>
      <c r="R248" s="28"/>
      <c r="S248" s="27"/>
      <c r="T248" s="28"/>
      <c r="U248" s="27"/>
      <c r="V248" s="28"/>
      <c r="W248" s="27"/>
      <c r="X248" s="28"/>
      <c r="Y248" s="27"/>
      <c r="Z248" s="28">
        <f>Z249</f>
        <v>0</v>
      </c>
      <c r="AA248" s="28">
        <f t="shared" ref="AA248:AD249" si="402">AA249</f>
        <v>0</v>
      </c>
      <c r="AB248" s="28">
        <f t="shared" si="402"/>
        <v>0</v>
      </c>
      <c r="AC248" s="28">
        <f t="shared" si="402"/>
        <v>3553</v>
      </c>
      <c r="AD248" s="28">
        <f t="shared" si="402"/>
        <v>3553</v>
      </c>
      <c r="AE248" s="28">
        <f>AE249</f>
        <v>3553</v>
      </c>
      <c r="AF248" s="28">
        <f>AF249</f>
        <v>0</v>
      </c>
      <c r="AG248" s="28">
        <f t="shared" ref="AG248:AJ249" si="403">AG249</f>
        <v>0</v>
      </c>
      <c r="AH248" s="28">
        <f t="shared" si="403"/>
        <v>0</v>
      </c>
      <c r="AI248" s="28">
        <f t="shared" si="403"/>
        <v>0</v>
      </c>
      <c r="AJ248" s="28">
        <f t="shared" si="403"/>
        <v>3553</v>
      </c>
      <c r="AK248" s="28">
        <f>AK249</f>
        <v>3553</v>
      </c>
      <c r="AL248" s="28">
        <f>AL249</f>
        <v>0</v>
      </c>
      <c r="AM248" s="28">
        <f t="shared" ref="AM248:AP249" si="404">AM249</f>
        <v>0</v>
      </c>
      <c r="AN248" s="28">
        <f t="shared" si="404"/>
        <v>0</v>
      </c>
      <c r="AO248" s="28">
        <f t="shared" si="404"/>
        <v>0</v>
      </c>
      <c r="AP248" s="28">
        <f t="shared" si="404"/>
        <v>3553</v>
      </c>
      <c r="AQ248" s="28">
        <f>AQ249</f>
        <v>3553</v>
      </c>
    </row>
    <row r="249" spans="1:43" ht="33">
      <c r="A249" s="33" t="s">
        <v>437</v>
      </c>
      <c r="B249" s="25" t="s">
        <v>50</v>
      </c>
      <c r="C249" s="25" t="s">
        <v>73</v>
      </c>
      <c r="D249" s="25" t="s">
        <v>675</v>
      </c>
      <c r="E249" s="54">
        <v>200</v>
      </c>
      <c r="F249" s="28"/>
      <c r="G249" s="27"/>
      <c r="H249" s="28"/>
      <c r="I249" s="27"/>
      <c r="J249" s="28"/>
      <c r="K249" s="27"/>
      <c r="L249" s="28"/>
      <c r="M249" s="27"/>
      <c r="N249" s="28"/>
      <c r="O249" s="27"/>
      <c r="P249" s="28"/>
      <c r="Q249" s="27"/>
      <c r="R249" s="28"/>
      <c r="S249" s="27"/>
      <c r="T249" s="28"/>
      <c r="U249" s="27"/>
      <c r="V249" s="28"/>
      <c r="W249" s="27"/>
      <c r="X249" s="28"/>
      <c r="Y249" s="27"/>
      <c r="Z249" s="28">
        <f>Z250</f>
        <v>0</v>
      </c>
      <c r="AA249" s="28">
        <f t="shared" si="402"/>
        <v>0</v>
      </c>
      <c r="AB249" s="28">
        <f t="shared" si="402"/>
        <v>0</v>
      </c>
      <c r="AC249" s="28">
        <f t="shared" si="402"/>
        <v>3553</v>
      </c>
      <c r="AD249" s="28">
        <f t="shared" si="402"/>
        <v>3553</v>
      </c>
      <c r="AE249" s="28">
        <f>AE250</f>
        <v>3553</v>
      </c>
      <c r="AF249" s="28">
        <f>AF250</f>
        <v>0</v>
      </c>
      <c r="AG249" s="28">
        <f t="shared" si="403"/>
        <v>0</v>
      </c>
      <c r="AH249" s="28">
        <f t="shared" si="403"/>
        <v>0</v>
      </c>
      <c r="AI249" s="28">
        <f t="shared" si="403"/>
        <v>0</v>
      </c>
      <c r="AJ249" s="28">
        <f t="shared" si="403"/>
        <v>3553</v>
      </c>
      <c r="AK249" s="28">
        <f>AK250</f>
        <v>3553</v>
      </c>
      <c r="AL249" s="28">
        <f>AL250</f>
        <v>0</v>
      </c>
      <c r="AM249" s="28">
        <f t="shared" si="404"/>
        <v>0</v>
      </c>
      <c r="AN249" s="28">
        <f t="shared" si="404"/>
        <v>0</v>
      </c>
      <c r="AO249" s="28">
        <f t="shared" si="404"/>
        <v>0</v>
      </c>
      <c r="AP249" s="28">
        <f t="shared" si="404"/>
        <v>3553</v>
      </c>
      <c r="AQ249" s="28">
        <f>AQ250</f>
        <v>3553</v>
      </c>
    </row>
    <row r="250" spans="1:43" ht="49.5">
      <c r="A250" s="72" t="s">
        <v>170</v>
      </c>
      <c r="B250" s="25" t="s">
        <v>50</v>
      </c>
      <c r="C250" s="25" t="s">
        <v>73</v>
      </c>
      <c r="D250" s="25" t="s">
        <v>675</v>
      </c>
      <c r="E250" s="54">
        <v>240</v>
      </c>
      <c r="F250" s="28"/>
      <c r="G250" s="27"/>
      <c r="H250" s="28"/>
      <c r="I250" s="27"/>
      <c r="J250" s="28"/>
      <c r="K250" s="27"/>
      <c r="L250" s="28"/>
      <c r="M250" s="27"/>
      <c r="N250" s="28"/>
      <c r="O250" s="27"/>
      <c r="P250" s="28"/>
      <c r="Q250" s="27"/>
      <c r="R250" s="28"/>
      <c r="S250" s="27"/>
      <c r="T250" s="28"/>
      <c r="U250" s="27"/>
      <c r="V250" s="28"/>
      <c r="W250" s="27"/>
      <c r="X250" s="28"/>
      <c r="Y250" s="27"/>
      <c r="Z250" s="28"/>
      <c r="AA250" s="27"/>
      <c r="AB250" s="28"/>
      <c r="AC250" s="27">
        <v>3553</v>
      </c>
      <c r="AD250" s="27">
        <f>X250+Z250+AA250+AB250+AC250</f>
        <v>3553</v>
      </c>
      <c r="AE250" s="27">
        <f>Y250+AC250</f>
        <v>3553</v>
      </c>
      <c r="AF250" s="28"/>
      <c r="AG250" s="27"/>
      <c r="AH250" s="28"/>
      <c r="AI250" s="27"/>
      <c r="AJ250" s="27">
        <f>AD250+AF250+AG250+AH250+AI250</f>
        <v>3553</v>
      </c>
      <c r="AK250" s="27">
        <f>AE250+AI250</f>
        <v>3553</v>
      </c>
      <c r="AL250" s="28"/>
      <c r="AM250" s="27"/>
      <c r="AN250" s="28"/>
      <c r="AO250" s="27"/>
      <c r="AP250" s="27">
        <f>AJ250+AL250+AM250+AN250+AO250</f>
        <v>3553</v>
      </c>
      <c r="AQ250" s="27">
        <f>AK250+AO250</f>
        <v>3553</v>
      </c>
    </row>
    <row r="251" spans="1:43" ht="16.5">
      <c r="A251" s="73"/>
      <c r="B251" s="36"/>
      <c r="C251" s="36"/>
      <c r="D251" s="36"/>
      <c r="E251" s="36"/>
      <c r="F251" s="27"/>
      <c r="G251" s="18"/>
      <c r="H251" s="27"/>
      <c r="I251" s="18"/>
      <c r="J251" s="27"/>
      <c r="K251" s="18"/>
      <c r="L251" s="27"/>
      <c r="M251" s="18"/>
      <c r="N251" s="27"/>
      <c r="O251" s="18"/>
      <c r="P251" s="27"/>
      <c r="Q251" s="18"/>
      <c r="R251" s="27"/>
      <c r="S251" s="18"/>
      <c r="T251" s="27"/>
      <c r="U251" s="18"/>
      <c r="V251" s="27"/>
      <c r="W251" s="18"/>
      <c r="X251" s="27"/>
      <c r="Y251" s="18"/>
      <c r="Z251" s="27"/>
      <c r="AA251" s="18"/>
      <c r="AB251" s="27"/>
      <c r="AC251" s="18"/>
      <c r="AD251" s="27"/>
      <c r="AE251" s="18"/>
      <c r="AF251" s="27"/>
      <c r="AG251" s="18"/>
      <c r="AH251" s="27"/>
      <c r="AI251" s="18"/>
      <c r="AJ251" s="27"/>
      <c r="AK251" s="18"/>
      <c r="AL251" s="27"/>
      <c r="AM251" s="18"/>
      <c r="AN251" s="27"/>
      <c r="AO251" s="18"/>
      <c r="AP251" s="27"/>
      <c r="AQ251" s="18"/>
    </row>
    <row r="252" spans="1:43" s="5" customFormat="1" ht="63" customHeight="1">
      <c r="A252" s="74" t="s">
        <v>21</v>
      </c>
      <c r="B252" s="19" t="s">
        <v>22</v>
      </c>
      <c r="C252" s="19"/>
      <c r="D252" s="20"/>
      <c r="E252" s="19"/>
      <c r="F252" s="37">
        <f>F254+F266+F273</f>
        <v>121383</v>
      </c>
      <c r="G252" s="37">
        <f>G254+G266+G273</f>
        <v>0</v>
      </c>
      <c r="H252" s="37">
        <f t="shared" ref="H252:M252" si="405">H254+H266+H273</f>
        <v>4959</v>
      </c>
      <c r="I252" s="37">
        <f t="shared" si="405"/>
        <v>0</v>
      </c>
      <c r="J252" s="37">
        <f t="shared" si="405"/>
        <v>0</v>
      </c>
      <c r="K252" s="37">
        <f t="shared" si="405"/>
        <v>0</v>
      </c>
      <c r="L252" s="37">
        <f t="shared" si="405"/>
        <v>126342</v>
      </c>
      <c r="M252" s="37">
        <f t="shared" si="405"/>
        <v>0</v>
      </c>
      <c r="N252" s="37">
        <f t="shared" ref="N252:S252" si="406">N254+N266+N273</f>
        <v>0</v>
      </c>
      <c r="O252" s="37">
        <f t="shared" si="406"/>
        <v>0</v>
      </c>
      <c r="P252" s="37">
        <f t="shared" si="406"/>
        <v>0</v>
      </c>
      <c r="Q252" s="37">
        <f t="shared" si="406"/>
        <v>0</v>
      </c>
      <c r="R252" s="37">
        <f t="shared" si="406"/>
        <v>126342</v>
      </c>
      <c r="S252" s="37">
        <f t="shared" si="406"/>
        <v>0</v>
      </c>
      <c r="T252" s="37">
        <f t="shared" ref="T252:Y252" si="407">T254+T266+T273</f>
        <v>2012</v>
      </c>
      <c r="U252" s="37">
        <f t="shared" si="407"/>
        <v>0</v>
      </c>
      <c r="V252" s="37">
        <f t="shared" si="407"/>
        <v>0</v>
      </c>
      <c r="W252" s="37">
        <f t="shared" si="407"/>
        <v>0</v>
      </c>
      <c r="X252" s="37">
        <f t="shared" si="407"/>
        <v>128354</v>
      </c>
      <c r="Y252" s="37">
        <f t="shared" si="407"/>
        <v>0</v>
      </c>
      <c r="Z252" s="37">
        <f t="shared" ref="Z252:AE252" si="408">Z254+Z266+Z273</f>
        <v>1852</v>
      </c>
      <c r="AA252" s="37">
        <f t="shared" si="408"/>
        <v>0</v>
      </c>
      <c r="AB252" s="37">
        <f t="shared" si="408"/>
        <v>0</v>
      </c>
      <c r="AC252" s="37">
        <f t="shared" si="408"/>
        <v>0</v>
      </c>
      <c r="AD252" s="37">
        <f t="shared" si="408"/>
        <v>130206</v>
      </c>
      <c r="AE252" s="37">
        <f t="shared" si="408"/>
        <v>0</v>
      </c>
      <c r="AF252" s="37">
        <f t="shared" ref="AF252:AK252" si="409">AF254+AF266+AF273</f>
        <v>0</v>
      </c>
      <c r="AG252" s="37">
        <f t="shared" si="409"/>
        <v>0</v>
      </c>
      <c r="AH252" s="37">
        <f t="shared" si="409"/>
        <v>0</v>
      </c>
      <c r="AI252" s="37">
        <f t="shared" si="409"/>
        <v>0</v>
      </c>
      <c r="AJ252" s="37">
        <f t="shared" si="409"/>
        <v>130206</v>
      </c>
      <c r="AK252" s="37">
        <f t="shared" si="409"/>
        <v>0</v>
      </c>
      <c r="AL252" s="37">
        <f t="shared" ref="AL252:AQ252" si="410">AL254+AL266+AL273</f>
        <v>124</v>
      </c>
      <c r="AM252" s="37">
        <f t="shared" si="410"/>
        <v>0</v>
      </c>
      <c r="AN252" s="37">
        <f t="shared" si="410"/>
        <v>-5</v>
      </c>
      <c r="AO252" s="37">
        <f t="shared" si="410"/>
        <v>0</v>
      </c>
      <c r="AP252" s="37">
        <f t="shared" si="410"/>
        <v>130325</v>
      </c>
      <c r="AQ252" s="37">
        <f t="shared" si="410"/>
        <v>0</v>
      </c>
    </row>
    <row r="253" spans="1:43" s="5" customFormat="1" ht="20.25">
      <c r="A253" s="74"/>
      <c r="B253" s="19"/>
      <c r="C253" s="19"/>
      <c r="D253" s="20"/>
      <c r="E253" s="19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  <c r="AB253" s="58"/>
      <c r="AC253" s="58"/>
      <c r="AD253" s="58"/>
      <c r="AE253" s="58"/>
      <c r="AF253" s="58"/>
      <c r="AG253" s="58"/>
      <c r="AH253" s="58"/>
      <c r="AI253" s="58"/>
      <c r="AJ253" s="58"/>
      <c r="AK253" s="58"/>
      <c r="AL253" s="58"/>
      <c r="AM253" s="58"/>
      <c r="AN253" s="58"/>
      <c r="AO253" s="58"/>
      <c r="AP253" s="58"/>
      <c r="AQ253" s="58"/>
    </row>
    <row r="254" spans="1:43" ht="75">
      <c r="A254" s="71" t="s">
        <v>68</v>
      </c>
      <c r="B254" s="22" t="s">
        <v>53</v>
      </c>
      <c r="C254" s="22" t="s">
        <v>59</v>
      </c>
      <c r="D254" s="29"/>
      <c r="E254" s="22"/>
      <c r="F254" s="24">
        <f t="shared" ref="F254:U255" si="411">F255</f>
        <v>65075</v>
      </c>
      <c r="G254" s="24">
        <f t="shared" si="411"/>
        <v>0</v>
      </c>
      <c r="H254" s="24">
        <f t="shared" si="411"/>
        <v>2524</v>
      </c>
      <c r="I254" s="24">
        <f t="shared" si="411"/>
        <v>0</v>
      </c>
      <c r="J254" s="24">
        <f t="shared" si="411"/>
        <v>0</v>
      </c>
      <c r="K254" s="24">
        <f t="shared" si="411"/>
        <v>0</v>
      </c>
      <c r="L254" s="24">
        <f t="shared" si="411"/>
        <v>67599</v>
      </c>
      <c r="M254" s="24">
        <f t="shared" si="411"/>
        <v>0</v>
      </c>
      <c r="N254" s="24">
        <f t="shared" si="411"/>
        <v>0</v>
      </c>
      <c r="O254" s="24">
        <f t="shared" si="411"/>
        <v>0</v>
      </c>
      <c r="P254" s="24">
        <f t="shared" si="411"/>
        <v>0</v>
      </c>
      <c r="Q254" s="24">
        <f t="shared" si="411"/>
        <v>0</v>
      </c>
      <c r="R254" s="24">
        <f t="shared" si="411"/>
        <v>67599</v>
      </c>
      <c r="S254" s="24">
        <f t="shared" si="411"/>
        <v>0</v>
      </c>
      <c r="T254" s="24">
        <f t="shared" si="411"/>
        <v>337</v>
      </c>
      <c r="U254" s="24">
        <f t="shared" si="411"/>
        <v>0</v>
      </c>
      <c r="V254" s="24">
        <f t="shared" ref="T254:AI255" si="412">V255</f>
        <v>0</v>
      </c>
      <c r="W254" s="24">
        <f t="shared" si="412"/>
        <v>0</v>
      </c>
      <c r="X254" s="24">
        <f t="shared" si="412"/>
        <v>67936</v>
      </c>
      <c r="Y254" s="24">
        <f t="shared" si="412"/>
        <v>0</v>
      </c>
      <c r="Z254" s="24">
        <f t="shared" si="412"/>
        <v>0</v>
      </c>
      <c r="AA254" s="24">
        <f t="shared" si="412"/>
        <v>0</v>
      </c>
      <c r="AB254" s="24">
        <f t="shared" si="412"/>
        <v>0</v>
      </c>
      <c r="AC254" s="24">
        <f t="shared" si="412"/>
        <v>0</v>
      </c>
      <c r="AD254" s="24">
        <f t="shared" si="412"/>
        <v>67936</v>
      </c>
      <c r="AE254" s="24">
        <f t="shared" si="412"/>
        <v>0</v>
      </c>
      <c r="AF254" s="24">
        <f t="shared" si="412"/>
        <v>0</v>
      </c>
      <c r="AG254" s="24">
        <f t="shared" si="412"/>
        <v>0</v>
      </c>
      <c r="AH254" s="24">
        <f t="shared" si="412"/>
        <v>0</v>
      </c>
      <c r="AI254" s="24">
        <f t="shared" si="412"/>
        <v>0</v>
      </c>
      <c r="AJ254" s="24">
        <f t="shared" ref="AF254:AQ255" si="413">AJ255</f>
        <v>67936</v>
      </c>
      <c r="AK254" s="24">
        <f t="shared" si="413"/>
        <v>0</v>
      </c>
      <c r="AL254" s="24">
        <f t="shared" si="413"/>
        <v>124</v>
      </c>
      <c r="AM254" s="24">
        <f t="shared" si="413"/>
        <v>0</v>
      </c>
      <c r="AN254" s="24">
        <f t="shared" si="413"/>
        <v>0</v>
      </c>
      <c r="AO254" s="24">
        <f t="shared" si="413"/>
        <v>0</v>
      </c>
      <c r="AP254" s="24">
        <f t="shared" si="413"/>
        <v>68060</v>
      </c>
      <c r="AQ254" s="24">
        <f t="shared" si="413"/>
        <v>0</v>
      </c>
    </row>
    <row r="255" spans="1:43" ht="102" customHeight="1">
      <c r="A255" s="33" t="s">
        <v>206</v>
      </c>
      <c r="B255" s="25" t="s">
        <v>53</v>
      </c>
      <c r="C255" s="25" t="s">
        <v>59</v>
      </c>
      <c r="D255" s="32" t="s">
        <v>292</v>
      </c>
      <c r="E255" s="22"/>
      <c r="F255" s="27">
        <f>F256</f>
        <v>65075</v>
      </c>
      <c r="G255" s="27">
        <f>G256</f>
        <v>0</v>
      </c>
      <c r="H255" s="27">
        <f t="shared" si="411"/>
        <v>2524</v>
      </c>
      <c r="I255" s="27">
        <f t="shared" si="411"/>
        <v>0</v>
      </c>
      <c r="J255" s="27">
        <f t="shared" si="411"/>
        <v>0</v>
      </c>
      <c r="K255" s="27">
        <f t="shared" si="411"/>
        <v>0</v>
      </c>
      <c r="L255" s="27">
        <f t="shared" si="411"/>
        <v>67599</v>
      </c>
      <c r="M255" s="27">
        <f t="shared" si="411"/>
        <v>0</v>
      </c>
      <c r="N255" s="27">
        <f t="shared" si="411"/>
        <v>0</v>
      </c>
      <c r="O255" s="27">
        <f t="shared" si="411"/>
        <v>0</v>
      </c>
      <c r="P255" s="27">
        <f t="shared" si="411"/>
        <v>0</v>
      </c>
      <c r="Q255" s="27">
        <f t="shared" si="411"/>
        <v>0</v>
      </c>
      <c r="R255" s="27">
        <f t="shared" si="411"/>
        <v>67599</v>
      </c>
      <c r="S255" s="27">
        <f t="shared" si="411"/>
        <v>0</v>
      </c>
      <c r="T255" s="27">
        <f t="shared" si="412"/>
        <v>337</v>
      </c>
      <c r="U255" s="27">
        <f t="shared" si="412"/>
        <v>0</v>
      </c>
      <c r="V255" s="27">
        <f t="shared" si="412"/>
        <v>0</v>
      </c>
      <c r="W255" s="27">
        <f t="shared" si="412"/>
        <v>0</v>
      </c>
      <c r="X255" s="27">
        <f t="shared" si="412"/>
        <v>67936</v>
      </c>
      <c r="Y255" s="27">
        <f t="shared" si="412"/>
        <v>0</v>
      </c>
      <c r="Z255" s="27">
        <f t="shared" si="412"/>
        <v>0</v>
      </c>
      <c r="AA255" s="27">
        <f t="shared" si="412"/>
        <v>0</v>
      </c>
      <c r="AB255" s="27">
        <f t="shared" si="412"/>
        <v>0</v>
      </c>
      <c r="AC255" s="27">
        <f t="shared" si="412"/>
        <v>0</v>
      </c>
      <c r="AD255" s="27">
        <f t="shared" si="412"/>
        <v>67936</v>
      </c>
      <c r="AE255" s="27">
        <f t="shared" si="412"/>
        <v>0</v>
      </c>
      <c r="AF255" s="27">
        <f t="shared" si="413"/>
        <v>0</v>
      </c>
      <c r="AG255" s="27">
        <f t="shared" si="413"/>
        <v>0</v>
      </c>
      <c r="AH255" s="27">
        <f t="shared" si="413"/>
        <v>0</v>
      </c>
      <c r="AI255" s="27">
        <f t="shared" si="413"/>
        <v>0</v>
      </c>
      <c r="AJ255" s="27">
        <f t="shared" si="413"/>
        <v>67936</v>
      </c>
      <c r="AK255" s="27">
        <f t="shared" si="413"/>
        <v>0</v>
      </c>
      <c r="AL255" s="27">
        <f t="shared" si="413"/>
        <v>124</v>
      </c>
      <c r="AM255" s="27">
        <f t="shared" si="413"/>
        <v>0</v>
      </c>
      <c r="AN255" s="27">
        <f t="shared" si="413"/>
        <v>0</v>
      </c>
      <c r="AO255" s="27">
        <f t="shared" si="413"/>
        <v>0</v>
      </c>
      <c r="AP255" s="27">
        <f t="shared" si="413"/>
        <v>68060</v>
      </c>
      <c r="AQ255" s="27">
        <f t="shared" si="413"/>
        <v>0</v>
      </c>
    </row>
    <row r="256" spans="1:43" ht="33">
      <c r="A256" s="33" t="s">
        <v>215</v>
      </c>
      <c r="B256" s="25" t="s">
        <v>53</v>
      </c>
      <c r="C256" s="25" t="s">
        <v>59</v>
      </c>
      <c r="D256" s="32" t="s">
        <v>294</v>
      </c>
      <c r="E256" s="25"/>
      <c r="F256" s="27">
        <f t="shared" ref="F256:AQ256" si="414">F257</f>
        <v>65075</v>
      </c>
      <c r="G256" s="27">
        <f t="shared" si="414"/>
        <v>0</v>
      </c>
      <c r="H256" s="27">
        <f t="shared" si="414"/>
        <v>2524</v>
      </c>
      <c r="I256" s="27">
        <f t="shared" si="414"/>
        <v>0</v>
      </c>
      <c r="J256" s="27">
        <f t="shared" si="414"/>
        <v>0</v>
      </c>
      <c r="K256" s="27">
        <f t="shared" si="414"/>
        <v>0</v>
      </c>
      <c r="L256" s="27">
        <f t="shared" si="414"/>
        <v>67599</v>
      </c>
      <c r="M256" s="27">
        <f t="shared" si="414"/>
        <v>0</v>
      </c>
      <c r="N256" s="27">
        <f t="shared" si="414"/>
        <v>0</v>
      </c>
      <c r="O256" s="27">
        <f t="shared" si="414"/>
        <v>0</v>
      </c>
      <c r="P256" s="27">
        <f t="shared" si="414"/>
        <v>0</v>
      </c>
      <c r="Q256" s="27">
        <f t="shared" si="414"/>
        <v>0</v>
      </c>
      <c r="R256" s="27">
        <f t="shared" si="414"/>
        <v>67599</v>
      </c>
      <c r="S256" s="27">
        <f t="shared" si="414"/>
        <v>0</v>
      </c>
      <c r="T256" s="27">
        <f t="shared" si="414"/>
        <v>337</v>
      </c>
      <c r="U256" s="27">
        <f t="shared" si="414"/>
        <v>0</v>
      </c>
      <c r="V256" s="27">
        <f t="shared" si="414"/>
        <v>0</v>
      </c>
      <c r="W256" s="27">
        <f t="shared" si="414"/>
        <v>0</v>
      </c>
      <c r="X256" s="27">
        <f t="shared" si="414"/>
        <v>67936</v>
      </c>
      <c r="Y256" s="27">
        <f t="shared" si="414"/>
        <v>0</v>
      </c>
      <c r="Z256" s="27">
        <f t="shared" si="414"/>
        <v>0</v>
      </c>
      <c r="AA256" s="27">
        <f t="shared" si="414"/>
        <v>0</v>
      </c>
      <c r="AB256" s="27">
        <f t="shared" si="414"/>
        <v>0</v>
      </c>
      <c r="AC256" s="27">
        <f t="shared" si="414"/>
        <v>0</v>
      </c>
      <c r="AD256" s="27">
        <f t="shared" si="414"/>
        <v>67936</v>
      </c>
      <c r="AE256" s="27">
        <f t="shared" si="414"/>
        <v>0</v>
      </c>
      <c r="AF256" s="27">
        <f t="shared" si="414"/>
        <v>0</v>
      </c>
      <c r="AG256" s="27">
        <f t="shared" si="414"/>
        <v>0</v>
      </c>
      <c r="AH256" s="27">
        <f t="shared" si="414"/>
        <v>0</v>
      </c>
      <c r="AI256" s="27">
        <f t="shared" si="414"/>
        <v>0</v>
      </c>
      <c r="AJ256" s="27">
        <f t="shared" si="414"/>
        <v>67936</v>
      </c>
      <c r="AK256" s="27">
        <f t="shared" si="414"/>
        <v>0</v>
      </c>
      <c r="AL256" s="27">
        <f t="shared" si="414"/>
        <v>124</v>
      </c>
      <c r="AM256" s="27">
        <f t="shared" si="414"/>
        <v>0</v>
      </c>
      <c r="AN256" s="27">
        <f t="shared" si="414"/>
        <v>0</v>
      </c>
      <c r="AO256" s="27">
        <f t="shared" si="414"/>
        <v>0</v>
      </c>
      <c r="AP256" s="27">
        <f t="shared" si="414"/>
        <v>68060</v>
      </c>
      <c r="AQ256" s="27">
        <f t="shared" si="414"/>
        <v>0</v>
      </c>
    </row>
    <row r="257" spans="1:43" ht="66">
      <c r="A257" s="33" t="s">
        <v>129</v>
      </c>
      <c r="B257" s="25" t="s">
        <v>53</v>
      </c>
      <c r="C257" s="25" t="s">
        <v>59</v>
      </c>
      <c r="D257" s="32" t="s">
        <v>295</v>
      </c>
      <c r="E257" s="25"/>
      <c r="F257" s="27">
        <f t="shared" ref="F257:G257" si="415">F258+F260+F262</f>
        <v>65075</v>
      </c>
      <c r="G257" s="27">
        <f t="shared" si="415"/>
        <v>0</v>
      </c>
      <c r="H257" s="27">
        <f t="shared" ref="H257:M257" si="416">H258+H260+H262</f>
        <v>2524</v>
      </c>
      <c r="I257" s="27">
        <f t="shared" si="416"/>
        <v>0</v>
      </c>
      <c r="J257" s="27">
        <f t="shared" si="416"/>
        <v>0</v>
      </c>
      <c r="K257" s="27">
        <f t="shared" si="416"/>
        <v>0</v>
      </c>
      <c r="L257" s="27">
        <f t="shared" si="416"/>
        <v>67599</v>
      </c>
      <c r="M257" s="27">
        <f t="shared" si="416"/>
        <v>0</v>
      </c>
      <c r="N257" s="27">
        <f t="shared" ref="N257:S257" si="417">N258+N260+N262</f>
        <v>0</v>
      </c>
      <c r="O257" s="27">
        <f t="shared" si="417"/>
        <v>0</v>
      </c>
      <c r="P257" s="27">
        <f t="shared" si="417"/>
        <v>0</v>
      </c>
      <c r="Q257" s="27">
        <f t="shared" si="417"/>
        <v>0</v>
      </c>
      <c r="R257" s="27">
        <f t="shared" si="417"/>
        <v>67599</v>
      </c>
      <c r="S257" s="27">
        <f t="shared" si="417"/>
        <v>0</v>
      </c>
      <c r="T257" s="27">
        <f t="shared" ref="T257:Y257" si="418">T258+T260+T262</f>
        <v>337</v>
      </c>
      <c r="U257" s="27">
        <f t="shared" si="418"/>
        <v>0</v>
      </c>
      <c r="V257" s="27">
        <f t="shared" si="418"/>
        <v>0</v>
      </c>
      <c r="W257" s="27">
        <f t="shared" si="418"/>
        <v>0</v>
      </c>
      <c r="X257" s="27">
        <f t="shared" si="418"/>
        <v>67936</v>
      </c>
      <c r="Y257" s="27">
        <f t="shared" si="418"/>
        <v>0</v>
      </c>
      <c r="Z257" s="27">
        <f t="shared" ref="Z257:AE257" si="419">Z258+Z260+Z262</f>
        <v>0</v>
      </c>
      <c r="AA257" s="27">
        <f t="shared" si="419"/>
        <v>0</v>
      </c>
      <c r="AB257" s="27">
        <f t="shared" si="419"/>
        <v>0</v>
      </c>
      <c r="AC257" s="27">
        <f t="shared" si="419"/>
        <v>0</v>
      </c>
      <c r="AD257" s="27">
        <f t="shared" si="419"/>
        <v>67936</v>
      </c>
      <c r="AE257" s="27">
        <f t="shared" si="419"/>
        <v>0</v>
      </c>
      <c r="AF257" s="27">
        <f t="shared" ref="AF257:AK257" si="420">AF258+AF260+AF262</f>
        <v>0</v>
      </c>
      <c r="AG257" s="27">
        <f t="shared" si="420"/>
        <v>0</v>
      </c>
      <c r="AH257" s="27">
        <f t="shared" si="420"/>
        <v>0</v>
      </c>
      <c r="AI257" s="27">
        <f t="shared" si="420"/>
        <v>0</v>
      </c>
      <c r="AJ257" s="27">
        <f t="shared" si="420"/>
        <v>67936</v>
      </c>
      <c r="AK257" s="27">
        <f t="shared" si="420"/>
        <v>0</v>
      </c>
      <c r="AL257" s="27">
        <f t="shared" ref="AL257:AQ257" si="421">AL258+AL260+AL262</f>
        <v>124</v>
      </c>
      <c r="AM257" s="27">
        <f t="shared" si="421"/>
        <v>0</v>
      </c>
      <c r="AN257" s="27">
        <f t="shared" si="421"/>
        <v>0</v>
      </c>
      <c r="AO257" s="27">
        <f t="shared" si="421"/>
        <v>0</v>
      </c>
      <c r="AP257" s="27">
        <f t="shared" si="421"/>
        <v>68060</v>
      </c>
      <c r="AQ257" s="27">
        <f t="shared" si="421"/>
        <v>0</v>
      </c>
    </row>
    <row r="258" spans="1:43" ht="82.5">
      <c r="A258" s="33" t="s">
        <v>466</v>
      </c>
      <c r="B258" s="25" t="s">
        <v>53</v>
      </c>
      <c r="C258" s="25" t="s">
        <v>59</v>
      </c>
      <c r="D258" s="32" t="s">
        <v>295</v>
      </c>
      <c r="E258" s="25" t="s">
        <v>105</v>
      </c>
      <c r="F258" s="27">
        <f t="shared" ref="F258:AQ258" si="422">F259</f>
        <v>53610</v>
      </c>
      <c r="G258" s="27">
        <f t="shared" si="422"/>
        <v>0</v>
      </c>
      <c r="H258" s="27">
        <f t="shared" si="422"/>
        <v>2524</v>
      </c>
      <c r="I258" s="27">
        <f t="shared" si="422"/>
        <v>0</v>
      </c>
      <c r="J258" s="27">
        <f t="shared" si="422"/>
        <v>0</v>
      </c>
      <c r="K258" s="27">
        <f t="shared" si="422"/>
        <v>0</v>
      </c>
      <c r="L258" s="27">
        <f t="shared" si="422"/>
        <v>56134</v>
      </c>
      <c r="M258" s="27">
        <f t="shared" si="422"/>
        <v>0</v>
      </c>
      <c r="N258" s="27">
        <f t="shared" si="422"/>
        <v>0</v>
      </c>
      <c r="O258" s="27">
        <f t="shared" si="422"/>
        <v>0</v>
      </c>
      <c r="P258" s="27">
        <f t="shared" si="422"/>
        <v>0</v>
      </c>
      <c r="Q258" s="27">
        <f t="shared" si="422"/>
        <v>0</v>
      </c>
      <c r="R258" s="27">
        <f t="shared" si="422"/>
        <v>56134</v>
      </c>
      <c r="S258" s="27">
        <f t="shared" si="422"/>
        <v>0</v>
      </c>
      <c r="T258" s="27">
        <f t="shared" si="422"/>
        <v>337</v>
      </c>
      <c r="U258" s="27">
        <f t="shared" si="422"/>
        <v>0</v>
      </c>
      <c r="V258" s="27">
        <f t="shared" si="422"/>
        <v>0</v>
      </c>
      <c r="W258" s="27">
        <f t="shared" si="422"/>
        <v>0</v>
      </c>
      <c r="X258" s="27">
        <f t="shared" si="422"/>
        <v>56471</v>
      </c>
      <c r="Y258" s="27">
        <f t="shared" si="422"/>
        <v>0</v>
      </c>
      <c r="Z258" s="27">
        <f t="shared" si="422"/>
        <v>0</v>
      </c>
      <c r="AA258" s="27">
        <f t="shared" si="422"/>
        <v>0</v>
      </c>
      <c r="AB258" s="27">
        <f t="shared" si="422"/>
        <v>0</v>
      </c>
      <c r="AC258" s="27">
        <f t="shared" si="422"/>
        <v>0</v>
      </c>
      <c r="AD258" s="27">
        <f t="shared" si="422"/>
        <v>56471</v>
      </c>
      <c r="AE258" s="27">
        <f t="shared" si="422"/>
        <v>0</v>
      </c>
      <c r="AF258" s="27">
        <f t="shared" si="422"/>
        <v>0</v>
      </c>
      <c r="AG258" s="27">
        <f t="shared" si="422"/>
        <v>0</v>
      </c>
      <c r="AH258" s="27">
        <f t="shared" si="422"/>
        <v>0</v>
      </c>
      <c r="AI258" s="27">
        <f t="shared" si="422"/>
        <v>0</v>
      </c>
      <c r="AJ258" s="27">
        <f t="shared" si="422"/>
        <v>56471</v>
      </c>
      <c r="AK258" s="27">
        <f t="shared" si="422"/>
        <v>0</v>
      </c>
      <c r="AL258" s="27">
        <f t="shared" si="422"/>
        <v>0</v>
      </c>
      <c r="AM258" s="27">
        <f t="shared" si="422"/>
        <v>0</v>
      </c>
      <c r="AN258" s="27">
        <f t="shared" si="422"/>
        <v>0</v>
      </c>
      <c r="AO258" s="27">
        <f t="shared" si="422"/>
        <v>0</v>
      </c>
      <c r="AP258" s="27">
        <f t="shared" si="422"/>
        <v>56471</v>
      </c>
      <c r="AQ258" s="27">
        <f t="shared" si="422"/>
        <v>0</v>
      </c>
    </row>
    <row r="259" spans="1:43" ht="21" customHeight="1">
      <c r="A259" s="73" t="s">
        <v>180</v>
      </c>
      <c r="B259" s="25" t="s">
        <v>53</v>
      </c>
      <c r="C259" s="25" t="s">
        <v>59</v>
      </c>
      <c r="D259" s="32" t="s">
        <v>295</v>
      </c>
      <c r="E259" s="25" t="s">
        <v>179</v>
      </c>
      <c r="F259" s="27">
        <v>53610</v>
      </c>
      <c r="G259" s="27"/>
      <c r="H259" s="27">
        <v>2524</v>
      </c>
      <c r="I259" s="27"/>
      <c r="J259" s="27"/>
      <c r="K259" s="27"/>
      <c r="L259" s="27">
        <f>F259+H259+I259+J259+K259</f>
        <v>56134</v>
      </c>
      <c r="M259" s="27">
        <f>G259+K259</f>
        <v>0</v>
      </c>
      <c r="N259" s="27"/>
      <c r="O259" s="27"/>
      <c r="P259" s="27"/>
      <c r="Q259" s="27"/>
      <c r="R259" s="27">
        <f>L259+N259+O259+P259+Q259</f>
        <v>56134</v>
      </c>
      <c r="S259" s="27">
        <f>M259+Q259</f>
        <v>0</v>
      </c>
      <c r="T259" s="27">
        <v>337</v>
      </c>
      <c r="U259" s="27"/>
      <c r="V259" s="27"/>
      <c r="W259" s="27"/>
      <c r="X259" s="27">
        <f>R259+T259+U259+V259+W259</f>
        <v>56471</v>
      </c>
      <c r="Y259" s="27">
        <f>S259+W259</f>
        <v>0</v>
      </c>
      <c r="Z259" s="27"/>
      <c r="AA259" s="27"/>
      <c r="AB259" s="27"/>
      <c r="AC259" s="27"/>
      <c r="AD259" s="27">
        <f>X259+Z259+AA259+AB259+AC259</f>
        <v>56471</v>
      </c>
      <c r="AE259" s="27">
        <f>Y259+AC259</f>
        <v>0</v>
      </c>
      <c r="AF259" s="27"/>
      <c r="AG259" s="27"/>
      <c r="AH259" s="27"/>
      <c r="AI259" s="27"/>
      <c r="AJ259" s="27">
        <f>AD259+AF259+AG259+AH259+AI259</f>
        <v>56471</v>
      </c>
      <c r="AK259" s="27">
        <f>AE259+AI259</f>
        <v>0</v>
      </c>
      <c r="AL259" s="27"/>
      <c r="AM259" s="27"/>
      <c r="AN259" s="27"/>
      <c r="AO259" s="27"/>
      <c r="AP259" s="27">
        <f>AJ259+AL259+AM259+AN259+AO259</f>
        <v>56471</v>
      </c>
      <c r="AQ259" s="27">
        <f>AK259+AO259</f>
        <v>0</v>
      </c>
    </row>
    <row r="260" spans="1:43" ht="33">
      <c r="A260" s="33" t="s">
        <v>437</v>
      </c>
      <c r="B260" s="25" t="s">
        <v>53</v>
      </c>
      <c r="C260" s="25" t="s">
        <v>59</v>
      </c>
      <c r="D260" s="32" t="s">
        <v>295</v>
      </c>
      <c r="E260" s="25" t="s">
        <v>80</v>
      </c>
      <c r="F260" s="27">
        <f t="shared" ref="F260:AQ260" si="423">F261</f>
        <v>11047</v>
      </c>
      <c r="G260" s="27">
        <f t="shared" si="423"/>
        <v>0</v>
      </c>
      <c r="H260" s="27">
        <f t="shared" si="423"/>
        <v>0</v>
      </c>
      <c r="I260" s="27">
        <f t="shared" si="423"/>
        <v>0</v>
      </c>
      <c r="J260" s="27">
        <f t="shared" si="423"/>
        <v>0</v>
      </c>
      <c r="K260" s="27">
        <f t="shared" si="423"/>
        <v>0</v>
      </c>
      <c r="L260" s="27">
        <f t="shared" si="423"/>
        <v>11047</v>
      </c>
      <c r="M260" s="27">
        <f t="shared" si="423"/>
        <v>0</v>
      </c>
      <c r="N260" s="27">
        <f t="shared" si="423"/>
        <v>0</v>
      </c>
      <c r="O260" s="27">
        <f t="shared" si="423"/>
        <v>0</v>
      </c>
      <c r="P260" s="27">
        <f t="shared" si="423"/>
        <v>0</v>
      </c>
      <c r="Q260" s="27">
        <f t="shared" si="423"/>
        <v>0</v>
      </c>
      <c r="R260" s="27">
        <f t="shared" si="423"/>
        <v>11047</v>
      </c>
      <c r="S260" s="27">
        <f t="shared" si="423"/>
        <v>0</v>
      </c>
      <c r="T260" s="27">
        <f t="shared" si="423"/>
        <v>0</v>
      </c>
      <c r="U260" s="27">
        <f t="shared" si="423"/>
        <v>0</v>
      </c>
      <c r="V260" s="27">
        <f t="shared" si="423"/>
        <v>0</v>
      </c>
      <c r="W260" s="27">
        <f t="shared" si="423"/>
        <v>0</v>
      </c>
      <c r="X260" s="27">
        <f t="shared" si="423"/>
        <v>11047</v>
      </c>
      <c r="Y260" s="27">
        <f t="shared" si="423"/>
        <v>0</v>
      </c>
      <c r="Z260" s="27">
        <f t="shared" si="423"/>
        <v>0</v>
      </c>
      <c r="AA260" s="27">
        <f t="shared" si="423"/>
        <v>0</v>
      </c>
      <c r="AB260" s="27">
        <f t="shared" si="423"/>
        <v>0</v>
      </c>
      <c r="AC260" s="27">
        <f t="shared" si="423"/>
        <v>0</v>
      </c>
      <c r="AD260" s="27">
        <f t="shared" si="423"/>
        <v>11047</v>
      </c>
      <c r="AE260" s="27">
        <f t="shared" si="423"/>
        <v>0</v>
      </c>
      <c r="AF260" s="27">
        <f t="shared" si="423"/>
        <v>0</v>
      </c>
      <c r="AG260" s="27">
        <f t="shared" si="423"/>
        <v>0</v>
      </c>
      <c r="AH260" s="27">
        <f t="shared" si="423"/>
        <v>0</v>
      </c>
      <c r="AI260" s="27">
        <f t="shared" si="423"/>
        <v>0</v>
      </c>
      <c r="AJ260" s="27">
        <f t="shared" si="423"/>
        <v>11047</v>
      </c>
      <c r="AK260" s="27">
        <f t="shared" si="423"/>
        <v>0</v>
      </c>
      <c r="AL260" s="92">
        <f t="shared" si="423"/>
        <v>103</v>
      </c>
      <c r="AM260" s="92">
        <f t="shared" si="423"/>
        <v>0</v>
      </c>
      <c r="AN260" s="92">
        <f t="shared" si="423"/>
        <v>0</v>
      </c>
      <c r="AO260" s="92">
        <f t="shared" si="423"/>
        <v>0</v>
      </c>
      <c r="AP260" s="27">
        <f t="shared" si="423"/>
        <v>11150</v>
      </c>
      <c r="AQ260" s="27">
        <f t="shared" si="423"/>
        <v>0</v>
      </c>
    </row>
    <row r="261" spans="1:43" ht="36.75" customHeight="1">
      <c r="A261" s="72" t="s">
        <v>170</v>
      </c>
      <c r="B261" s="25" t="s">
        <v>53</v>
      </c>
      <c r="C261" s="25" t="s">
        <v>59</v>
      </c>
      <c r="D261" s="32" t="s">
        <v>295</v>
      </c>
      <c r="E261" s="25" t="s">
        <v>169</v>
      </c>
      <c r="F261" s="27">
        <v>11047</v>
      </c>
      <c r="G261" s="27"/>
      <c r="H261" s="27"/>
      <c r="I261" s="27"/>
      <c r="J261" s="27"/>
      <c r="K261" s="27"/>
      <c r="L261" s="27">
        <f>F261+H261+I261+J261+K261</f>
        <v>11047</v>
      </c>
      <c r="M261" s="27">
        <f>G261+K261</f>
        <v>0</v>
      </c>
      <c r="N261" s="27"/>
      <c r="O261" s="27"/>
      <c r="P261" s="27"/>
      <c r="Q261" s="27"/>
      <c r="R261" s="27">
        <f>L261+N261+O261+P261+Q261</f>
        <v>11047</v>
      </c>
      <c r="S261" s="27">
        <f>M261+Q261</f>
        <v>0</v>
      </c>
      <c r="T261" s="27"/>
      <c r="U261" s="27"/>
      <c r="V261" s="27"/>
      <c r="W261" s="27"/>
      <c r="X261" s="27">
        <f>R261+T261+U261+V261+W261</f>
        <v>11047</v>
      </c>
      <c r="Y261" s="27">
        <f>S261+W261</f>
        <v>0</v>
      </c>
      <c r="Z261" s="27"/>
      <c r="AA261" s="27"/>
      <c r="AB261" s="27"/>
      <c r="AC261" s="27"/>
      <c r="AD261" s="27">
        <f>X261+Z261+AA261+AB261+AC261</f>
        <v>11047</v>
      </c>
      <c r="AE261" s="27">
        <f>Y261+AC261</f>
        <v>0</v>
      </c>
      <c r="AF261" s="27"/>
      <c r="AG261" s="27"/>
      <c r="AH261" s="27"/>
      <c r="AI261" s="27"/>
      <c r="AJ261" s="27">
        <f>AD261+AF261+AG261+AH261+AI261</f>
        <v>11047</v>
      </c>
      <c r="AK261" s="27">
        <f>AE261+AI261</f>
        <v>0</v>
      </c>
      <c r="AL261" s="92">
        <v>103</v>
      </c>
      <c r="AM261" s="92"/>
      <c r="AN261" s="92"/>
      <c r="AO261" s="92"/>
      <c r="AP261" s="27">
        <f>AJ261+AL261+AM261+AN261+AO261</f>
        <v>11150</v>
      </c>
      <c r="AQ261" s="27">
        <f>AK261+AO261</f>
        <v>0</v>
      </c>
    </row>
    <row r="262" spans="1:43" ht="16.5">
      <c r="A262" s="33" t="s">
        <v>99</v>
      </c>
      <c r="B262" s="25" t="s">
        <v>53</v>
      </c>
      <c r="C262" s="25" t="s">
        <v>59</v>
      </c>
      <c r="D262" s="32" t="s">
        <v>295</v>
      </c>
      <c r="E262" s="25" t="s">
        <v>100</v>
      </c>
      <c r="F262" s="27">
        <f t="shared" ref="F262:AK262" si="424">F264</f>
        <v>418</v>
      </c>
      <c r="G262" s="27">
        <f t="shared" si="424"/>
        <v>0</v>
      </c>
      <c r="H262" s="27">
        <f t="shared" si="424"/>
        <v>0</v>
      </c>
      <c r="I262" s="27">
        <f t="shared" si="424"/>
        <v>0</v>
      </c>
      <c r="J262" s="27">
        <f t="shared" si="424"/>
        <v>0</v>
      </c>
      <c r="K262" s="27">
        <f t="shared" si="424"/>
        <v>0</v>
      </c>
      <c r="L262" s="27">
        <f t="shared" si="424"/>
        <v>418</v>
      </c>
      <c r="M262" s="27">
        <f t="shared" si="424"/>
        <v>0</v>
      </c>
      <c r="N262" s="27">
        <f t="shared" si="424"/>
        <v>0</v>
      </c>
      <c r="O262" s="27">
        <f t="shared" si="424"/>
        <v>0</v>
      </c>
      <c r="P262" s="27">
        <f t="shared" si="424"/>
        <v>0</v>
      </c>
      <c r="Q262" s="27">
        <f t="shared" si="424"/>
        <v>0</v>
      </c>
      <c r="R262" s="27">
        <f t="shared" si="424"/>
        <v>418</v>
      </c>
      <c r="S262" s="27">
        <f t="shared" si="424"/>
        <v>0</v>
      </c>
      <c r="T262" s="27">
        <f t="shared" si="424"/>
        <v>0</v>
      </c>
      <c r="U262" s="27">
        <f t="shared" si="424"/>
        <v>0</v>
      </c>
      <c r="V262" s="27">
        <f t="shared" si="424"/>
        <v>0</v>
      </c>
      <c r="W262" s="27">
        <f t="shared" si="424"/>
        <v>0</v>
      </c>
      <c r="X262" s="27">
        <f t="shared" si="424"/>
        <v>418</v>
      </c>
      <c r="Y262" s="27">
        <f t="shared" si="424"/>
        <v>0</v>
      </c>
      <c r="Z262" s="27">
        <f t="shared" si="424"/>
        <v>0</v>
      </c>
      <c r="AA262" s="27">
        <f t="shared" si="424"/>
        <v>0</v>
      </c>
      <c r="AB262" s="27">
        <f t="shared" si="424"/>
        <v>0</v>
      </c>
      <c r="AC262" s="27">
        <f t="shared" si="424"/>
        <v>0</v>
      </c>
      <c r="AD262" s="27">
        <f t="shared" si="424"/>
        <v>418</v>
      </c>
      <c r="AE262" s="27">
        <f t="shared" si="424"/>
        <v>0</v>
      </c>
      <c r="AF262" s="27">
        <f t="shared" si="424"/>
        <v>0</v>
      </c>
      <c r="AG262" s="27">
        <f t="shared" si="424"/>
        <v>0</v>
      </c>
      <c r="AH262" s="27">
        <f t="shared" si="424"/>
        <v>0</v>
      </c>
      <c r="AI262" s="27">
        <f t="shared" si="424"/>
        <v>0</v>
      </c>
      <c r="AJ262" s="27">
        <f t="shared" si="424"/>
        <v>418</v>
      </c>
      <c r="AK262" s="27">
        <f t="shared" si="424"/>
        <v>0</v>
      </c>
      <c r="AL262" s="27">
        <f>AL264+AL263</f>
        <v>21</v>
      </c>
      <c r="AM262" s="27">
        <f t="shared" ref="AM262:AQ262" si="425">AM264+AM263</f>
        <v>0</v>
      </c>
      <c r="AN262" s="27">
        <f t="shared" si="425"/>
        <v>0</v>
      </c>
      <c r="AO262" s="27">
        <f t="shared" si="425"/>
        <v>0</v>
      </c>
      <c r="AP262" s="27">
        <f t="shared" si="425"/>
        <v>439</v>
      </c>
      <c r="AQ262" s="27">
        <f t="shared" si="425"/>
        <v>0</v>
      </c>
    </row>
    <row r="263" spans="1:43" s="149" customFormat="1" ht="16.5">
      <c r="A263" s="33" t="s">
        <v>185</v>
      </c>
      <c r="B263" s="25" t="s">
        <v>53</v>
      </c>
      <c r="C263" s="25" t="s">
        <v>59</v>
      </c>
      <c r="D263" s="32" t="s">
        <v>295</v>
      </c>
      <c r="E263" s="25" t="s">
        <v>184</v>
      </c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>
        <v>21</v>
      </c>
      <c r="AM263" s="27"/>
      <c r="AN263" s="27"/>
      <c r="AO263" s="27"/>
      <c r="AP263" s="27">
        <f>AJ263+AL263+AM263+AN263+AO263</f>
        <v>21</v>
      </c>
      <c r="AQ263" s="27">
        <f>AK263+AO263</f>
        <v>0</v>
      </c>
    </row>
    <row r="264" spans="1:43" ht="16.5">
      <c r="A264" s="33" t="s">
        <v>172</v>
      </c>
      <c r="B264" s="25" t="s">
        <v>53</v>
      </c>
      <c r="C264" s="25" t="s">
        <v>59</v>
      </c>
      <c r="D264" s="32" t="s">
        <v>295</v>
      </c>
      <c r="E264" s="25" t="s">
        <v>171</v>
      </c>
      <c r="F264" s="27">
        <v>418</v>
      </c>
      <c r="G264" s="27"/>
      <c r="H264" s="27"/>
      <c r="I264" s="27"/>
      <c r="J264" s="27"/>
      <c r="K264" s="27"/>
      <c r="L264" s="27">
        <f>F264+H264+I264+J264+K264</f>
        <v>418</v>
      </c>
      <c r="M264" s="27">
        <f>G264+K264</f>
        <v>0</v>
      </c>
      <c r="N264" s="27"/>
      <c r="O264" s="27"/>
      <c r="P264" s="27"/>
      <c r="Q264" s="27"/>
      <c r="R264" s="27">
        <f>L264+N264+O264+P264+Q264</f>
        <v>418</v>
      </c>
      <c r="S264" s="27">
        <f>M264+Q264</f>
        <v>0</v>
      </c>
      <c r="T264" s="27"/>
      <c r="U264" s="27"/>
      <c r="V264" s="27"/>
      <c r="W264" s="27"/>
      <c r="X264" s="27">
        <f>R264+T264+U264+V264+W264</f>
        <v>418</v>
      </c>
      <c r="Y264" s="27">
        <f>S264+W264</f>
        <v>0</v>
      </c>
      <c r="Z264" s="27"/>
      <c r="AA264" s="27"/>
      <c r="AB264" s="27"/>
      <c r="AC264" s="27"/>
      <c r="AD264" s="27">
        <f>X264+Z264+AA264+AB264+AC264</f>
        <v>418</v>
      </c>
      <c r="AE264" s="27">
        <f>Y264+AC264</f>
        <v>0</v>
      </c>
      <c r="AF264" s="27"/>
      <c r="AG264" s="27"/>
      <c r="AH264" s="27"/>
      <c r="AI264" s="27"/>
      <c r="AJ264" s="27">
        <f>AD264+AF264+AG264+AH264+AI264</f>
        <v>418</v>
      </c>
      <c r="AK264" s="27">
        <f>AE264+AI264</f>
        <v>0</v>
      </c>
      <c r="AL264" s="27"/>
      <c r="AM264" s="27"/>
      <c r="AN264" s="27"/>
      <c r="AO264" s="27"/>
      <c r="AP264" s="27">
        <f>AJ264+AL264+AM264+AN264+AO264</f>
        <v>418</v>
      </c>
      <c r="AQ264" s="27">
        <f>AK264+AO264</f>
        <v>0</v>
      </c>
    </row>
    <row r="265" spans="1:43" ht="16.5">
      <c r="A265" s="72"/>
      <c r="B265" s="25"/>
      <c r="C265" s="25"/>
      <c r="D265" s="32"/>
      <c r="E265" s="25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</row>
    <row r="266" spans="1:43" ht="18.75">
      <c r="A266" s="75" t="s">
        <v>212</v>
      </c>
      <c r="B266" s="22" t="s">
        <v>53</v>
      </c>
      <c r="C266" s="22" t="s">
        <v>11</v>
      </c>
      <c r="D266" s="32"/>
      <c r="E266" s="25"/>
      <c r="F266" s="24">
        <f t="shared" ref="F266:U270" si="426">F267</f>
        <v>950</v>
      </c>
      <c r="G266" s="24">
        <f t="shared" si="426"/>
        <v>0</v>
      </c>
      <c r="H266" s="24">
        <f t="shared" si="426"/>
        <v>0</v>
      </c>
      <c r="I266" s="24">
        <f t="shared" si="426"/>
        <v>0</v>
      </c>
      <c r="J266" s="24">
        <f t="shared" si="426"/>
        <v>0</v>
      </c>
      <c r="K266" s="24">
        <f t="shared" si="426"/>
        <v>0</v>
      </c>
      <c r="L266" s="24">
        <f t="shared" si="426"/>
        <v>950</v>
      </c>
      <c r="M266" s="24">
        <f t="shared" si="426"/>
        <v>0</v>
      </c>
      <c r="N266" s="24">
        <f t="shared" si="426"/>
        <v>0</v>
      </c>
      <c r="O266" s="24">
        <f t="shared" si="426"/>
        <v>0</v>
      </c>
      <c r="P266" s="24">
        <f t="shared" si="426"/>
        <v>0</v>
      </c>
      <c r="Q266" s="24">
        <f t="shared" si="426"/>
        <v>0</v>
      </c>
      <c r="R266" s="24">
        <f t="shared" si="426"/>
        <v>950</v>
      </c>
      <c r="S266" s="24">
        <f t="shared" si="426"/>
        <v>0</v>
      </c>
      <c r="T266" s="24">
        <f t="shared" si="426"/>
        <v>0</v>
      </c>
      <c r="U266" s="24">
        <f t="shared" si="426"/>
        <v>0</v>
      </c>
      <c r="V266" s="24">
        <f t="shared" ref="T266:AI270" si="427">V267</f>
        <v>0</v>
      </c>
      <c r="W266" s="24">
        <f t="shared" si="427"/>
        <v>0</v>
      </c>
      <c r="X266" s="24">
        <f t="shared" si="427"/>
        <v>950</v>
      </c>
      <c r="Y266" s="24">
        <f t="shared" si="427"/>
        <v>0</v>
      </c>
      <c r="Z266" s="24">
        <f t="shared" si="427"/>
        <v>0</v>
      </c>
      <c r="AA266" s="24">
        <f t="shared" si="427"/>
        <v>0</v>
      </c>
      <c r="AB266" s="24">
        <f t="shared" si="427"/>
        <v>0</v>
      </c>
      <c r="AC266" s="24">
        <f t="shared" si="427"/>
        <v>0</v>
      </c>
      <c r="AD266" s="24">
        <f t="shared" si="427"/>
        <v>950</v>
      </c>
      <c r="AE266" s="24">
        <f t="shared" si="427"/>
        <v>0</v>
      </c>
      <c r="AF266" s="24">
        <f t="shared" si="427"/>
        <v>0</v>
      </c>
      <c r="AG266" s="24">
        <f t="shared" si="427"/>
        <v>0</v>
      </c>
      <c r="AH266" s="24">
        <f t="shared" si="427"/>
        <v>0</v>
      </c>
      <c r="AI266" s="24">
        <f t="shared" si="427"/>
        <v>0</v>
      </c>
      <c r="AJ266" s="24">
        <f t="shared" ref="AF266:AQ270" si="428">AJ267</f>
        <v>950</v>
      </c>
      <c r="AK266" s="24">
        <f t="shared" si="428"/>
        <v>0</v>
      </c>
      <c r="AL266" s="24">
        <f t="shared" si="428"/>
        <v>0</v>
      </c>
      <c r="AM266" s="24">
        <f t="shared" si="428"/>
        <v>0</v>
      </c>
      <c r="AN266" s="24">
        <f t="shared" si="428"/>
        <v>0</v>
      </c>
      <c r="AO266" s="24">
        <f t="shared" si="428"/>
        <v>0</v>
      </c>
      <c r="AP266" s="24">
        <f t="shared" si="428"/>
        <v>950</v>
      </c>
      <c r="AQ266" s="24">
        <f t="shared" si="428"/>
        <v>0</v>
      </c>
    </row>
    <row r="267" spans="1:43" ht="66">
      <c r="A267" s="72" t="s">
        <v>558</v>
      </c>
      <c r="B267" s="25" t="s">
        <v>53</v>
      </c>
      <c r="C267" s="25" t="s">
        <v>11</v>
      </c>
      <c r="D267" s="32" t="s">
        <v>274</v>
      </c>
      <c r="E267" s="25"/>
      <c r="F267" s="27">
        <f t="shared" si="426"/>
        <v>950</v>
      </c>
      <c r="G267" s="27">
        <f t="shared" si="426"/>
        <v>0</v>
      </c>
      <c r="H267" s="27">
        <f t="shared" si="426"/>
        <v>0</v>
      </c>
      <c r="I267" s="27">
        <f t="shared" si="426"/>
        <v>0</v>
      </c>
      <c r="J267" s="27">
        <f t="shared" si="426"/>
        <v>0</v>
      </c>
      <c r="K267" s="27">
        <f t="shared" si="426"/>
        <v>0</v>
      </c>
      <c r="L267" s="27">
        <f t="shared" si="426"/>
        <v>950</v>
      </c>
      <c r="M267" s="27">
        <f t="shared" si="426"/>
        <v>0</v>
      </c>
      <c r="N267" s="27">
        <f t="shared" si="426"/>
        <v>0</v>
      </c>
      <c r="O267" s="27">
        <f t="shared" si="426"/>
        <v>0</v>
      </c>
      <c r="P267" s="27">
        <f t="shared" si="426"/>
        <v>0</v>
      </c>
      <c r="Q267" s="27">
        <f t="shared" si="426"/>
        <v>0</v>
      </c>
      <c r="R267" s="27">
        <f t="shared" si="426"/>
        <v>950</v>
      </c>
      <c r="S267" s="27">
        <f t="shared" si="426"/>
        <v>0</v>
      </c>
      <c r="T267" s="27">
        <f t="shared" si="427"/>
        <v>0</v>
      </c>
      <c r="U267" s="27">
        <f t="shared" si="427"/>
        <v>0</v>
      </c>
      <c r="V267" s="27">
        <f t="shared" si="427"/>
        <v>0</v>
      </c>
      <c r="W267" s="27">
        <f t="shared" si="427"/>
        <v>0</v>
      </c>
      <c r="X267" s="27">
        <f t="shared" si="427"/>
        <v>950</v>
      </c>
      <c r="Y267" s="27">
        <f t="shared" si="427"/>
        <v>0</v>
      </c>
      <c r="Z267" s="27">
        <f t="shared" si="427"/>
        <v>0</v>
      </c>
      <c r="AA267" s="27">
        <f t="shared" si="427"/>
        <v>0</v>
      </c>
      <c r="AB267" s="27">
        <f t="shared" si="427"/>
        <v>0</v>
      </c>
      <c r="AC267" s="27">
        <f t="shared" si="427"/>
        <v>0</v>
      </c>
      <c r="AD267" s="27">
        <f t="shared" si="427"/>
        <v>950</v>
      </c>
      <c r="AE267" s="27">
        <f t="shared" si="427"/>
        <v>0</v>
      </c>
      <c r="AF267" s="27">
        <f t="shared" si="428"/>
        <v>0</v>
      </c>
      <c r="AG267" s="27">
        <f t="shared" si="428"/>
        <v>0</v>
      </c>
      <c r="AH267" s="27">
        <f t="shared" si="428"/>
        <v>0</v>
      </c>
      <c r="AI267" s="27">
        <f t="shared" si="428"/>
        <v>0</v>
      </c>
      <c r="AJ267" s="27">
        <f t="shared" si="428"/>
        <v>950</v>
      </c>
      <c r="AK267" s="27">
        <f t="shared" si="428"/>
        <v>0</v>
      </c>
      <c r="AL267" s="27">
        <f t="shared" si="428"/>
        <v>0</v>
      </c>
      <c r="AM267" s="27">
        <f t="shared" si="428"/>
        <v>0</v>
      </c>
      <c r="AN267" s="27">
        <f t="shared" si="428"/>
        <v>0</v>
      </c>
      <c r="AO267" s="27">
        <f t="shared" si="428"/>
        <v>0</v>
      </c>
      <c r="AP267" s="27">
        <f t="shared" si="428"/>
        <v>950</v>
      </c>
      <c r="AQ267" s="27">
        <f t="shared" si="428"/>
        <v>0</v>
      </c>
    </row>
    <row r="268" spans="1:43" ht="16.5">
      <c r="A268" s="33" t="s">
        <v>207</v>
      </c>
      <c r="B268" s="25" t="s">
        <v>53</v>
      </c>
      <c r="C268" s="25" t="s">
        <v>11</v>
      </c>
      <c r="D268" s="32" t="s">
        <v>272</v>
      </c>
      <c r="E268" s="25"/>
      <c r="F268" s="27">
        <f t="shared" si="426"/>
        <v>950</v>
      </c>
      <c r="G268" s="27">
        <f t="shared" si="426"/>
        <v>0</v>
      </c>
      <c r="H268" s="27">
        <f t="shared" si="426"/>
        <v>0</v>
      </c>
      <c r="I268" s="27">
        <f t="shared" si="426"/>
        <v>0</v>
      </c>
      <c r="J268" s="27">
        <f t="shared" si="426"/>
        <v>0</v>
      </c>
      <c r="K268" s="27">
        <f t="shared" si="426"/>
        <v>0</v>
      </c>
      <c r="L268" s="27">
        <f t="shared" si="426"/>
        <v>950</v>
      </c>
      <c r="M268" s="27">
        <f t="shared" si="426"/>
        <v>0</v>
      </c>
      <c r="N268" s="27">
        <f t="shared" si="426"/>
        <v>0</v>
      </c>
      <c r="O268" s="27">
        <f t="shared" si="426"/>
        <v>0</v>
      </c>
      <c r="P268" s="27">
        <f t="shared" si="426"/>
        <v>0</v>
      </c>
      <c r="Q268" s="27">
        <f t="shared" si="426"/>
        <v>0</v>
      </c>
      <c r="R268" s="27">
        <f t="shared" si="426"/>
        <v>950</v>
      </c>
      <c r="S268" s="27">
        <f t="shared" si="426"/>
        <v>0</v>
      </c>
      <c r="T268" s="27">
        <f t="shared" si="427"/>
        <v>0</v>
      </c>
      <c r="U268" s="27">
        <f t="shared" si="427"/>
        <v>0</v>
      </c>
      <c r="V268" s="27">
        <f t="shared" si="427"/>
        <v>0</v>
      </c>
      <c r="W268" s="27">
        <f t="shared" si="427"/>
        <v>0</v>
      </c>
      <c r="X268" s="27">
        <f t="shared" si="427"/>
        <v>950</v>
      </c>
      <c r="Y268" s="27">
        <f t="shared" si="427"/>
        <v>0</v>
      </c>
      <c r="Z268" s="27">
        <f t="shared" si="427"/>
        <v>0</v>
      </c>
      <c r="AA268" s="27">
        <f t="shared" si="427"/>
        <v>0</v>
      </c>
      <c r="AB268" s="27">
        <f t="shared" si="427"/>
        <v>0</v>
      </c>
      <c r="AC268" s="27">
        <f t="shared" si="427"/>
        <v>0</v>
      </c>
      <c r="AD268" s="27">
        <f t="shared" si="427"/>
        <v>950</v>
      </c>
      <c r="AE268" s="27">
        <f t="shared" si="427"/>
        <v>0</v>
      </c>
      <c r="AF268" s="27">
        <f t="shared" si="428"/>
        <v>0</v>
      </c>
      <c r="AG268" s="27">
        <f t="shared" si="428"/>
        <v>0</v>
      </c>
      <c r="AH268" s="27">
        <f t="shared" si="428"/>
        <v>0</v>
      </c>
      <c r="AI268" s="27">
        <f t="shared" si="428"/>
        <v>0</v>
      </c>
      <c r="AJ268" s="27">
        <f t="shared" si="428"/>
        <v>950</v>
      </c>
      <c r="AK268" s="27">
        <f t="shared" si="428"/>
        <v>0</v>
      </c>
      <c r="AL268" s="27">
        <f t="shared" si="428"/>
        <v>0</v>
      </c>
      <c r="AM268" s="27">
        <f t="shared" si="428"/>
        <v>0</v>
      </c>
      <c r="AN268" s="27">
        <f t="shared" si="428"/>
        <v>0</v>
      </c>
      <c r="AO268" s="27">
        <f t="shared" si="428"/>
        <v>0</v>
      </c>
      <c r="AP268" s="27">
        <f t="shared" si="428"/>
        <v>950</v>
      </c>
      <c r="AQ268" s="27">
        <f t="shared" si="428"/>
        <v>0</v>
      </c>
    </row>
    <row r="269" spans="1:43" ht="132">
      <c r="A269" s="72" t="s">
        <v>214</v>
      </c>
      <c r="B269" s="25" t="s">
        <v>53</v>
      </c>
      <c r="C269" s="25" t="s">
        <v>11</v>
      </c>
      <c r="D269" s="32" t="s">
        <v>297</v>
      </c>
      <c r="E269" s="25"/>
      <c r="F269" s="27">
        <f t="shared" si="426"/>
        <v>950</v>
      </c>
      <c r="G269" s="27">
        <f t="shared" si="426"/>
        <v>0</v>
      </c>
      <c r="H269" s="27">
        <f t="shared" si="426"/>
        <v>0</v>
      </c>
      <c r="I269" s="27">
        <f t="shared" si="426"/>
        <v>0</v>
      </c>
      <c r="J269" s="27">
        <f t="shared" si="426"/>
        <v>0</v>
      </c>
      <c r="K269" s="27">
        <f t="shared" si="426"/>
        <v>0</v>
      </c>
      <c r="L269" s="27">
        <f t="shared" si="426"/>
        <v>950</v>
      </c>
      <c r="M269" s="27">
        <f t="shared" si="426"/>
        <v>0</v>
      </c>
      <c r="N269" s="27">
        <f t="shared" si="426"/>
        <v>0</v>
      </c>
      <c r="O269" s="27">
        <f t="shared" si="426"/>
        <v>0</v>
      </c>
      <c r="P269" s="27">
        <f t="shared" si="426"/>
        <v>0</v>
      </c>
      <c r="Q269" s="27">
        <f t="shared" si="426"/>
        <v>0</v>
      </c>
      <c r="R269" s="27">
        <f t="shared" si="426"/>
        <v>950</v>
      </c>
      <c r="S269" s="27">
        <f t="shared" si="426"/>
        <v>0</v>
      </c>
      <c r="T269" s="27">
        <f t="shared" si="427"/>
        <v>0</v>
      </c>
      <c r="U269" s="27">
        <f t="shared" si="427"/>
        <v>0</v>
      </c>
      <c r="V269" s="27">
        <f t="shared" si="427"/>
        <v>0</v>
      </c>
      <c r="W269" s="27">
        <f t="shared" si="427"/>
        <v>0</v>
      </c>
      <c r="X269" s="27">
        <f t="shared" si="427"/>
        <v>950</v>
      </c>
      <c r="Y269" s="27">
        <f t="shared" si="427"/>
        <v>0</v>
      </c>
      <c r="Z269" s="27">
        <f t="shared" si="427"/>
        <v>0</v>
      </c>
      <c r="AA269" s="27">
        <f t="shared" si="427"/>
        <v>0</v>
      </c>
      <c r="AB269" s="27">
        <f t="shared" si="427"/>
        <v>0</v>
      </c>
      <c r="AC269" s="27">
        <f t="shared" si="427"/>
        <v>0</v>
      </c>
      <c r="AD269" s="27">
        <f t="shared" si="427"/>
        <v>950</v>
      </c>
      <c r="AE269" s="27">
        <f t="shared" si="427"/>
        <v>0</v>
      </c>
      <c r="AF269" s="27">
        <f t="shared" si="428"/>
        <v>0</v>
      </c>
      <c r="AG269" s="27">
        <f t="shared" si="428"/>
        <v>0</v>
      </c>
      <c r="AH269" s="27">
        <f t="shared" si="428"/>
        <v>0</v>
      </c>
      <c r="AI269" s="27">
        <f t="shared" si="428"/>
        <v>0</v>
      </c>
      <c r="AJ269" s="27">
        <f t="shared" si="428"/>
        <v>950</v>
      </c>
      <c r="AK269" s="27">
        <f t="shared" si="428"/>
        <v>0</v>
      </c>
      <c r="AL269" s="27">
        <f t="shared" si="428"/>
        <v>0</v>
      </c>
      <c r="AM269" s="27">
        <f t="shared" si="428"/>
        <v>0</v>
      </c>
      <c r="AN269" s="27">
        <f t="shared" si="428"/>
        <v>0</v>
      </c>
      <c r="AO269" s="27">
        <f t="shared" si="428"/>
        <v>0</v>
      </c>
      <c r="AP269" s="27">
        <f t="shared" si="428"/>
        <v>950</v>
      </c>
      <c r="AQ269" s="27">
        <f t="shared" si="428"/>
        <v>0</v>
      </c>
    </row>
    <row r="270" spans="1:43" ht="36.75" customHeight="1">
      <c r="A270" s="73" t="s">
        <v>83</v>
      </c>
      <c r="B270" s="25" t="s">
        <v>53</v>
      </c>
      <c r="C270" s="25" t="s">
        <v>11</v>
      </c>
      <c r="D270" s="32" t="s">
        <v>297</v>
      </c>
      <c r="E270" s="25" t="s">
        <v>84</v>
      </c>
      <c r="F270" s="27">
        <f t="shared" si="426"/>
        <v>950</v>
      </c>
      <c r="G270" s="27">
        <f t="shared" si="426"/>
        <v>0</v>
      </c>
      <c r="H270" s="27">
        <f t="shared" si="426"/>
        <v>0</v>
      </c>
      <c r="I270" s="27">
        <f t="shared" si="426"/>
        <v>0</v>
      </c>
      <c r="J270" s="27">
        <f t="shared" si="426"/>
        <v>0</v>
      </c>
      <c r="K270" s="27">
        <f t="shared" si="426"/>
        <v>0</v>
      </c>
      <c r="L270" s="27">
        <f t="shared" si="426"/>
        <v>950</v>
      </c>
      <c r="M270" s="27">
        <f t="shared" si="426"/>
        <v>0</v>
      </c>
      <c r="N270" s="27">
        <f t="shared" si="426"/>
        <v>0</v>
      </c>
      <c r="O270" s="27">
        <f t="shared" si="426"/>
        <v>0</v>
      </c>
      <c r="P270" s="27">
        <f t="shared" si="426"/>
        <v>0</v>
      </c>
      <c r="Q270" s="27">
        <f t="shared" si="426"/>
        <v>0</v>
      </c>
      <c r="R270" s="27">
        <f t="shared" si="426"/>
        <v>950</v>
      </c>
      <c r="S270" s="27">
        <f t="shared" si="426"/>
        <v>0</v>
      </c>
      <c r="T270" s="27">
        <f t="shared" si="427"/>
        <v>0</v>
      </c>
      <c r="U270" s="27">
        <f t="shared" si="427"/>
        <v>0</v>
      </c>
      <c r="V270" s="27">
        <f t="shared" si="427"/>
        <v>0</v>
      </c>
      <c r="W270" s="27">
        <f t="shared" si="427"/>
        <v>0</v>
      </c>
      <c r="X270" s="27">
        <f t="shared" si="427"/>
        <v>950</v>
      </c>
      <c r="Y270" s="27">
        <f t="shared" si="427"/>
        <v>0</v>
      </c>
      <c r="Z270" s="27">
        <f t="shared" si="427"/>
        <v>0</v>
      </c>
      <c r="AA270" s="27">
        <f t="shared" si="427"/>
        <v>0</v>
      </c>
      <c r="AB270" s="27">
        <f t="shared" si="427"/>
        <v>0</v>
      </c>
      <c r="AC270" s="27">
        <f t="shared" si="427"/>
        <v>0</v>
      </c>
      <c r="AD270" s="27">
        <f t="shared" si="427"/>
        <v>950</v>
      </c>
      <c r="AE270" s="27">
        <f t="shared" si="427"/>
        <v>0</v>
      </c>
      <c r="AF270" s="27">
        <f t="shared" si="428"/>
        <v>0</v>
      </c>
      <c r="AG270" s="27">
        <f t="shared" si="428"/>
        <v>0</v>
      </c>
      <c r="AH270" s="27">
        <f t="shared" si="428"/>
        <v>0</v>
      </c>
      <c r="AI270" s="27">
        <f t="shared" si="428"/>
        <v>0</v>
      </c>
      <c r="AJ270" s="27">
        <f t="shared" si="428"/>
        <v>950</v>
      </c>
      <c r="AK270" s="27">
        <f t="shared" si="428"/>
        <v>0</v>
      </c>
      <c r="AL270" s="27">
        <f t="shared" si="428"/>
        <v>0</v>
      </c>
      <c r="AM270" s="27">
        <f t="shared" si="428"/>
        <v>0</v>
      </c>
      <c r="AN270" s="27">
        <f t="shared" si="428"/>
        <v>0</v>
      </c>
      <c r="AO270" s="27">
        <f t="shared" si="428"/>
        <v>0</v>
      </c>
      <c r="AP270" s="27">
        <f t="shared" si="428"/>
        <v>950</v>
      </c>
      <c r="AQ270" s="27">
        <f t="shared" si="428"/>
        <v>0</v>
      </c>
    </row>
    <row r="271" spans="1:43" ht="49.5">
      <c r="A271" s="33" t="s">
        <v>193</v>
      </c>
      <c r="B271" s="25" t="s">
        <v>53</v>
      </c>
      <c r="C271" s="25" t="s">
        <v>11</v>
      </c>
      <c r="D271" s="32" t="s">
        <v>297</v>
      </c>
      <c r="E271" s="25" t="s">
        <v>183</v>
      </c>
      <c r="F271" s="27">
        <v>950</v>
      </c>
      <c r="G271" s="27"/>
      <c r="H271" s="27"/>
      <c r="I271" s="27"/>
      <c r="J271" s="27"/>
      <c r="K271" s="27"/>
      <c r="L271" s="27">
        <f>F271+H271+I271+J271+K271</f>
        <v>950</v>
      </c>
      <c r="M271" s="27">
        <f>G271+K271</f>
        <v>0</v>
      </c>
      <c r="N271" s="27"/>
      <c r="O271" s="27"/>
      <c r="P271" s="27"/>
      <c r="Q271" s="27"/>
      <c r="R271" s="27">
        <f>L271+N271+O271+P271+Q271</f>
        <v>950</v>
      </c>
      <c r="S271" s="27">
        <f>M271+Q271</f>
        <v>0</v>
      </c>
      <c r="T271" s="27"/>
      <c r="U271" s="27"/>
      <c r="V271" s="27"/>
      <c r="W271" s="27"/>
      <c r="X271" s="27">
        <f>R271+T271+U271+V271+W271</f>
        <v>950</v>
      </c>
      <c r="Y271" s="27">
        <f>S271+W271</f>
        <v>0</v>
      </c>
      <c r="Z271" s="27"/>
      <c r="AA271" s="27"/>
      <c r="AB271" s="27"/>
      <c r="AC271" s="27"/>
      <c r="AD271" s="27">
        <f>X271+Z271+AA271+AB271+AC271</f>
        <v>950</v>
      </c>
      <c r="AE271" s="27">
        <f>Y271+AC271</f>
        <v>0</v>
      </c>
      <c r="AF271" s="27"/>
      <c r="AG271" s="27"/>
      <c r="AH271" s="27"/>
      <c r="AI271" s="27"/>
      <c r="AJ271" s="27">
        <f>AD271+AF271+AG271+AH271+AI271</f>
        <v>950</v>
      </c>
      <c r="AK271" s="27">
        <f>AE271+AI271</f>
        <v>0</v>
      </c>
      <c r="AL271" s="27"/>
      <c r="AM271" s="27"/>
      <c r="AN271" s="27"/>
      <c r="AO271" s="27"/>
      <c r="AP271" s="27">
        <f>AJ271+AL271+AM271+AN271+AO271</f>
        <v>950</v>
      </c>
      <c r="AQ271" s="27">
        <f>AK271+AO271</f>
        <v>0</v>
      </c>
    </row>
    <row r="272" spans="1:43" ht="16.5">
      <c r="A272" s="33"/>
      <c r="B272" s="25"/>
      <c r="C272" s="25"/>
      <c r="D272" s="32"/>
      <c r="E272" s="25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</row>
    <row r="273" spans="1:43" ht="56.25">
      <c r="A273" s="71" t="s">
        <v>9</v>
      </c>
      <c r="B273" s="22" t="s">
        <v>53</v>
      </c>
      <c r="C273" s="22" t="s">
        <v>10</v>
      </c>
      <c r="D273" s="32"/>
      <c r="E273" s="25"/>
      <c r="F273" s="24">
        <f t="shared" ref="F273:G273" si="429">F274+F279+F284</f>
        <v>55358</v>
      </c>
      <c r="G273" s="24">
        <f t="shared" si="429"/>
        <v>0</v>
      </c>
      <c r="H273" s="24">
        <f t="shared" ref="H273:M273" si="430">H274+H279+H284</f>
        <v>2435</v>
      </c>
      <c r="I273" s="24">
        <f t="shared" si="430"/>
        <v>0</v>
      </c>
      <c r="J273" s="24">
        <f t="shared" si="430"/>
        <v>0</v>
      </c>
      <c r="K273" s="24">
        <f t="shared" si="430"/>
        <v>0</v>
      </c>
      <c r="L273" s="24">
        <f t="shared" si="430"/>
        <v>57793</v>
      </c>
      <c r="M273" s="24">
        <f t="shared" si="430"/>
        <v>0</v>
      </c>
      <c r="N273" s="24">
        <f t="shared" ref="N273:S273" si="431">N274+N279+N284</f>
        <v>0</v>
      </c>
      <c r="O273" s="24">
        <f t="shared" si="431"/>
        <v>0</v>
      </c>
      <c r="P273" s="24">
        <f t="shared" si="431"/>
        <v>0</v>
      </c>
      <c r="Q273" s="24">
        <f t="shared" si="431"/>
        <v>0</v>
      </c>
      <c r="R273" s="24">
        <f t="shared" si="431"/>
        <v>57793</v>
      </c>
      <c r="S273" s="24">
        <f t="shared" si="431"/>
        <v>0</v>
      </c>
      <c r="T273" s="24">
        <f t="shared" ref="T273:Y273" si="432">T274+T279+T284</f>
        <v>1675</v>
      </c>
      <c r="U273" s="24">
        <f t="shared" si="432"/>
        <v>0</v>
      </c>
      <c r="V273" s="24">
        <f t="shared" si="432"/>
        <v>0</v>
      </c>
      <c r="W273" s="24">
        <f t="shared" si="432"/>
        <v>0</v>
      </c>
      <c r="X273" s="24">
        <f t="shared" si="432"/>
        <v>59468</v>
      </c>
      <c r="Y273" s="24">
        <f t="shared" si="432"/>
        <v>0</v>
      </c>
      <c r="Z273" s="24">
        <f t="shared" ref="Z273:AE273" si="433">Z274+Z279+Z284</f>
        <v>1852</v>
      </c>
      <c r="AA273" s="24">
        <f t="shared" si="433"/>
        <v>0</v>
      </c>
      <c r="AB273" s="24">
        <f t="shared" si="433"/>
        <v>0</v>
      </c>
      <c r="AC273" s="24">
        <f t="shared" si="433"/>
        <v>0</v>
      </c>
      <c r="AD273" s="24">
        <f t="shared" si="433"/>
        <v>61320</v>
      </c>
      <c r="AE273" s="24">
        <f t="shared" si="433"/>
        <v>0</v>
      </c>
      <c r="AF273" s="24">
        <f t="shared" ref="AF273:AK273" si="434">AF274+AF279+AF284</f>
        <v>0</v>
      </c>
      <c r="AG273" s="24">
        <f t="shared" si="434"/>
        <v>0</v>
      </c>
      <c r="AH273" s="24">
        <f t="shared" si="434"/>
        <v>0</v>
      </c>
      <c r="AI273" s="24">
        <f t="shared" si="434"/>
        <v>0</v>
      </c>
      <c r="AJ273" s="24">
        <f t="shared" si="434"/>
        <v>61320</v>
      </c>
      <c r="AK273" s="24">
        <f t="shared" si="434"/>
        <v>0</v>
      </c>
      <c r="AL273" s="24">
        <f t="shared" ref="AL273:AQ273" si="435">AL274+AL279+AL284</f>
        <v>0</v>
      </c>
      <c r="AM273" s="24">
        <f t="shared" si="435"/>
        <v>0</v>
      </c>
      <c r="AN273" s="24">
        <f t="shared" si="435"/>
        <v>-5</v>
      </c>
      <c r="AO273" s="24">
        <f t="shared" si="435"/>
        <v>0</v>
      </c>
      <c r="AP273" s="24">
        <f t="shared" si="435"/>
        <v>61315</v>
      </c>
      <c r="AQ273" s="24">
        <f t="shared" si="435"/>
        <v>0</v>
      </c>
    </row>
    <row r="274" spans="1:43" ht="49.5">
      <c r="A274" s="33" t="s">
        <v>449</v>
      </c>
      <c r="B274" s="25" t="s">
        <v>53</v>
      </c>
      <c r="C274" s="25" t="s">
        <v>10</v>
      </c>
      <c r="D274" s="32" t="s">
        <v>445</v>
      </c>
      <c r="E274" s="25"/>
      <c r="F274" s="27">
        <f t="shared" ref="F274:U277" si="436">F275</f>
        <v>242</v>
      </c>
      <c r="G274" s="27">
        <f t="shared" si="436"/>
        <v>0</v>
      </c>
      <c r="H274" s="27">
        <f t="shared" si="436"/>
        <v>0</v>
      </c>
      <c r="I274" s="27">
        <f t="shared" si="436"/>
        <v>0</v>
      </c>
      <c r="J274" s="27">
        <f t="shared" si="436"/>
        <v>0</v>
      </c>
      <c r="K274" s="27">
        <f t="shared" si="436"/>
        <v>0</v>
      </c>
      <c r="L274" s="27">
        <f t="shared" si="436"/>
        <v>242</v>
      </c>
      <c r="M274" s="27">
        <f t="shared" si="436"/>
        <v>0</v>
      </c>
      <c r="N274" s="27">
        <f t="shared" si="436"/>
        <v>0</v>
      </c>
      <c r="O274" s="27">
        <f t="shared" si="436"/>
        <v>0</v>
      </c>
      <c r="P274" s="27">
        <f t="shared" si="436"/>
        <v>0</v>
      </c>
      <c r="Q274" s="27">
        <f t="shared" si="436"/>
        <v>0</v>
      </c>
      <c r="R274" s="27">
        <f t="shared" si="436"/>
        <v>242</v>
      </c>
      <c r="S274" s="27">
        <f t="shared" si="436"/>
        <v>0</v>
      </c>
      <c r="T274" s="27">
        <f t="shared" si="436"/>
        <v>0</v>
      </c>
      <c r="U274" s="27">
        <f t="shared" si="436"/>
        <v>0</v>
      </c>
      <c r="V274" s="27">
        <f t="shared" ref="T274:AI277" si="437">V275</f>
        <v>0</v>
      </c>
      <c r="W274" s="27">
        <f t="shared" si="437"/>
        <v>0</v>
      </c>
      <c r="X274" s="27">
        <f t="shared" si="437"/>
        <v>242</v>
      </c>
      <c r="Y274" s="27">
        <f t="shared" si="437"/>
        <v>0</v>
      </c>
      <c r="Z274" s="27">
        <f t="shared" si="437"/>
        <v>0</v>
      </c>
      <c r="AA274" s="27">
        <f t="shared" si="437"/>
        <v>0</v>
      </c>
      <c r="AB274" s="27">
        <f t="shared" si="437"/>
        <v>0</v>
      </c>
      <c r="AC274" s="27">
        <f t="shared" si="437"/>
        <v>0</v>
      </c>
      <c r="AD274" s="27">
        <f t="shared" si="437"/>
        <v>242</v>
      </c>
      <c r="AE274" s="27">
        <f t="shared" si="437"/>
        <v>0</v>
      </c>
      <c r="AF274" s="27">
        <f t="shared" si="437"/>
        <v>0</v>
      </c>
      <c r="AG274" s="27">
        <f t="shared" si="437"/>
        <v>0</v>
      </c>
      <c r="AH274" s="27">
        <f t="shared" si="437"/>
        <v>0</v>
      </c>
      <c r="AI274" s="27">
        <f t="shared" si="437"/>
        <v>0</v>
      </c>
      <c r="AJ274" s="27">
        <f t="shared" ref="AF274:AQ277" si="438">AJ275</f>
        <v>242</v>
      </c>
      <c r="AK274" s="27">
        <f t="shared" si="438"/>
        <v>0</v>
      </c>
      <c r="AL274" s="27">
        <f t="shared" si="438"/>
        <v>0</v>
      </c>
      <c r="AM274" s="27">
        <f t="shared" si="438"/>
        <v>0</v>
      </c>
      <c r="AN274" s="27">
        <f t="shared" si="438"/>
        <v>0</v>
      </c>
      <c r="AO274" s="27">
        <f t="shared" si="438"/>
        <v>0</v>
      </c>
      <c r="AP274" s="27">
        <f t="shared" si="438"/>
        <v>242</v>
      </c>
      <c r="AQ274" s="27">
        <f t="shared" si="438"/>
        <v>0</v>
      </c>
    </row>
    <row r="275" spans="1:43" ht="23.25" customHeight="1">
      <c r="A275" s="33" t="s">
        <v>78</v>
      </c>
      <c r="B275" s="25" t="s">
        <v>53</v>
      </c>
      <c r="C275" s="25" t="s">
        <v>10</v>
      </c>
      <c r="D275" s="32" t="s">
        <v>446</v>
      </c>
      <c r="E275" s="25"/>
      <c r="F275" s="27">
        <f t="shared" si="436"/>
        <v>242</v>
      </c>
      <c r="G275" s="27">
        <f t="shared" si="436"/>
        <v>0</v>
      </c>
      <c r="H275" s="27">
        <f t="shared" si="436"/>
        <v>0</v>
      </c>
      <c r="I275" s="27">
        <f t="shared" si="436"/>
        <v>0</v>
      </c>
      <c r="J275" s="27">
        <f t="shared" si="436"/>
        <v>0</v>
      </c>
      <c r="K275" s="27">
        <f t="shared" si="436"/>
        <v>0</v>
      </c>
      <c r="L275" s="27">
        <f t="shared" si="436"/>
        <v>242</v>
      </c>
      <c r="M275" s="27">
        <f t="shared" si="436"/>
        <v>0</v>
      </c>
      <c r="N275" s="27">
        <f t="shared" si="436"/>
        <v>0</v>
      </c>
      <c r="O275" s="27">
        <f t="shared" si="436"/>
        <v>0</v>
      </c>
      <c r="P275" s="27">
        <f t="shared" si="436"/>
        <v>0</v>
      </c>
      <c r="Q275" s="27">
        <f t="shared" si="436"/>
        <v>0</v>
      </c>
      <c r="R275" s="27">
        <f t="shared" si="436"/>
        <v>242</v>
      </c>
      <c r="S275" s="27">
        <f t="shared" si="436"/>
        <v>0</v>
      </c>
      <c r="T275" s="27">
        <f t="shared" si="437"/>
        <v>0</v>
      </c>
      <c r="U275" s="27">
        <f t="shared" si="437"/>
        <v>0</v>
      </c>
      <c r="V275" s="27">
        <f t="shared" si="437"/>
        <v>0</v>
      </c>
      <c r="W275" s="27">
        <f t="shared" si="437"/>
        <v>0</v>
      </c>
      <c r="X275" s="27">
        <f t="shared" si="437"/>
        <v>242</v>
      </c>
      <c r="Y275" s="27">
        <f t="shared" si="437"/>
        <v>0</v>
      </c>
      <c r="Z275" s="27">
        <f t="shared" si="437"/>
        <v>0</v>
      </c>
      <c r="AA275" s="27">
        <f t="shared" si="437"/>
        <v>0</v>
      </c>
      <c r="AB275" s="27">
        <f t="shared" si="437"/>
        <v>0</v>
      </c>
      <c r="AC275" s="27">
        <f t="shared" si="437"/>
        <v>0</v>
      </c>
      <c r="AD275" s="27">
        <f t="shared" si="437"/>
        <v>242</v>
      </c>
      <c r="AE275" s="27">
        <f t="shared" si="437"/>
        <v>0</v>
      </c>
      <c r="AF275" s="27">
        <f t="shared" si="438"/>
        <v>0</v>
      </c>
      <c r="AG275" s="27">
        <f t="shared" si="438"/>
        <v>0</v>
      </c>
      <c r="AH275" s="27">
        <f t="shared" si="438"/>
        <v>0</v>
      </c>
      <c r="AI275" s="27">
        <f t="shared" si="438"/>
        <v>0</v>
      </c>
      <c r="AJ275" s="27">
        <f t="shared" si="438"/>
        <v>242</v>
      </c>
      <c r="AK275" s="27">
        <f t="shared" si="438"/>
        <v>0</v>
      </c>
      <c r="AL275" s="27">
        <f t="shared" si="438"/>
        <v>0</v>
      </c>
      <c r="AM275" s="27">
        <f t="shared" si="438"/>
        <v>0</v>
      </c>
      <c r="AN275" s="27">
        <f t="shared" si="438"/>
        <v>0</v>
      </c>
      <c r="AO275" s="27">
        <f t="shared" si="438"/>
        <v>0</v>
      </c>
      <c r="AP275" s="27">
        <f t="shared" si="438"/>
        <v>242</v>
      </c>
      <c r="AQ275" s="27">
        <f t="shared" si="438"/>
        <v>0</v>
      </c>
    </row>
    <row r="276" spans="1:43" ht="49.5">
      <c r="A276" s="33" t="s">
        <v>305</v>
      </c>
      <c r="B276" s="25" t="s">
        <v>53</v>
      </c>
      <c r="C276" s="25" t="s">
        <v>10</v>
      </c>
      <c r="D276" s="32" t="s">
        <v>447</v>
      </c>
      <c r="E276" s="25"/>
      <c r="F276" s="27">
        <f t="shared" si="436"/>
        <v>242</v>
      </c>
      <c r="G276" s="27">
        <f t="shared" si="436"/>
        <v>0</v>
      </c>
      <c r="H276" s="27">
        <f t="shared" si="436"/>
        <v>0</v>
      </c>
      <c r="I276" s="27">
        <f t="shared" si="436"/>
        <v>0</v>
      </c>
      <c r="J276" s="27">
        <f t="shared" si="436"/>
        <v>0</v>
      </c>
      <c r="K276" s="27">
        <f t="shared" si="436"/>
        <v>0</v>
      </c>
      <c r="L276" s="27">
        <f t="shared" si="436"/>
        <v>242</v>
      </c>
      <c r="M276" s="27">
        <f t="shared" si="436"/>
        <v>0</v>
      </c>
      <c r="N276" s="27">
        <f t="shared" si="436"/>
        <v>0</v>
      </c>
      <c r="O276" s="27">
        <f t="shared" si="436"/>
        <v>0</v>
      </c>
      <c r="P276" s="27">
        <f t="shared" si="436"/>
        <v>0</v>
      </c>
      <c r="Q276" s="27">
        <f t="shared" si="436"/>
        <v>0</v>
      </c>
      <c r="R276" s="27">
        <f t="shared" si="436"/>
        <v>242</v>
      </c>
      <c r="S276" s="27">
        <f t="shared" si="436"/>
        <v>0</v>
      </c>
      <c r="T276" s="27">
        <f t="shared" si="437"/>
        <v>0</v>
      </c>
      <c r="U276" s="27">
        <f t="shared" si="437"/>
        <v>0</v>
      </c>
      <c r="V276" s="27">
        <f t="shared" si="437"/>
        <v>0</v>
      </c>
      <c r="W276" s="27">
        <f t="shared" si="437"/>
        <v>0</v>
      </c>
      <c r="X276" s="27">
        <f t="shared" si="437"/>
        <v>242</v>
      </c>
      <c r="Y276" s="27">
        <f t="shared" si="437"/>
        <v>0</v>
      </c>
      <c r="Z276" s="27">
        <f t="shared" si="437"/>
        <v>0</v>
      </c>
      <c r="AA276" s="27">
        <f t="shared" si="437"/>
        <v>0</v>
      </c>
      <c r="AB276" s="27">
        <f t="shared" si="437"/>
        <v>0</v>
      </c>
      <c r="AC276" s="27">
        <f t="shared" si="437"/>
        <v>0</v>
      </c>
      <c r="AD276" s="27">
        <f t="shared" si="437"/>
        <v>242</v>
      </c>
      <c r="AE276" s="27">
        <f t="shared" si="437"/>
        <v>0</v>
      </c>
      <c r="AF276" s="27">
        <f t="shared" si="438"/>
        <v>0</v>
      </c>
      <c r="AG276" s="27">
        <f t="shared" si="438"/>
        <v>0</v>
      </c>
      <c r="AH276" s="27">
        <f t="shared" si="438"/>
        <v>0</v>
      </c>
      <c r="AI276" s="27">
        <f t="shared" si="438"/>
        <v>0</v>
      </c>
      <c r="AJ276" s="27">
        <f t="shared" si="438"/>
        <v>242</v>
      </c>
      <c r="AK276" s="27">
        <f t="shared" si="438"/>
        <v>0</v>
      </c>
      <c r="AL276" s="27">
        <f t="shared" si="438"/>
        <v>0</v>
      </c>
      <c r="AM276" s="27">
        <f t="shared" si="438"/>
        <v>0</v>
      </c>
      <c r="AN276" s="27">
        <f t="shared" si="438"/>
        <v>0</v>
      </c>
      <c r="AO276" s="27">
        <f t="shared" si="438"/>
        <v>0</v>
      </c>
      <c r="AP276" s="27">
        <f t="shared" si="438"/>
        <v>242</v>
      </c>
      <c r="AQ276" s="27">
        <f t="shared" si="438"/>
        <v>0</v>
      </c>
    </row>
    <row r="277" spans="1:43" ht="33">
      <c r="A277" s="33" t="s">
        <v>437</v>
      </c>
      <c r="B277" s="25" t="s">
        <v>53</v>
      </c>
      <c r="C277" s="25" t="s">
        <v>10</v>
      </c>
      <c r="D277" s="32" t="s">
        <v>447</v>
      </c>
      <c r="E277" s="25" t="s">
        <v>80</v>
      </c>
      <c r="F277" s="27">
        <f t="shared" si="436"/>
        <v>242</v>
      </c>
      <c r="G277" s="27">
        <f t="shared" si="436"/>
        <v>0</v>
      </c>
      <c r="H277" s="27">
        <f t="shared" si="436"/>
        <v>0</v>
      </c>
      <c r="I277" s="27">
        <f t="shared" si="436"/>
        <v>0</v>
      </c>
      <c r="J277" s="27">
        <f t="shared" si="436"/>
        <v>0</v>
      </c>
      <c r="K277" s="27">
        <f t="shared" si="436"/>
        <v>0</v>
      </c>
      <c r="L277" s="27">
        <f t="shared" si="436"/>
        <v>242</v>
      </c>
      <c r="M277" s="27">
        <f t="shared" si="436"/>
        <v>0</v>
      </c>
      <c r="N277" s="27">
        <f t="shared" si="436"/>
        <v>0</v>
      </c>
      <c r="O277" s="27">
        <f t="shared" si="436"/>
        <v>0</v>
      </c>
      <c r="P277" s="27">
        <f t="shared" si="436"/>
        <v>0</v>
      </c>
      <c r="Q277" s="27">
        <f t="shared" si="436"/>
        <v>0</v>
      </c>
      <c r="R277" s="27">
        <f t="shared" si="436"/>
        <v>242</v>
      </c>
      <c r="S277" s="27">
        <f t="shared" si="436"/>
        <v>0</v>
      </c>
      <c r="T277" s="27">
        <f t="shared" si="437"/>
        <v>0</v>
      </c>
      <c r="U277" s="27">
        <f t="shared" si="437"/>
        <v>0</v>
      </c>
      <c r="V277" s="27">
        <f t="shared" si="437"/>
        <v>0</v>
      </c>
      <c r="W277" s="27">
        <f t="shared" si="437"/>
        <v>0</v>
      </c>
      <c r="X277" s="27">
        <f t="shared" si="437"/>
        <v>242</v>
      </c>
      <c r="Y277" s="27">
        <f t="shared" si="437"/>
        <v>0</v>
      </c>
      <c r="Z277" s="27">
        <f t="shared" si="437"/>
        <v>0</v>
      </c>
      <c r="AA277" s="27">
        <f t="shared" si="437"/>
        <v>0</v>
      </c>
      <c r="AB277" s="27">
        <f t="shared" si="437"/>
        <v>0</v>
      </c>
      <c r="AC277" s="27">
        <f t="shared" si="437"/>
        <v>0</v>
      </c>
      <c r="AD277" s="27">
        <f t="shared" si="437"/>
        <v>242</v>
      </c>
      <c r="AE277" s="27">
        <f t="shared" si="437"/>
        <v>0</v>
      </c>
      <c r="AF277" s="27">
        <f t="shared" si="438"/>
        <v>0</v>
      </c>
      <c r="AG277" s="27">
        <f t="shared" si="438"/>
        <v>0</v>
      </c>
      <c r="AH277" s="27">
        <f t="shared" si="438"/>
        <v>0</v>
      </c>
      <c r="AI277" s="27">
        <f t="shared" si="438"/>
        <v>0</v>
      </c>
      <c r="AJ277" s="27">
        <f t="shared" si="438"/>
        <v>242</v>
      </c>
      <c r="AK277" s="27">
        <f t="shared" si="438"/>
        <v>0</v>
      </c>
      <c r="AL277" s="27">
        <f t="shared" si="438"/>
        <v>0</v>
      </c>
      <c r="AM277" s="27">
        <f t="shared" si="438"/>
        <v>0</v>
      </c>
      <c r="AN277" s="27">
        <f t="shared" si="438"/>
        <v>0</v>
      </c>
      <c r="AO277" s="27">
        <f t="shared" si="438"/>
        <v>0</v>
      </c>
      <c r="AP277" s="27">
        <f t="shared" si="438"/>
        <v>242</v>
      </c>
      <c r="AQ277" s="27">
        <f t="shared" si="438"/>
        <v>0</v>
      </c>
    </row>
    <row r="278" spans="1:43" ht="36" customHeight="1">
      <c r="A278" s="33" t="s">
        <v>170</v>
      </c>
      <c r="B278" s="25" t="s">
        <v>53</v>
      </c>
      <c r="C278" s="25" t="s">
        <v>10</v>
      </c>
      <c r="D278" s="32" t="s">
        <v>447</v>
      </c>
      <c r="E278" s="25" t="s">
        <v>169</v>
      </c>
      <c r="F278" s="27">
        <v>242</v>
      </c>
      <c r="G278" s="27"/>
      <c r="H278" s="27"/>
      <c r="I278" s="27"/>
      <c r="J278" s="27"/>
      <c r="K278" s="27"/>
      <c r="L278" s="27">
        <f>F278+H278+I278+J278+K278</f>
        <v>242</v>
      </c>
      <c r="M278" s="27">
        <f>G278+K278</f>
        <v>0</v>
      </c>
      <c r="N278" s="27"/>
      <c r="O278" s="27"/>
      <c r="P278" s="27"/>
      <c r="Q278" s="27"/>
      <c r="R278" s="27">
        <f>L278+N278+O278+P278+Q278</f>
        <v>242</v>
      </c>
      <c r="S278" s="27">
        <f>M278+Q278</f>
        <v>0</v>
      </c>
      <c r="T278" s="27"/>
      <c r="U278" s="27"/>
      <c r="V278" s="27"/>
      <c r="W278" s="27"/>
      <c r="X278" s="27">
        <f>R278+T278+U278+V278+W278</f>
        <v>242</v>
      </c>
      <c r="Y278" s="27">
        <f>S278+W278</f>
        <v>0</v>
      </c>
      <c r="Z278" s="27"/>
      <c r="AA278" s="27"/>
      <c r="AB278" s="27"/>
      <c r="AC278" s="27"/>
      <c r="AD278" s="27">
        <f>X278+Z278+AA278+AB278+AC278</f>
        <v>242</v>
      </c>
      <c r="AE278" s="27">
        <f>Y278+AC278</f>
        <v>0</v>
      </c>
      <c r="AF278" s="27"/>
      <c r="AG278" s="27"/>
      <c r="AH278" s="27"/>
      <c r="AI278" s="27"/>
      <c r="AJ278" s="27">
        <f>AD278+AF278+AG278+AH278+AI278</f>
        <v>242</v>
      </c>
      <c r="AK278" s="27">
        <f>AE278+AI278</f>
        <v>0</v>
      </c>
      <c r="AL278" s="27"/>
      <c r="AM278" s="27"/>
      <c r="AN278" s="27"/>
      <c r="AO278" s="27"/>
      <c r="AP278" s="27">
        <f>AJ278+AL278+AM278+AN278+AO278</f>
        <v>242</v>
      </c>
      <c r="AQ278" s="27">
        <f>AK278+AO278</f>
        <v>0</v>
      </c>
    </row>
    <row r="279" spans="1:43" ht="99">
      <c r="A279" s="33" t="s">
        <v>206</v>
      </c>
      <c r="B279" s="25" t="s">
        <v>53</v>
      </c>
      <c r="C279" s="25" t="s">
        <v>10</v>
      </c>
      <c r="D279" s="32" t="s">
        <v>292</v>
      </c>
      <c r="E279" s="25"/>
      <c r="F279" s="27">
        <f t="shared" ref="F279:U282" si="439">F280</f>
        <v>88</v>
      </c>
      <c r="G279" s="27">
        <f t="shared" si="439"/>
        <v>0</v>
      </c>
      <c r="H279" s="27">
        <f t="shared" si="439"/>
        <v>0</v>
      </c>
      <c r="I279" s="27">
        <f t="shared" si="439"/>
        <v>0</v>
      </c>
      <c r="J279" s="27">
        <f t="shared" si="439"/>
        <v>0</v>
      </c>
      <c r="K279" s="27">
        <f t="shared" si="439"/>
        <v>0</v>
      </c>
      <c r="L279" s="27">
        <f t="shared" si="439"/>
        <v>88</v>
      </c>
      <c r="M279" s="27">
        <f t="shared" si="439"/>
        <v>0</v>
      </c>
      <c r="N279" s="27">
        <f t="shared" si="439"/>
        <v>0</v>
      </c>
      <c r="O279" s="27">
        <f t="shared" si="439"/>
        <v>0</v>
      </c>
      <c r="P279" s="27">
        <f t="shared" si="439"/>
        <v>0</v>
      </c>
      <c r="Q279" s="27">
        <f t="shared" si="439"/>
        <v>0</v>
      </c>
      <c r="R279" s="27">
        <f t="shared" si="439"/>
        <v>88</v>
      </c>
      <c r="S279" s="27">
        <f t="shared" si="439"/>
        <v>0</v>
      </c>
      <c r="T279" s="27">
        <f t="shared" si="439"/>
        <v>0</v>
      </c>
      <c r="U279" s="27">
        <f t="shared" si="439"/>
        <v>0</v>
      </c>
      <c r="V279" s="27">
        <f t="shared" ref="T279:AI282" si="440">V280</f>
        <v>0</v>
      </c>
      <c r="W279" s="27">
        <f t="shared" si="440"/>
        <v>0</v>
      </c>
      <c r="X279" s="27">
        <f t="shared" si="440"/>
        <v>88</v>
      </c>
      <c r="Y279" s="27">
        <f t="shared" si="440"/>
        <v>0</v>
      </c>
      <c r="Z279" s="27">
        <f t="shared" si="440"/>
        <v>0</v>
      </c>
      <c r="AA279" s="27">
        <f t="shared" si="440"/>
        <v>0</v>
      </c>
      <c r="AB279" s="27">
        <f t="shared" si="440"/>
        <v>0</v>
      </c>
      <c r="AC279" s="27">
        <f t="shared" si="440"/>
        <v>0</v>
      </c>
      <c r="AD279" s="27">
        <f t="shared" si="440"/>
        <v>88</v>
      </c>
      <c r="AE279" s="27">
        <f t="shared" si="440"/>
        <v>0</v>
      </c>
      <c r="AF279" s="27">
        <f t="shared" si="440"/>
        <v>0</v>
      </c>
      <c r="AG279" s="27">
        <f t="shared" si="440"/>
        <v>0</v>
      </c>
      <c r="AH279" s="27">
        <f t="shared" si="440"/>
        <v>0</v>
      </c>
      <c r="AI279" s="27">
        <f t="shared" si="440"/>
        <v>0</v>
      </c>
      <c r="AJ279" s="27">
        <f t="shared" ref="AF279:AQ282" si="441">AJ280</f>
        <v>88</v>
      </c>
      <c r="AK279" s="27">
        <f t="shared" si="441"/>
        <v>0</v>
      </c>
      <c r="AL279" s="27">
        <f t="shared" si="441"/>
        <v>0</v>
      </c>
      <c r="AM279" s="27">
        <f t="shared" si="441"/>
        <v>0</v>
      </c>
      <c r="AN279" s="27">
        <f t="shared" si="441"/>
        <v>0</v>
      </c>
      <c r="AO279" s="27">
        <f t="shared" si="441"/>
        <v>0</v>
      </c>
      <c r="AP279" s="27">
        <f t="shared" si="441"/>
        <v>88</v>
      </c>
      <c r="AQ279" s="27">
        <f t="shared" si="441"/>
        <v>0</v>
      </c>
    </row>
    <row r="280" spans="1:43" ht="21.75" customHeight="1">
      <c r="A280" s="33" t="s">
        <v>78</v>
      </c>
      <c r="B280" s="25" t="s">
        <v>53</v>
      </c>
      <c r="C280" s="25" t="s">
        <v>10</v>
      </c>
      <c r="D280" s="32" t="s">
        <v>293</v>
      </c>
      <c r="E280" s="25"/>
      <c r="F280" s="27">
        <f t="shared" si="439"/>
        <v>88</v>
      </c>
      <c r="G280" s="27">
        <f t="shared" si="439"/>
        <v>0</v>
      </c>
      <c r="H280" s="27">
        <f t="shared" si="439"/>
        <v>0</v>
      </c>
      <c r="I280" s="27">
        <f t="shared" si="439"/>
        <v>0</v>
      </c>
      <c r="J280" s="27">
        <f t="shared" si="439"/>
        <v>0</v>
      </c>
      <c r="K280" s="27">
        <f t="shared" si="439"/>
        <v>0</v>
      </c>
      <c r="L280" s="27">
        <f t="shared" si="439"/>
        <v>88</v>
      </c>
      <c r="M280" s="27">
        <f t="shared" si="439"/>
        <v>0</v>
      </c>
      <c r="N280" s="27">
        <f t="shared" si="439"/>
        <v>0</v>
      </c>
      <c r="O280" s="27">
        <f t="shared" si="439"/>
        <v>0</v>
      </c>
      <c r="P280" s="27">
        <f t="shared" si="439"/>
        <v>0</v>
      </c>
      <c r="Q280" s="27">
        <f t="shared" si="439"/>
        <v>0</v>
      </c>
      <c r="R280" s="27">
        <f t="shared" si="439"/>
        <v>88</v>
      </c>
      <c r="S280" s="27">
        <f t="shared" si="439"/>
        <v>0</v>
      </c>
      <c r="T280" s="27">
        <f t="shared" si="440"/>
        <v>0</v>
      </c>
      <c r="U280" s="27">
        <f t="shared" si="440"/>
        <v>0</v>
      </c>
      <c r="V280" s="27">
        <f t="shared" si="440"/>
        <v>0</v>
      </c>
      <c r="W280" s="27">
        <f t="shared" si="440"/>
        <v>0</v>
      </c>
      <c r="X280" s="27">
        <f t="shared" si="440"/>
        <v>88</v>
      </c>
      <c r="Y280" s="27">
        <f t="shared" si="440"/>
        <v>0</v>
      </c>
      <c r="Z280" s="27">
        <f t="shared" si="440"/>
        <v>0</v>
      </c>
      <c r="AA280" s="27">
        <f t="shared" si="440"/>
        <v>0</v>
      </c>
      <c r="AB280" s="27">
        <f t="shared" si="440"/>
        <v>0</v>
      </c>
      <c r="AC280" s="27">
        <f t="shared" si="440"/>
        <v>0</v>
      </c>
      <c r="AD280" s="27">
        <f t="shared" si="440"/>
        <v>88</v>
      </c>
      <c r="AE280" s="27">
        <f t="shared" si="440"/>
        <v>0</v>
      </c>
      <c r="AF280" s="27">
        <f t="shared" si="441"/>
        <v>0</v>
      </c>
      <c r="AG280" s="27">
        <f t="shared" si="441"/>
        <v>0</v>
      </c>
      <c r="AH280" s="27">
        <f t="shared" si="441"/>
        <v>0</v>
      </c>
      <c r="AI280" s="27">
        <f t="shared" si="441"/>
        <v>0</v>
      </c>
      <c r="AJ280" s="27">
        <f t="shared" si="441"/>
        <v>88</v>
      </c>
      <c r="AK280" s="27">
        <f t="shared" si="441"/>
        <v>0</v>
      </c>
      <c r="AL280" s="27">
        <f t="shared" si="441"/>
        <v>0</v>
      </c>
      <c r="AM280" s="27">
        <f t="shared" si="441"/>
        <v>0</v>
      </c>
      <c r="AN280" s="27">
        <f t="shared" si="441"/>
        <v>0</v>
      </c>
      <c r="AO280" s="27">
        <f t="shared" si="441"/>
        <v>0</v>
      </c>
      <c r="AP280" s="27">
        <f t="shared" si="441"/>
        <v>88</v>
      </c>
      <c r="AQ280" s="27">
        <f t="shared" si="441"/>
        <v>0</v>
      </c>
    </row>
    <row r="281" spans="1:43" ht="49.5">
      <c r="A281" s="33" t="s">
        <v>205</v>
      </c>
      <c r="B281" s="25" t="s">
        <v>53</v>
      </c>
      <c r="C281" s="25" t="s">
        <v>10</v>
      </c>
      <c r="D281" s="32" t="s">
        <v>473</v>
      </c>
      <c r="E281" s="25"/>
      <c r="F281" s="27">
        <f t="shared" si="439"/>
        <v>88</v>
      </c>
      <c r="G281" s="27">
        <f t="shared" si="439"/>
        <v>0</v>
      </c>
      <c r="H281" s="27">
        <f t="shared" si="439"/>
        <v>0</v>
      </c>
      <c r="I281" s="27">
        <f t="shared" si="439"/>
        <v>0</v>
      </c>
      <c r="J281" s="27">
        <f t="shared" si="439"/>
        <v>0</v>
      </c>
      <c r="K281" s="27">
        <f t="shared" si="439"/>
        <v>0</v>
      </c>
      <c r="L281" s="27">
        <f t="shared" si="439"/>
        <v>88</v>
      </c>
      <c r="M281" s="27">
        <f t="shared" si="439"/>
        <v>0</v>
      </c>
      <c r="N281" s="27">
        <f t="shared" si="439"/>
        <v>0</v>
      </c>
      <c r="O281" s="27">
        <f t="shared" si="439"/>
        <v>0</v>
      </c>
      <c r="P281" s="27">
        <f t="shared" si="439"/>
        <v>0</v>
      </c>
      <c r="Q281" s="27">
        <f t="shared" si="439"/>
        <v>0</v>
      </c>
      <c r="R281" s="27">
        <f t="shared" si="439"/>
        <v>88</v>
      </c>
      <c r="S281" s="27">
        <f t="shared" si="439"/>
        <v>0</v>
      </c>
      <c r="T281" s="27">
        <f t="shared" si="440"/>
        <v>0</v>
      </c>
      <c r="U281" s="27">
        <f t="shared" si="440"/>
        <v>0</v>
      </c>
      <c r="V281" s="27">
        <f t="shared" si="440"/>
        <v>0</v>
      </c>
      <c r="W281" s="27">
        <f t="shared" si="440"/>
        <v>0</v>
      </c>
      <c r="X281" s="27">
        <f t="shared" si="440"/>
        <v>88</v>
      </c>
      <c r="Y281" s="27">
        <f t="shared" si="440"/>
        <v>0</v>
      </c>
      <c r="Z281" s="27">
        <f t="shared" si="440"/>
        <v>0</v>
      </c>
      <c r="AA281" s="27">
        <f t="shared" si="440"/>
        <v>0</v>
      </c>
      <c r="AB281" s="27">
        <f t="shared" si="440"/>
        <v>0</v>
      </c>
      <c r="AC281" s="27">
        <f t="shared" si="440"/>
        <v>0</v>
      </c>
      <c r="AD281" s="27">
        <f t="shared" si="440"/>
        <v>88</v>
      </c>
      <c r="AE281" s="27">
        <f t="shared" si="440"/>
        <v>0</v>
      </c>
      <c r="AF281" s="27">
        <f t="shared" si="441"/>
        <v>0</v>
      </c>
      <c r="AG281" s="27">
        <f t="shared" si="441"/>
        <v>0</v>
      </c>
      <c r="AH281" s="27">
        <f t="shared" si="441"/>
        <v>0</v>
      </c>
      <c r="AI281" s="27">
        <f t="shared" si="441"/>
        <v>0</v>
      </c>
      <c r="AJ281" s="27">
        <f t="shared" si="441"/>
        <v>88</v>
      </c>
      <c r="AK281" s="27">
        <f t="shared" si="441"/>
        <v>0</v>
      </c>
      <c r="AL281" s="27">
        <f t="shared" si="441"/>
        <v>0</v>
      </c>
      <c r="AM281" s="27">
        <f t="shared" si="441"/>
        <v>0</v>
      </c>
      <c r="AN281" s="27">
        <f t="shared" si="441"/>
        <v>0</v>
      </c>
      <c r="AO281" s="27">
        <f t="shared" si="441"/>
        <v>0</v>
      </c>
      <c r="AP281" s="27">
        <f t="shared" si="441"/>
        <v>88</v>
      </c>
      <c r="AQ281" s="27">
        <f t="shared" si="441"/>
        <v>0</v>
      </c>
    </row>
    <row r="282" spans="1:43" ht="33">
      <c r="A282" s="33" t="s">
        <v>437</v>
      </c>
      <c r="B282" s="25" t="s">
        <v>53</v>
      </c>
      <c r="C282" s="25" t="s">
        <v>10</v>
      </c>
      <c r="D282" s="32" t="s">
        <v>473</v>
      </c>
      <c r="E282" s="25" t="s">
        <v>80</v>
      </c>
      <c r="F282" s="27">
        <f t="shared" si="439"/>
        <v>88</v>
      </c>
      <c r="G282" s="27">
        <f t="shared" si="439"/>
        <v>0</v>
      </c>
      <c r="H282" s="27">
        <f t="shared" si="439"/>
        <v>0</v>
      </c>
      <c r="I282" s="27">
        <f t="shared" si="439"/>
        <v>0</v>
      </c>
      <c r="J282" s="27">
        <f t="shared" si="439"/>
        <v>0</v>
      </c>
      <c r="K282" s="27">
        <f t="shared" si="439"/>
        <v>0</v>
      </c>
      <c r="L282" s="27">
        <f t="shared" si="439"/>
        <v>88</v>
      </c>
      <c r="M282" s="27">
        <f t="shared" si="439"/>
        <v>0</v>
      </c>
      <c r="N282" s="27">
        <f t="shared" si="439"/>
        <v>0</v>
      </c>
      <c r="O282" s="27">
        <f t="shared" si="439"/>
        <v>0</v>
      </c>
      <c r="P282" s="27">
        <f t="shared" si="439"/>
        <v>0</v>
      </c>
      <c r="Q282" s="27">
        <f t="shared" si="439"/>
        <v>0</v>
      </c>
      <c r="R282" s="27">
        <f t="shared" si="439"/>
        <v>88</v>
      </c>
      <c r="S282" s="27">
        <f t="shared" si="439"/>
        <v>0</v>
      </c>
      <c r="T282" s="27">
        <f t="shared" si="440"/>
        <v>0</v>
      </c>
      <c r="U282" s="27">
        <f t="shared" si="440"/>
        <v>0</v>
      </c>
      <c r="V282" s="27">
        <f t="shared" si="440"/>
        <v>0</v>
      </c>
      <c r="W282" s="27">
        <f t="shared" si="440"/>
        <v>0</v>
      </c>
      <c r="X282" s="27">
        <f t="shared" si="440"/>
        <v>88</v>
      </c>
      <c r="Y282" s="27">
        <f t="shared" si="440"/>
        <v>0</v>
      </c>
      <c r="Z282" s="27">
        <f t="shared" si="440"/>
        <v>0</v>
      </c>
      <c r="AA282" s="27">
        <f t="shared" si="440"/>
        <v>0</v>
      </c>
      <c r="AB282" s="27">
        <f t="shared" si="440"/>
        <v>0</v>
      </c>
      <c r="AC282" s="27">
        <f t="shared" si="440"/>
        <v>0</v>
      </c>
      <c r="AD282" s="27">
        <f t="shared" si="440"/>
        <v>88</v>
      </c>
      <c r="AE282" s="27">
        <f t="shared" si="440"/>
        <v>0</v>
      </c>
      <c r="AF282" s="27">
        <f t="shared" si="441"/>
        <v>0</v>
      </c>
      <c r="AG282" s="27">
        <f t="shared" si="441"/>
        <v>0</v>
      </c>
      <c r="AH282" s="27">
        <f t="shared" si="441"/>
        <v>0</v>
      </c>
      <c r="AI282" s="27">
        <f t="shared" si="441"/>
        <v>0</v>
      </c>
      <c r="AJ282" s="27">
        <f t="shared" si="441"/>
        <v>88</v>
      </c>
      <c r="AK282" s="27">
        <f t="shared" si="441"/>
        <v>0</v>
      </c>
      <c r="AL282" s="27">
        <f t="shared" si="441"/>
        <v>0</v>
      </c>
      <c r="AM282" s="27">
        <f t="shared" si="441"/>
        <v>0</v>
      </c>
      <c r="AN282" s="27">
        <f t="shared" si="441"/>
        <v>0</v>
      </c>
      <c r="AO282" s="27">
        <f t="shared" si="441"/>
        <v>0</v>
      </c>
      <c r="AP282" s="27">
        <f t="shared" si="441"/>
        <v>88</v>
      </c>
      <c r="AQ282" s="27">
        <f t="shared" si="441"/>
        <v>0</v>
      </c>
    </row>
    <row r="283" spans="1:43" ht="37.5" customHeight="1">
      <c r="A283" s="72" t="s">
        <v>170</v>
      </c>
      <c r="B283" s="25" t="s">
        <v>53</v>
      </c>
      <c r="C283" s="25" t="s">
        <v>10</v>
      </c>
      <c r="D283" s="32" t="s">
        <v>473</v>
      </c>
      <c r="E283" s="25" t="s">
        <v>169</v>
      </c>
      <c r="F283" s="27">
        <v>88</v>
      </c>
      <c r="G283" s="27"/>
      <c r="H283" s="27"/>
      <c r="I283" s="27"/>
      <c r="J283" s="27"/>
      <c r="K283" s="27"/>
      <c r="L283" s="27">
        <f>F283+H283+I283+J283+K283</f>
        <v>88</v>
      </c>
      <c r="M283" s="27">
        <f>G283+K283</f>
        <v>0</v>
      </c>
      <c r="N283" s="27"/>
      <c r="O283" s="27"/>
      <c r="P283" s="27"/>
      <c r="Q283" s="27"/>
      <c r="R283" s="27">
        <f>L283+N283+O283+P283+Q283</f>
        <v>88</v>
      </c>
      <c r="S283" s="27">
        <f>M283+Q283</f>
        <v>0</v>
      </c>
      <c r="T283" s="27"/>
      <c r="U283" s="27"/>
      <c r="V283" s="27"/>
      <c r="W283" s="27"/>
      <c r="X283" s="27">
        <f>R283+T283+U283+V283+W283</f>
        <v>88</v>
      </c>
      <c r="Y283" s="27">
        <f>S283+W283</f>
        <v>0</v>
      </c>
      <c r="Z283" s="27"/>
      <c r="AA283" s="27"/>
      <c r="AB283" s="27"/>
      <c r="AC283" s="27"/>
      <c r="AD283" s="27">
        <f>X283+Z283+AA283+AB283+AC283</f>
        <v>88</v>
      </c>
      <c r="AE283" s="27">
        <f>Y283+AC283</f>
        <v>0</v>
      </c>
      <c r="AF283" s="27"/>
      <c r="AG283" s="27"/>
      <c r="AH283" s="27"/>
      <c r="AI283" s="27"/>
      <c r="AJ283" s="27">
        <f>AD283+AF283+AG283+AH283+AI283</f>
        <v>88</v>
      </c>
      <c r="AK283" s="27">
        <f>AE283+AI283</f>
        <v>0</v>
      </c>
      <c r="AL283" s="27"/>
      <c r="AM283" s="27"/>
      <c r="AN283" s="27"/>
      <c r="AO283" s="27"/>
      <c r="AP283" s="27">
        <f>AJ283+AL283+AM283+AN283+AO283</f>
        <v>88</v>
      </c>
      <c r="AQ283" s="27">
        <f>AK283+AO283</f>
        <v>0</v>
      </c>
    </row>
    <row r="284" spans="1:43" ht="66">
      <c r="A284" s="72" t="s">
        <v>474</v>
      </c>
      <c r="B284" s="25" t="s">
        <v>53</v>
      </c>
      <c r="C284" s="25" t="s">
        <v>10</v>
      </c>
      <c r="D284" s="32" t="s">
        <v>298</v>
      </c>
      <c r="E284" s="25"/>
      <c r="F284" s="27">
        <f>F285+F289+F293</f>
        <v>55028</v>
      </c>
      <c r="G284" s="27">
        <f>G285+G289+G293</f>
        <v>0</v>
      </c>
      <c r="H284" s="27">
        <f t="shared" ref="H284:M284" si="442">H285+H289+H293</f>
        <v>2435</v>
      </c>
      <c r="I284" s="27">
        <f t="shared" si="442"/>
        <v>0</v>
      </c>
      <c r="J284" s="27">
        <f t="shared" si="442"/>
        <v>0</v>
      </c>
      <c r="K284" s="27">
        <f t="shared" si="442"/>
        <v>0</v>
      </c>
      <c r="L284" s="27">
        <f t="shared" si="442"/>
        <v>57463</v>
      </c>
      <c r="M284" s="27">
        <f t="shared" si="442"/>
        <v>0</v>
      </c>
      <c r="N284" s="27">
        <f t="shared" ref="N284:S284" si="443">N285+N289+N293</f>
        <v>0</v>
      </c>
      <c r="O284" s="27">
        <f t="shared" si="443"/>
        <v>0</v>
      </c>
      <c r="P284" s="27">
        <f t="shared" si="443"/>
        <v>0</v>
      </c>
      <c r="Q284" s="27">
        <f t="shared" si="443"/>
        <v>0</v>
      </c>
      <c r="R284" s="27">
        <f t="shared" si="443"/>
        <v>57463</v>
      </c>
      <c r="S284" s="27">
        <f t="shared" si="443"/>
        <v>0</v>
      </c>
      <c r="T284" s="27">
        <f t="shared" ref="T284:Y284" si="444">T285+T289+T293</f>
        <v>1675</v>
      </c>
      <c r="U284" s="27">
        <f t="shared" si="444"/>
        <v>0</v>
      </c>
      <c r="V284" s="27">
        <f t="shared" si="444"/>
        <v>0</v>
      </c>
      <c r="W284" s="27">
        <f t="shared" si="444"/>
        <v>0</v>
      </c>
      <c r="X284" s="27">
        <f t="shared" si="444"/>
        <v>59138</v>
      </c>
      <c r="Y284" s="27">
        <f t="shared" si="444"/>
        <v>0</v>
      </c>
      <c r="Z284" s="131">
        <f t="shared" ref="Z284:AE284" si="445">Z285+Z289+Z293</f>
        <v>1852</v>
      </c>
      <c r="AA284" s="27">
        <f t="shared" si="445"/>
        <v>0</v>
      </c>
      <c r="AB284" s="27">
        <f t="shared" si="445"/>
        <v>0</v>
      </c>
      <c r="AC284" s="27">
        <f t="shared" si="445"/>
        <v>0</v>
      </c>
      <c r="AD284" s="27">
        <f t="shared" si="445"/>
        <v>60990</v>
      </c>
      <c r="AE284" s="27">
        <f t="shared" si="445"/>
        <v>0</v>
      </c>
      <c r="AF284" s="27">
        <f t="shared" ref="AF284:AK284" si="446">AF285+AF289+AF293</f>
        <v>0</v>
      </c>
      <c r="AG284" s="27">
        <f t="shared" si="446"/>
        <v>0</v>
      </c>
      <c r="AH284" s="27">
        <f t="shared" si="446"/>
        <v>0</v>
      </c>
      <c r="AI284" s="27">
        <f t="shared" si="446"/>
        <v>0</v>
      </c>
      <c r="AJ284" s="27">
        <f t="shared" si="446"/>
        <v>60990</v>
      </c>
      <c r="AK284" s="27">
        <f t="shared" si="446"/>
        <v>0</v>
      </c>
      <c r="AL284" s="27">
        <f t="shared" ref="AL284:AQ284" si="447">AL285+AL289+AL293</f>
        <v>0</v>
      </c>
      <c r="AM284" s="27">
        <f t="shared" si="447"/>
        <v>0</v>
      </c>
      <c r="AN284" s="27">
        <f t="shared" si="447"/>
        <v>-5</v>
      </c>
      <c r="AO284" s="27">
        <f t="shared" si="447"/>
        <v>0</v>
      </c>
      <c r="AP284" s="27">
        <f t="shared" si="447"/>
        <v>60985</v>
      </c>
      <c r="AQ284" s="27">
        <f t="shared" si="447"/>
        <v>0</v>
      </c>
    </row>
    <row r="285" spans="1:43" ht="20.25" customHeight="1">
      <c r="A285" s="33" t="s">
        <v>78</v>
      </c>
      <c r="B285" s="25" t="s">
        <v>53</v>
      </c>
      <c r="C285" s="25" t="s">
        <v>10</v>
      </c>
      <c r="D285" s="32" t="s">
        <v>299</v>
      </c>
      <c r="E285" s="25"/>
      <c r="F285" s="27">
        <f t="shared" ref="F285:U287" si="448">F286</f>
        <v>2166</v>
      </c>
      <c r="G285" s="27">
        <f t="shared" si="448"/>
        <v>0</v>
      </c>
      <c r="H285" s="27">
        <f t="shared" si="448"/>
        <v>0</v>
      </c>
      <c r="I285" s="27">
        <f t="shared" si="448"/>
        <v>0</v>
      </c>
      <c r="J285" s="27">
        <f t="shared" si="448"/>
        <v>0</v>
      </c>
      <c r="K285" s="27">
        <f t="shared" si="448"/>
        <v>0</v>
      </c>
      <c r="L285" s="27">
        <f t="shared" si="448"/>
        <v>2166</v>
      </c>
      <c r="M285" s="27">
        <f t="shared" si="448"/>
        <v>0</v>
      </c>
      <c r="N285" s="27">
        <f t="shared" si="448"/>
        <v>0</v>
      </c>
      <c r="O285" s="27">
        <f t="shared" si="448"/>
        <v>0</v>
      </c>
      <c r="P285" s="27">
        <f t="shared" si="448"/>
        <v>0</v>
      </c>
      <c r="Q285" s="27">
        <f t="shared" si="448"/>
        <v>0</v>
      </c>
      <c r="R285" s="27">
        <f t="shared" si="448"/>
        <v>2166</v>
      </c>
      <c r="S285" s="27">
        <f t="shared" si="448"/>
        <v>0</v>
      </c>
      <c r="T285" s="27">
        <f t="shared" si="448"/>
        <v>0</v>
      </c>
      <c r="U285" s="27">
        <f t="shared" si="448"/>
        <v>0</v>
      </c>
      <c r="V285" s="27">
        <f t="shared" ref="T285:AI287" si="449">V286</f>
        <v>0</v>
      </c>
      <c r="W285" s="27">
        <f t="shared" si="449"/>
        <v>0</v>
      </c>
      <c r="X285" s="27">
        <f t="shared" si="449"/>
        <v>2166</v>
      </c>
      <c r="Y285" s="27">
        <f t="shared" si="449"/>
        <v>0</v>
      </c>
      <c r="Z285" s="131">
        <f t="shared" si="449"/>
        <v>1852</v>
      </c>
      <c r="AA285" s="27">
        <f t="shared" si="449"/>
        <v>0</v>
      </c>
      <c r="AB285" s="27">
        <f t="shared" si="449"/>
        <v>0</v>
      </c>
      <c r="AC285" s="27">
        <f t="shared" si="449"/>
        <v>0</v>
      </c>
      <c r="AD285" s="27">
        <f t="shared" si="449"/>
        <v>4018</v>
      </c>
      <c r="AE285" s="27">
        <f t="shared" si="449"/>
        <v>0</v>
      </c>
      <c r="AF285" s="27">
        <f t="shared" si="449"/>
        <v>0</v>
      </c>
      <c r="AG285" s="27">
        <f t="shared" si="449"/>
        <v>0</v>
      </c>
      <c r="AH285" s="27">
        <f t="shared" si="449"/>
        <v>0</v>
      </c>
      <c r="AI285" s="27">
        <f t="shared" si="449"/>
        <v>0</v>
      </c>
      <c r="AJ285" s="27">
        <f t="shared" ref="AF285:AQ287" si="450">AJ286</f>
        <v>4018</v>
      </c>
      <c r="AK285" s="27">
        <f t="shared" si="450"/>
        <v>0</v>
      </c>
      <c r="AL285" s="27">
        <f t="shared" si="450"/>
        <v>0</v>
      </c>
      <c r="AM285" s="27">
        <f t="shared" si="450"/>
        <v>0</v>
      </c>
      <c r="AN285" s="27">
        <f t="shared" si="450"/>
        <v>0</v>
      </c>
      <c r="AO285" s="27">
        <f t="shared" si="450"/>
        <v>0</v>
      </c>
      <c r="AP285" s="27">
        <f t="shared" si="450"/>
        <v>4018</v>
      </c>
      <c r="AQ285" s="27">
        <f t="shared" si="450"/>
        <v>0</v>
      </c>
    </row>
    <row r="286" spans="1:43" ht="49.5">
      <c r="A286" s="33" t="s">
        <v>205</v>
      </c>
      <c r="B286" s="25" t="s">
        <v>53</v>
      </c>
      <c r="C286" s="25" t="s">
        <v>10</v>
      </c>
      <c r="D286" s="32" t="s">
        <v>300</v>
      </c>
      <c r="E286" s="25"/>
      <c r="F286" s="27">
        <f t="shared" si="448"/>
        <v>2166</v>
      </c>
      <c r="G286" s="27">
        <f t="shared" si="448"/>
        <v>0</v>
      </c>
      <c r="H286" s="27">
        <f t="shared" si="448"/>
        <v>0</v>
      </c>
      <c r="I286" s="27">
        <f t="shared" si="448"/>
        <v>0</v>
      </c>
      <c r="J286" s="27">
        <f t="shared" si="448"/>
        <v>0</v>
      </c>
      <c r="K286" s="27">
        <f t="shared" si="448"/>
        <v>0</v>
      </c>
      <c r="L286" s="27">
        <f t="shared" si="448"/>
        <v>2166</v>
      </c>
      <c r="M286" s="27">
        <f t="shared" si="448"/>
        <v>0</v>
      </c>
      <c r="N286" s="27">
        <f t="shared" si="448"/>
        <v>0</v>
      </c>
      <c r="O286" s="27">
        <f t="shared" si="448"/>
        <v>0</v>
      </c>
      <c r="P286" s="27">
        <f t="shared" si="448"/>
        <v>0</v>
      </c>
      <c r="Q286" s="27">
        <f t="shared" si="448"/>
        <v>0</v>
      </c>
      <c r="R286" s="27">
        <f t="shared" si="448"/>
        <v>2166</v>
      </c>
      <c r="S286" s="27">
        <f t="shared" si="448"/>
        <v>0</v>
      </c>
      <c r="T286" s="27">
        <f t="shared" si="449"/>
        <v>0</v>
      </c>
      <c r="U286" s="27">
        <f t="shared" si="449"/>
        <v>0</v>
      </c>
      <c r="V286" s="27">
        <f t="shared" si="449"/>
        <v>0</v>
      </c>
      <c r="W286" s="27">
        <f t="shared" si="449"/>
        <v>0</v>
      </c>
      <c r="X286" s="27">
        <f t="shared" si="449"/>
        <v>2166</v>
      </c>
      <c r="Y286" s="27">
        <f t="shared" si="449"/>
        <v>0</v>
      </c>
      <c r="Z286" s="131">
        <f t="shared" si="449"/>
        <v>1852</v>
      </c>
      <c r="AA286" s="27">
        <f t="shared" si="449"/>
        <v>0</v>
      </c>
      <c r="AB286" s="27">
        <f t="shared" si="449"/>
        <v>0</v>
      </c>
      <c r="AC286" s="27">
        <f t="shared" si="449"/>
        <v>0</v>
      </c>
      <c r="AD286" s="27">
        <f t="shared" si="449"/>
        <v>4018</v>
      </c>
      <c r="AE286" s="27">
        <f t="shared" si="449"/>
        <v>0</v>
      </c>
      <c r="AF286" s="27">
        <f t="shared" si="450"/>
        <v>0</v>
      </c>
      <c r="AG286" s="27">
        <f t="shared" si="450"/>
        <v>0</v>
      </c>
      <c r="AH286" s="27">
        <f t="shared" si="450"/>
        <v>0</v>
      </c>
      <c r="AI286" s="27">
        <f t="shared" si="450"/>
        <v>0</v>
      </c>
      <c r="AJ286" s="27">
        <f t="shared" si="450"/>
        <v>4018</v>
      </c>
      <c r="AK286" s="27">
        <f t="shared" si="450"/>
        <v>0</v>
      </c>
      <c r="AL286" s="27">
        <f t="shared" si="450"/>
        <v>0</v>
      </c>
      <c r="AM286" s="27">
        <f t="shared" si="450"/>
        <v>0</v>
      </c>
      <c r="AN286" s="27">
        <f t="shared" si="450"/>
        <v>0</v>
      </c>
      <c r="AO286" s="27">
        <f t="shared" si="450"/>
        <v>0</v>
      </c>
      <c r="AP286" s="27">
        <f t="shared" si="450"/>
        <v>4018</v>
      </c>
      <c r="AQ286" s="27">
        <f t="shared" si="450"/>
        <v>0</v>
      </c>
    </row>
    <row r="287" spans="1:43" ht="33">
      <c r="A287" s="33" t="s">
        <v>437</v>
      </c>
      <c r="B287" s="25" t="s">
        <v>53</v>
      </c>
      <c r="C287" s="25" t="s">
        <v>10</v>
      </c>
      <c r="D287" s="32" t="s">
        <v>300</v>
      </c>
      <c r="E287" s="25" t="s">
        <v>80</v>
      </c>
      <c r="F287" s="27">
        <f t="shared" si="448"/>
        <v>2166</v>
      </c>
      <c r="G287" s="27">
        <f t="shared" si="448"/>
        <v>0</v>
      </c>
      <c r="H287" s="27">
        <f t="shared" si="448"/>
        <v>0</v>
      </c>
      <c r="I287" s="27">
        <f t="shared" si="448"/>
        <v>0</v>
      </c>
      <c r="J287" s="27">
        <f t="shared" si="448"/>
        <v>0</v>
      </c>
      <c r="K287" s="27">
        <f t="shared" si="448"/>
        <v>0</v>
      </c>
      <c r="L287" s="27">
        <f t="shared" si="448"/>
        <v>2166</v>
      </c>
      <c r="M287" s="27">
        <f t="shared" si="448"/>
        <v>0</v>
      </c>
      <c r="N287" s="27">
        <f t="shared" si="448"/>
        <v>0</v>
      </c>
      <c r="O287" s="27">
        <f t="shared" si="448"/>
        <v>0</v>
      </c>
      <c r="P287" s="27">
        <f t="shared" si="448"/>
        <v>0</v>
      </c>
      <c r="Q287" s="27">
        <f t="shared" si="448"/>
        <v>0</v>
      </c>
      <c r="R287" s="27">
        <f t="shared" si="448"/>
        <v>2166</v>
      </c>
      <c r="S287" s="27">
        <f t="shared" si="448"/>
        <v>0</v>
      </c>
      <c r="T287" s="27">
        <f t="shared" si="449"/>
        <v>0</v>
      </c>
      <c r="U287" s="27">
        <f t="shared" si="449"/>
        <v>0</v>
      </c>
      <c r="V287" s="27">
        <f t="shared" si="449"/>
        <v>0</v>
      </c>
      <c r="W287" s="27">
        <f t="shared" si="449"/>
        <v>0</v>
      </c>
      <c r="X287" s="27">
        <f t="shared" si="449"/>
        <v>2166</v>
      </c>
      <c r="Y287" s="27">
        <f t="shared" si="449"/>
        <v>0</v>
      </c>
      <c r="Z287" s="131">
        <f t="shared" si="449"/>
        <v>1852</v>
      </c>
      <c r="AA287" s="27">
        <f t="shared" si="449"/>
        <v>0</v>
      </c>
      <c r="AB287" s="27">
        <f t="shared" si="449"/>
        <v>0</v>
      </c>
      <c r="AC287" s="27">
        <f t="shared" si="449"/>
        <v>0</v>
      </c>
      <c r="AD287" s="27">
        <f t="shared" si="449"/>
        <v>4018</v>
      </c>
      <c r="AE287" s="27">
        <f t="shared" si="449"/>
        <v>0</v>
      </c>
      <c r="AF287" s="27">
        <f t="shared" si="450"/>
        <v>0</v>
      </c>
      <c r="AG287" s="27">
        <f t="shared" si="450"/>
        <v>0</v>
      </c>
      <c r="AH287" s="27">
        <f t="shared" si="450"/>
        <v>0</v>
      </c>
      <c r="AI287" s="27">
        <f t="shared" si="450"/>
        <v>0</v>
      </c>
      <c r="AJ287" s="27">
        <f t="shared" si="450"/>
        <v>4018</v>
      </c>
      <c r="AK287" s="27">
        <f t="shared" si="450"/>
        <v>0</v>
      </c>
      <c r="AL287" s="27">
        <f t="shared" si="450"/>
        <v>0</v>
      </c>
      <c r="AM287" s="27">
        <f t="shared" si="450"/>
        <v>0</v>
      </c>
      <c r="AN287" s="27">
        <f t="shared" si="450"/>
        <v>0</v>
      </c>
      <c r="AO287" s="27">
        <f t="shared" si="450"/>
        <v>0</v>
      </c>
      <c r="AP287" s="27">
        <f t="shared" si="450"/>
        <v>4018</v>
      </c>
      <c r="AQ287" s="27">
        <f t="shared" si="450"/>
        <v>0</v>
      </c>
    </row>
    <row r="288" spans="1:43" ht="39.75" customHeight="1">
      <c r="A288" s="72" t="s">
        <v>170</v>
      </c>
      <c r="B288" s="25" t="s">
        <v>53</v>
      </c>
      <c r="C288" s="25" t="s">
        <v>10</v>
      </c>
      <c r="D288" s="32" t="s">
        <v>300</v>
      </c>
      <c r="E288" s="25" t="s">
        <v>169</v>
      </c>
      <c r="F288" s="27">
        <v>2166</v>
      </c>
      <c r="G288" s="27"/>
      <c r="H288" s="27"/>
      <c r="I288" s="27"/>
      <c r="J288" s="27"/>
      <c r="K288" s="27"/>
      <c r="L288" s="27">
        <f>F288+H288+I288+J288+K288</f>
        <v>2166</v>
      </c>
      <c r="M288" s="27">
        <f>G288+K288</f>
        <v>0</v>
      </c>
      <c r="N288" s="27"/>
      <c r="O288" s="27"/>
      <c r="P288" s="27"/>
      <c r="Q288" s="27"/>
      <c r="R288" s="27">
        <f>L288+N288+O288+P288+Q288</f>
        <v>2166</v>
      </c>
      <c r="S288" s="27">
        <f>M288+Q288</f>
        <v>0</v>
      </c>
      <c r="T288" s="27"/>
      <c r="U288" s="27"/>
      <c r="V288" s="27"/>
      <c r="W288" s="27"/>
      <c r="X288" s="27">
        <f>R288+T288+U288+V288+W288</f>
        <v>2166</v>
      </c>
      <c r="Y288" s="27">
        <f>S288+W288</f>
        <v>0</v>
      </c>
      <c r="Z288" s="131">
        <v>1852</v>
      </c>
      <c r="AA288" s="27"/>
      <c r="AB288" s="27"/>
      <c r="AC288" s="27"/>
      <c r="AD288" s="27">
        <f>X288+Z288+AA288+AB288+AC288</f>
        <v>4018</v>
      </c>
      <c r="AE288" s="27">
        <f>Y288+AC288</f>
        <v>0</v>
      </c>
      <c r="AF288" s="27"/>
      <c r="AG288" s="27"/>
      <c r="AH288" s="27"/>
      <c r="AI288" s="27"/>
      <c r="AJ288" s="27">
        <f>AD288+AF288+AG288+AH288+AI288</f>
        <v>4018</v>
      </c>
      <c r="AK288" s="27">
        <f>AE288+AI288</f>
        <v>0</v>
      </c>
      <c r="AL288" s="27"/>
      <c r="AM288" s="27"/>
      <c r="AN288" s="27"/>
      <c r="AO288" s="27"/>
      <c r="AP288" s="27">
        <f>AJ288+AL288+AM288+AN288+AO288</f>
        <v>4018</v>
      </c>
      <c r="AQ288" s="27">
        <f>AK288+AO288</f>
        <v>0</v>
      </c>
    </row>
    <row r="289" spans="1:43" ht="16.5">
      <c r="A289" s="33" t="s">
        <v>207</v>
      </c>
      <c r="B289" s="25" t="s">
        <v>53</v>
      </c>
      <c r="C289" s="25" t="s">
        <v>10</v>
      </c>
      <c r="D289" s="32" t="s">
        <v>301</v>
      </c>
      <c r="E289" s="25"/>
      <c r="F289" s="27">
        <f t="shared" ref="F289:U291" si="451">F290</f>
        <v>2402</v>
      </c>
      <c r="G289" s="27">
        <f t="shared" si="451"/>
        <v>0</v>
      </c>
      <c r="H289" s="27">
        <f t="shared" si="451"/>
        <v>0</v>
      </c>
      <c r="I289" s="27">
        <f t="shared" si="451"/>
        <v>0</v>
      </c>
      <c r="J289" s="27">
        <f t="shared" si="451"/>
        <v>0</v>
      </c>
      <c r="K289" s="27">
        <f t="shared" si="451"/>
        <v>0</v>
      </c>
      <c r="L289" s="27">
        <f t="shared" si="451"/>
        <v>2402</v>
      </c>
      <c r="M289" s="27">
        <f t="shared" si="451"/>
        <v>0</v>
      </c>
      <c r="N289" s="27">
        <f t="shared" si="451"/>
        <v>0</v>
      </c>
      <c r="O289" s="27">
        <f t="shared" si="451"/>
        <v>0</v>
      </c>
      <c r="P289" s="27">
        <f t="shared" si="451"/>
        <v>0</v>
      </c>
      <c r="Q289" s="27">
        <f t="shared" si="451"/>
        <v>0</v>
      </c>
      <c r="R289" s="27">
        <f t="shared" si="451"/>
        <v>2402</v>
      </c>
      <c r="S289" s="27">
        <f t="shared" si="451"/>
        <v>0</v>
      </c>
      <c r="T289" s="27">
        <f t="shared" si="451"/>
        <v>0</v>
      </c>
      <c r="U289" s="27">
        <f t="shared" si="451"/>
        <v>0</v>
      </c>
      <c r="V289" s="27">
        <f t="shared" ref="T289:AI291" si="452">V290</f>
        <v>0</v>
      </c>
      <c r="W289" s="27">
        <f t="shared" si="452"/>
        <v>0</v>
      </c>
      <c r="X289" s="27">
        <f t="shared" si="452"/>
        <v>2402</v>
      </c>
      <c r="Y289" s="27">
        <f t="shared" si="452"/>
        <v>0</v>
      </c>
      <c r="Z289" s="27">
        <f t="shared" si="452"/>
        <v>0</v>
      </c>
      <c r="AA289" s="27">
        <f t="shared" si="452"/>
        <v>0</v>
      </c>
      <c r="AB289" s="27">
        <f t="shared" si="452"/>
        <v>0</v>
      </c>
      <c r="AC289" s="27">
        <f t="shared" si="452"/>
        <v>0</v>
      </c>
      <c r="AD289" s="27">
        <f t="shared" si="452"/>
        <v>2402</v>
      </c>
      <c r="AE289" s="27">
        <f t="shared" si="452"/>
        <v>0</v>
      </c>
      <c r="AF289" s="27">
        <f t="shared" si="452"/>
        <v>0</v>
      </c>
      <c r="AG289" s="27">
        <f t="shared" si="452"/>
        <v>0</v>
      </c>
      <c r="AH289" s="27">
        <f t="shared" si="452"/>
        <v>0</v>
      </c>
      <c r="AI289" s="27">
        <f t="shared" si="452"/>
        <v>0</v>
      </c>
      <c r="AJ289" s="27">
        <f t="shared" ref="AF289:AQ291" si="453">AJ290</f>
        <v>2402</v>
      </c>
      <c r="AK289" s="27">
        <f t="shared" si="453"/>
        <v>0</v>
      </c>
      <c r="AL289" s="27">
        <f t="shared" si="453"/>
        <v>0</v>
      </c>
      <c r="AM289" s="27">
        <f t="shared" si="453"/>
        <v>0</v>
      </c>
      <c r="AN289" s="27">
        <f t="shared" si="453"/>
        <v>0</v>
      </c>
      <c r="AO289" s="27">
        <f t="shared" si="453"/>
        <v>0</v>
      </c>
      <c r="AP289" s="27">
        <f t="shared" si="453"/>
        <v>2402</v>
      </c>
      <c r="AQ289" s="27">
        <f t="shared" si="453"/>
        <v>0</v>
      </c>
    </row>
    <row r="290" spans="1:43" ht="82.5">
      <c r="A290" s="33" t="s">
        <v>220</v>
      </c>
      <c r="B290" s="25" t="s">
        <v>53</v>
      </c>
      <c r="C290" s="25" t="s">
        <v>10</v>
      </c>
      <c r="D290" s="32" t="s">
        <v>302</v>
      </c>
      <c r="E290" s="25"/>
      <c r="F290" s="27">
        <f t="shared" si="451"/>
        <v>2402</v>
      </c>
      <c r="G290" s="27">
        <f t="shared" si="451"/>
        <v>0</v>
      </c>
      <c r="H290" s="27">
        <f t="shared" si="451"/>
        <v>0</v>
      </c>
      <c r="I290" s="27">
        <f t="shared" si="451"/>
        <v>0</v>
      </c>
      <c r="J290" s="27">
        <f t="shared" si="451"/>
        <v>0</v>
      </c>
      <c r="K290" s="27">
        <f t="shared" si="451"/>
        <v>0</v>
      </c>
      <c r="L290" s="27">
        <f t="shared" si="451"/>
        <v>2402</v>
      </c>
      <c r="M290" s="27">
        <f t="shared" si="451"/>
        <v>0</v>
      </c>
      <c r="N290" s="27">
        <f t="shared" si="451"/>
        <v>0</v>
      </c>
      <c r="O290" s="27">
        <f t="shared" si="451"/>
        <v>0</v>
      </c>
      <c r="P290" s="27">
        <f t="shared" si="451"/>
        <v>0</v>
      </c>
      <c r="Q290" s="27">
        <f t="shared" si="451"/>
        <v>0</v>
      </c>
      <c r="R290" s="27">
        <f t="shared" si="451"/>
        <v>2402</v>
      </c>
      <c r="S290" s="27">
        <f t="shared" si="451"/>
        <v>0</v>
      </c>
      <c r="T290" s="27">
        <f t="shared" si="452"/>
        <v>0</v>
      </c>
      <c r="U290" s="27">
        <f t="shared" si="452"/>
        <v>0</v>
      </c>
      <c r="V290" s="27">
        <f t="shared" si="452"/>
        <v>0</v>
      </c>
      <c r="W290" s="27">
        <f t="shared" si="452"/>
        <v>0</v>
      </c>
      <c r="X290" s="27">
        <f t="shared" si="452"/>
        <v>2402</v>
      </c>
      <c r="Y290" s="27">
        <f t="shared" si="452"/>
        <v>0</v>
      </c>
      <c r="Z290" s="27">
        <f t="shared" si="452"/>
        <v>0</v>
      </c>
      <c r="AA290" s="27">
        <f t="shared" si="452"/>
        <v>0</v>
      </c>
      <c r="AB290" s="27">
        <f t="shared" si="452"/>
        <v>0</v>
      </c>
      <c r="AC290" s="27">
        <f t="shared" si="452"/>
        <v>0</v>
      </c>
      <c r="AD290" s="27">
        <f t="shared" si="452"/>
        <v>2402</v>
      </c>
      <c r="AE290" s="27">
        <f t="shared" si="452"/>
        <v>0</v>
      </c>
      <c r="AF290" s="27">
        <f t="shared" si="453"/>
        <v>0</v>
      </c>
      <c r="AG290" s="27">
        <f t="shared" si="453"/>
        <v>0</v>
      </c>
      <c r="AH290" s="27">
        <f t="shared" si="453"/>
        <v>0</v>
      </c>
      <c r="AI290" s="27">
        <f t="shared" si="453"/>
        <v>0</v>
      </c>
      <c r="AJ290" s="27">
        <f t="shared" si="453"/>
        <v>2402</v>
      </c>
      <c r="AK290" s="27">
        <f t="shared" si="453"/>
        <v>0</v>
      </c>
      <c r="AL290" s="27">
        <f t="shared" si="453"/>
        <v>0</v>
      </c>
      <c r="AM290" s="27">
        <f t="shared" si="453"/>
        <v>0</v>
      </c>
      <c r="AN290" s="27">
        <f t="shared" si="453"/>
        <v>0</v>
      </c>
      <c r="AO290" s="27">
        <f t="shared" si="453"/>
        <v>0</v>
      </c>
      <c r="AP290" s="27">
        <f t="shared" si="453"/>
        <v>2402</v>
      </c>
      <c r="AQ290" s="27">
        <f t="shared" si="453"/>
        <v>0</v>
      </c>
    </row>
    <row r="291" spans="1:43" ht="39.75" customHeight="1">
      <c r="A291" s="33" t="s">
        <v>83</v>
      </c>
      <c r="B291" s="25" t="s">
        <v>53</v>
      </c>
      <c r="C291" s="25" t="s">
        <v>10</v>
      </c>
      <c r="D291" s="32" t="s">
        <v>302</v>
      </c>
      <c r="E291" s="25" t="s">
        <v>84</v>
      </c>
      <c r="F291" s="27">
        <f t="shared" si="451"/>
        <v>2402</v>
      </c>
      <c r="G291" s="27">
        <f t="shared" si="451"/>
        <v>0</v>
      </c>
      <c r="H291" s="27">
        <f t="shared" si="451"/>
        <v>0</v>
      </c>
      <c r="I291" s="27">
        <f t="shared" si="451"/>
        <v>0</v>
      </c>
      <c r="J291" s="27">
        <f t="shared" si="451"/>
        <v>0</v>
      </c>
      <c r="K291" s="27">
        <f t="shared" si="451"/>
        <v>0</v>
      </c>
      <c r="L291" s="27">
        <f t="shared" si="451"/>
        <v>2402</v>
      </c>
      <c r="M291" s="27">
        <f t="shared" si="451"/>
        <v>0</v>
      </c>
      <c r="N291" s="27">
        <f t="shared" si="451"/>
        <v>0</v>
      </c>
      <c r="O291" s="27">
        <f t="shared" si="451"/>
        <v>0</v>
      </c>
      <c r="P291" s="27">
        <f t="shared" si="451"/>
        <v>0</v>
      </c>
      <c r="Q291" s="27">
        <f t="shared" si="451"/>
        <v>0</v>
      </c>
      <c r="R291" s="27">
        <f t="shared" si="451"/>
        <v>2402</v>
      </c>
      <c r="S291" s="27">
        <f t="shared" si="451"/>
        <v>0</v>
      </c>
      <c r="T291" s="27">
        <f t="shared" si="452"/>
        <v>0</v>
      </c>
      <c r="U291" s="27">
        <f t="shared" si="452"/>
        <v>0</v>
      </c>
      <c r="V291" s="27">
        <f t="shared" si="452"/>
        <v>0</v>
      </c>
      <c r="W291" s="27">
        <f t="shared" si="452"/>
        <v>0</v>
      </c>
      <c r="X291" s="27">
        <f t="shared" si="452"/>
        <v>2402</v>
      </c>
      <c r="Y291" s="27">
        <f t="shared" si="452"/>
        <v>0</v>
      </c>
      <c r="Z291" s="27">
        <f t="shared" si="452"/>
        <v>0</v>
      </c>
      <c r="AA291" s="27">
        <f t="shared" si="452"/>
        <v>0</v>
      </c>
      <c r="AB291" s="27">
        <f t="shared" si="452"/>
        <v>0</v>
      </c>
      <c r="AC291" s="27">
        <f t="shared" si="452"/>
        <v>0</v>
      </c>
      <c r="AD291" s="27">
        <f t="shared" si="452"/>
        <v>2402</v>
      </c>
      <c r="AE291" s="27">
        <f t="shared" si="452"/>
        <v>0</v>
      </c>
      <c r="AF291" s="27">
        <f t="shared" si="453"/>
        <v>0</v>
      </c>
      <c r="AG291" s="27">
        <f t="shared" si="453"/>
        <v>0</v>
      </c>
      <c r="AH291" s="27">
        <f t="shared" si="453"/>
        <v>0</v>
      </c>
      <c r="AI291" s="27">
        <f t="shared" si="453"/>
        <v>0</v>
      </c>
      <c r="AJ291" s="27">
        <f t="shared" si="453"/>
        <v>2402</v>
      </c>
      <c r="AK291" s="27">
        <f t="shared" si="453"/>
        <v>0</v>
      </c>
      <c r="AL291" s="27">
        <f t="shared" si="453"/>
        <v>0</v>
      </c>
      <c r="AM291" s="27">
        <f t="shared" si="453"/>
        <v>0</v>
      </c>
      <c r="AN291" s="27">
        <f t="shared" si="453"/>
        <v>0</v>
      </c>
      <c r="AO291" s="27">
        <f t="shared" si="453"/>
        <v>0</v>
      </c>
      <c r="AP291" s="27">
        <f t="shared" si="453"/>
        <v>2402</v>
      </c>
      <c r="AQ291" s="27">
        <f t="shared" si="453"/>
        <v>0</v>
      </c>
    </row>
    <row r="292" spans="1:43" ht="49.5">
      <c r="A292" s="33" t="s">
        <v>193</v>
      </c>
      <c r="B292" s="25" t="s">
        <v>53</v>
      </c>
      <c r="C292" s="25" t="s">
        <v>10</v>
      </c>
      <c r="D292" s="32" t="s">
        <v>302</v>
      </c>
      <c r="E292" s="25" t="s">
        <v>183</v>
      </c>
      <c r="F292" s="27">
        <v>2402</v>
      </c>
      <c r="G292" s="27"/>
      <c r="H292" s="27"/>
      <c r="I292" s="27"/>
      <c r="J292" s="27"/>
      <c r="K292" s="27"/>
      <c r="L292" s="27">
        <f>F292+H292+I292+J292+K292</f>
        <v>2402</v>
      </c>
      <c r="M292" s="27">
        <f>G292+K292</f>
        <v>0</v>
      </c>
      <c r="N292" s="27"/>
      <c r="O292" s="27"/>
      <c r="P292" s="27"/>
      <c r="Q292" s="27"/>
      <c r="R292" s="27">
        <f>L292+N292+O292+P292+Q292</f>
        <v>2402</v>
      </c>
      <c r="S292" s="27">
        <f>M292+Q292</f>
        <v>0</v>
      </c>
      <c r="T292" s="27"/>
      <c r="U292" s="27"/>
      <c r="V292" s="27"/>
      <c r="W292" s="27"/>
      <c r="X292" s="27">
        <f>R292+T292+U292+V292+W292</f>
        <v>2402</v>
      </c>
      <c r="Y292" s="27">
        <f>S292+W292</f>
        <v>0</v>
      </c>
      <c r="Z292" s="27"/>
      <c r="AA292" s="27"/>
      <c r="AB292" s="27"/>
      <c r="AC292" s="27"/>
      <c r="AD292" s="27">
        <f>X292+Z292+AA292+AB292+AC292</f>
        <v>2402</v>
      </c>
      <c r="AE292" s="27">
        <f>Y292+AC292</f>
        <v>0</v>
      </c>
      <c r="AF292" s="27"/>
      <c r="AG292" s="27"/>
      <c r="AH292" s="27"/>
      <c r="AI292" s="27"/>
      <c r="AJ292" s="27">
        <f>AD292+AF292+AG292+AH292+AI292</f>
        <v>2402</v>
      </c>
      <c r="AK292" s="27">
        <f>AE292+AI292</f>
        <v>0</v>
      </c>
      <c r="AL292" s="27"/>
      <c r="AM292" s="27"/>
      <c r="AN292" s="27"/>
      <c r="AO292" s="27"/>
      <c r="AP292" s="27">
        <f>AJ292+AL292+AM292+AN292+AO292</f>
        <v>2402</v>
      </c>
      <c r="AQ292" s="27">
        <f>AK292+AO292</f>
        <v>0</v>
      </c>
    </row>
    <row r="293" spans="1:43" ht="33">
      <c r="A293" s="72" t="s">
        <v>215</v>
      </c>
      <c r="B293" s="25" t="s">
        <v>53</v>
      </c>
      <c r="C293" s="25" t="s">
        <v>10</v>
      </c>
      <c r="D293" s="32" t="s">
        <v>303</v>
      </c>
      <c r="E293" s="25"/>
      <c r="F293" s="27">
        <f t="shared" ref="F293:AQ293" si="454">F294</f>
        <v>50460</v>
      </c>
      <c r="G293" s="27">
        <f t="shared" si="454"/>
        <v>0</v>
      </c>
      <c r="H293" s="27">
        <f t="shared" si="454"/>
        <v>2435</v>
      </c>
      <c r="I293" s="27">
        <f t="shared" si="454"/>
        <v>0</v>
      </c>
      <c r="J293" s="27">
        <f t="shared" si="454"/>
        <v>0</v>
      </c>
      <c r="K293" s="27">
        <f t="shared" si="454"/>
        <v>0</v>
      </c>
      <c r="L293" s="27">
        <f t="shared" si="454"/>
        <v>52895</v>
      </c>
      <c r="M293" s="27">
        <f t="shared" si="454"/>
        <v>0</v>
      </c>
      <c r="N293" s="27">
        <f t="shared" si="454"/>
        <v>0</v>
      </c>
      <c r="O293" s="27">
        <f t="shared" si="454"/>
        <v>0</v>
      </c>
      <c r="P293" s="27">
        <f t="shared" si="454"/>
        <v>0</v>
      </c>
      <c r="Q293" s="27">
        <f t="shared" si="454"/>
        <v>0</v>
      </c>
      <c r="R293" s="27">
        <f t="shared" si="454"/>
        <v>52895</v>
      </c>
      <c r="S293" s="27">
        <f t="shared" si="454"/>
        <v>0</v>
      </c>
      <c r="T293" s="27">
        <f t="shared" si="454"/>
        <v>1675</v>
      </c>
      <c r="U293" s="27">
        <f t="shared" si="454"/>
        <v>0</v>
      </c>
      <c r="V293" s="27">
        <f t="shared" si="454"/>
        <v>0</v>
      </c>
      <c r="W293" s="27">
        <f t="shared" si="454"/>
        <v>0</v>
      </c>
      <c r="X293" s="27">
        <f t="shared" si="454"/>
        <v>54570</v>
      </c>
      <c r="Y293" s="27">
        <f t="shared" si="454"/>
        <v>0</v>
      </c>
      <c r="Z293" s="27">
        <f t="shared" si="454"/>
        <v>0</v>
      </c>
      <c r="AA293" s="27">
        <f t="shared" si="454"/>
        <v>0</v>
      </c>
      <c r="AB293" s="27">
        <f t="shared" si="454"/>
        <v>0</v>
      </c>
      <c r="AC293" s="27">
        <f t="shared" si="454"/>
        <v>0</v>
      </c>
      <c r="AD293" s="27">
        <f t="shared" si="454"/>
        <v>54570</v>
      </c>
      <c r="AE293" s="27">
        <f t="shared" si="454"/>
        <v>0</v>
      </c>
      <c r="AF293" s="27">
        <f t="shared" si="454"/>
        <v>0</v>
      </c>
      <c r="AG293" s="27">
        <f t="shared" si="454"/>
        <v>0</v>
      </c>
      <c r="AH293" s="27">
        <f t="shared" si="454"/>
        <v>0</v>
      </c>
      <c r="AI293" s="27">
        <f t="shared" si="454"/>
        <v>0</v>
      </c>
      <c r="AJ293" s="27">
        <f t="shared" si="454"/>
        <v>54570</v>
      </c>
      <c r="AK293" s="27">
        <f t="shared" si="454"/>
        <v>0</v>
      </c>
      <c r="AL293" s="27">
        <f t="shared" si="454"/>
        <v>0</v>
      </c>
      <c r="AM293" s="27">
        <f t="shared" si="454"/>
        <v>0</v>
      </c>
      <c r="AN293" s="27">
        <f t="shared" si="454"/>
        <v>-5</v>
      </c>
      <c r="AO293" s="27">
        <f t="shared" si="454"/>
        <v>0</v>
      </c>
      <c r="AP293" s="27">
        <f t="shared" si="454"/>
        <v>54565</v>
      </c>
      <c r="AQ293" s="27">
        <f t="shared" si="454"/>
        <v>0</v>
      </c>
    </row>
    <row r="294" spans="1:43" ht="49.5">
      <c r="A294" s="72" t="s">
        <v>204</v>
      </c>
      <c r="B294" s="25" t="s">
        <v>53</v>
      </c>
      <c r="C294" s="25" t="s">
        <v>10</v>
      </c>
      <c r="D294" s="32" t="s">
        <v>304</v>
      </c>
      <c r="E294" s="25"/>
      <c r="F294" s="27">
        <f t="shared" ref="F294:G294" si="455">F295+F297+F299</f>
        <v>50460</v>
      </c>
      <c r="G294" s="27">
        <f t="shared" si="455"/>
        <v>0</v>
      </c>
      <c r="H294" s="27">
        <f t="shared" ref="H294:M294" si="456">H295+H297+H299</f>
        <v>2435</v>
      </c>
      <c r="I294" s="27">
        <f t="shared" si="456"/>
        <v>0</v>
      </c>
      <c r="J294" s="27">
        <f t="shared" si="456"/>
        <v>0</v>
      </c>
      <c r="K294" s="27">
        <f t="shared" si="456"/>
        <v>0</v>
      </c>
      <c r="L294" s="27">
        <f t="shared" si="456"/>
        <v>52895</v>
      </c>
      <c r="M294" s="27">
        <f t="shared" si="456"/>
        <v>0</v>
      </c>
      <c r="N294" s="27">
        <f t="shared" ref="N294:S294" si="457">N295+N297+N299</f>
        <v>0</v>
      </c>
      <c r="O294" s="27">
        <f t="shared" si="457"/>
        <v>0</v>
      </c>
      <c r="P294" s="27">
        <f t="shared" si="457"/>
        <v>0</v>
      </c>
      <c r="Q294" s="27">
        <f t="shared" si="457"/>
        <v>0</v>
      </c>
      <c r="R294" s="27">
        <f t="shared" si="457"/>
        <v>52895</v>
      </c>
      <c r="S294" s="27">
        <f t="shared" si="457"/>
        <v>0</v>
      </c>
      <c r="T294" s="27">
        <f t="shared" ref="T294:Y294" si="458">T295+T297+T299</f>
        <v>1675</v>
      </c>
      <c r="U294" s="27">
        <f t="shared" si="458"/>
        <v>0</v>
      </c>
      <c r="V294" s="27">
        <f t="shared" si="458"/>
        <v>0</v>
      </c>
      <c r="W294" s="27">
        <f t="shared" si="458"/>
        <v>0</v>
      </c>
      <c r="X294" s="27">
        <f t="shared" si="458"/>
        <v>54570</v>
      </c>
      <c r="Y294" s="27">
        <f t="shared" si="458"/>
        <v>0</v>
      </c>
      <c r="Z294" s="27">
        <f t="shared" ref="Z294:AE294" si="459">Z295+Z297+Z299</f>
        <v>0</v>
      </c>
      <c r="AA294" s="27">
        <f t="shared" si="459"/>
        <v>0</v>
      </c>
      <c r="AB294" s="27">
        <f t="shared" si="459"/>
        <v>0</v>
      </c>
      <c r="AC294" s="27">
        <f t="shared" si="459"/>
        <v>0</v>
      </c>
      <c r="AD294" s="27">
        <f t="shared" si="459"/>
        <v>54570</v>
      </c>
      <c r="AE294" s="27">
        <f t="shared" si="459"/>
        <v>0</v>
      </c>
      <c r="AF294" s="27">
        <f t="shared" ref="AF294:AK294" si="460">AF295+AF297+AF299</f>
        <v>0</v>
      </c>
      <c r="AG294" s="27">
        <f t="shared" si="460"/>
        <v>0</v>
      </c>
      <c r="AH294" s="27">
        <f t="shared" si="460"/>
        <v>0</v>
      </c>
      <c r="AI294" s="27">
        <f t="shared" si="460"/>
        <v>0</v>
      </c>
      <c r="AJ294" s="27">
        <f t="shared" si="460"/>
        <v>54570</v>
      </c>
      <c r="AK294" s="27">
        <f t="shared" si="460"/>
        <v>0</v>
      </c>
      <c r="AL294" s="27">
        <f t="shared" ref="AL294:AQ294" si="461">AL295+AL297+AL299</f>
        <v>0</v>
      </c>
      <c r="AM294" s="27">
        <f t="shared" si="461"/>
        <v>0</v>
      </c>
      <c r="AN294" s="27">
        <f t="shared" si="461"/>
        <v>-5</v>
      </c>
      <c r="AO294" s="27">
        <f t="shared" si="461"/>
        <v>0</v>
      </c>
      <c r="AP294" s="27">
        <f t="shared" si="461"/>
        <v>54565</v>
      </c>
      <c r="AQ294" s="27">
        <f t="shared" si="461"/>
        <v>0</v>
      </c>
    </row>
    <row r="295" spans="1:43" ht="82.5">
      <c r="A295" s="33" t="s">
        <v>466</v>
      </c>
      <c r="B295" s="25" t="s">
        <v>53</v>
      </c>
      <c r="C295" s="25" t="s">
        <v>10</v>
      </c>
      <c r="D295" s="32" t="s">
        <v>304</v>
      </c>
      <c r="E295" s="25" t="s">
        <v>105</v>
      </c>
      <c r="F295" s="27">
        <f t="shared" ref="F295:AQ295" si="462">F296</f>
        <v>44703</v>
      </c>
      <c r="G295" s="27">
        <f t="shared" si="462"/>
        <v>0</v>
      </c>
      <c r="H295" s="27">
        <f t="shared" si="462"/>
        <v>2435</v>
      </c>
      <c r="I295" s="27">
        <f t="shared" si="462"/>
        <v>0</v>
      </c>
      <c r="J295" s="27">
        <f t="shared" si="462"/>
        <v>0</v>
      </c>
      <c r="K295" s="27">
        <f t="shared" si="462"/>
        <v>0</v>
      </c>
      <c r="L295" s="27">
        <f t="shared" si="462"/>
        <v>47138</v>
      </c>
      <c r="M295" s="27">
        <f t="shared" si="462"/>
        <v>0</v>
      </c>
      <c r="N295" s="27">
        <f t="shared" si="462"/>
        <v>0</v>
      </c>
      <c r="O295" s="27">
        <f t="shared" si="462"/>
        <v>0</v>
      </c>
      <c r="P295" s="27">
        <f t="shared" si="462"/>
        <v>0</v>
      </c>
      <c r="Q295" s="27">
        <f t="shared" si="462"/>
        <v>0</v>
      </c>
      <c r="R295" s="27">
        <f t="shared" si="462"/>
        <v>47138</v>
      </c>
      <c r="S295" s="27">
        <f t="shared" si="462"/>
        <v>0</v>
      </c>
      <c r="T295" s="27">
        <f t="shared" si="462"/>
        <v>1675</v>
      </c>
      <c r="U295" s="27">
        <f t="shared" si="462"/>
        <v>0</v>
      </c>
      <c r="V295" s="27">
        <f t="shared" si="462"/>
        <v>0</v>
      </c>
      <c r="W295" s="27">
        <f t="shared" si="462"/>
        <v>0</v>
      </c>
      <c r="X295" s="27">
        <f t="shared" si="462"/>
        <v>48813</v>
      </c>
      <c r="Y295" s="27">
        <f t="shared" si="462"/>
        <v>0</v>
      </c>
      <c r="Z295" s="27">
        <f t="shared" si="462"/>
        <v>0</v>
      </c>
      <c r="AA295" s="27">
        <f t="shared" si="462"/>
        <v>0</v>
      </c>
      <c r="AB295" s="27">
        <f t="shared" si="462"/>
        <v>0</v>
      </c>
      <c r="AC295" s="27">
        <f t="shared" si="462"/>
        <v>0</v>
      </c>
      <c r="AD295" s="27">
        <f t="shared" si="462"/>
        <v>48813</v>
      </c>
      <c r="AE295" s="27">
        <f t="shared" si="462"/>
        <v>0</v>
      </c>
      <c r="AF295" s="27">
        <f t="shared" si="462"/>
        <v>0</v>
      </c>
      <c r="AG295" s="27">
        <f t="shared" si="462"/>
        <v>0</v>
      </c>
      <c r="AH295" s="27">
        <f t="shared" si="462"/>
        <v>0</v>
      </c>
      <c r="AI295" s="27">
        <f t="shared" si="462"/>
        <v>0</v>
      </c>
      <c r="AJ295" s="27">
        <f t="shared" si="462"/>
        <v>48813</v>
      </c>
      <c r="AK295" s="27">
        <f t="shared" si="462"/>
        <v>0</v>
      </c>
      <c r="AL295" s="27">
        <f t="shared" si="462"/>
        <v>0</v>
      </c>
      <c r="AM295" s="27">
        <f t="shared" si="462"/>
        <v>0</v>
      </c>
      <c r="AN295" s="27">
        <f t="shared" si="462"/>
        <v>0</v>
      </c>
      <c r="AO295" s="27">
        <f t="shared" si="462"/>
        <v>0</v>
      </c>
      <c r="AP295" s="27">
        <f t="shared" si="462"/>
        <v>48813</v>
      </c>
      <c r="AQ295" s="27">
        <f t="shared" si="462"/>
        <v>0</v>
      </c>
    </row>
    <row r="296" spans="1:43" ht="21.75" customHeight="1">
      <c r="A296" s="73" t="s">
        <v>180</v>
      </c>
      <c r="B296" s="25" t="s">
        <v>53</v>
      </c>
      <c r="C296" s="25" t="s">
        <v>10</v>
      </c>
      <c r="D296" s="32" t="s">
        <v>304</v>
      </c>
      <c r="E296" s="25" t="s">
        <v>179</v>
      </c>
      <c r="F296" s="27">
        <v>44703</v>
      </c>
      <c r="G296" s="27"/>
      <c r="H296" s="27">
        <v>2435</v>
      </c>
      <c r="I296" s="27"/>
      <c r="J296" s="27"/>
      <c r="K296" s="27"/>
      <c r="L296" s="27">
        <f>F296+H296+I296+J296+K296</f>
        <v>47138</v>
      </c>
      <c r="M296" s="27">
        <f>G296+K296</f>
        <v>0</v>
      </c>
      <c r="N296" s="27"/>
      <c r="O296" s="27"/>
      <c r="P296" s="27"/>
      <c r="Q296" s="27"/>
      <c r="R296" s="27">
        <f>L296+N296+O296+P296+Q296</f>
        <v>47138</v>
      </c>
      <c r="S296" s="27">
        <f>M296+Q296</f>
        <v>0</v>
      </c>
      <c r="T296" s="27">
        <v>1675</v>
      </c>
      <c r="U296" s="27"/>
      <c r="V296" s="27"/>
      <c r="W296" s="27"/>
      <c r="X296" s="27">
        <f>R296+T296+U296+V296+W296</f>
        <v>48813</v>
      </c>
      <c r="Y296" s="27">
        <f>S296+W296</f>
        <v>0</v>
      </c>
      <c r="Z296" s="27"/>
      <c r="AA296" s="27"/>
      <c r="AB296" s="27"/>
      <c r="AC296" s="27"/>
      <c r="AD296" s="27">
        <f>X296+Z296+AA296+AB296+AC296</f>
        <v>48813</v>
      </c>
      <c r="AE296" s="27">
        <f>Y296+AC296</f>
        <v>0</v>
      </c>
      <c r="AF296" s="27"/>
      <c r="AG296" s="27"/>
      <c r="AH296" s="27"/>
      <c r="AI296" s="27"/>
      <c r="AJ296" s="27">
        <f>AD296+AF296+AG296+AH296+AI296</f>
        <v>48813</v>
      </c>
      <c r="AK296" s="27">
        <f>AE296+AI296</f>
        <v>0</v>
      </c>
      <c r="AL296" s="27"/>
      <c r="AM296" s="27"/>
      <c r="AN296" s="27"/>
      <c r="AO296" s="27"/>
      <c r="AP296" s="27">
        <f>AJ296+AL296+AM296+AN296+AO296</f>
        <v>48813</v>
      </c>
      <c r="AQ296" s="27">
        <f>AK296+AO296</f>
        <v>0</v>
      </c>
    </row>
    <row r="297" spans="1:43" ht="33">
      <c r="A297" s="33" t="s">
        <v>437</v>
      </c>
      <c r="B297" s="25" t="s">
        <v>53</v>
      </c>
      <c r="C297" s="25" t="s">
        <v>10</v>
      </c>
      <c r="D297" s="32" t="s">
        <v>304</v>
      </c>
      <c r="E297" s="25" t="s">
        <v>80</v>
      </c>
      <c r="F297" s="27">
        <f t="shared" ref="F297:AQ297" si="463">F298</f>
        <v>5581</v>
      </c>
      <c r="G297" s="27">
        <f t="shared" si="463"/>
        <v>0</v>
      </c>
      <c r="H297" s="27">
        <f t="shared" si="463"/>
        <v>0</v>
      </c>
      <c r="I297" s="27">
        <f t="shared" si="463"/>
        <v>0</v>
      </c>
      <c r="J297" s="27">
        <f t="shared" si="463"/>
        <v>0</v>
      </c>
      <c r="K297" s="27">
        <f t="shared" si="463"/>
        <v>0</v>
      </c>
      <c r="L297" s="27">
        <f t="shared" si="463"/>
        <v>5581</v>
      </c>
      <c r="M297" s="27">
        <f t="shared" si="463"/>
        <v>0</v>
      </c>
      <c r="N297" s="27">
        <f t="shared" si="463"/>
        <v>0</v>
      </c>
      <c r="O297" s="27">
        <f t="shared" si="463"/>
        <v>0</v>
      </c>
      <c r="P297" s="27">
        <f t="shared" si="463"/>
        <v>0</v>
      </c>
      <c r="Q297" s="27">
        <f t="shared" si="463"/>
        <v>0</v>
      </c>
      <c r="R297" s="27">
        <f t="shared" si="463"/>
        <v>5581</v>
      </c>
      <c r="S297" s="27">
        <f t="shared" si="463"/>
        <v>0</v>
      </c>
      <c r="T297" s="27">
        <f t="shared" si="463"/>
        <v>0</v>
      </c>
      <c r="U297" s="27">
        <f t="shared" si="463"/>
        <v>0</v>
      </c>
      <c r="V297" s="27">
        <f t="shared" si="463"/>
        <v>0</v>
      </c>
      <c r="W297" s="27">
        <f t="shared" si="463"/>
        <v>0</v>
      </c>
      <c r="X297" s="27">
        <f t="shared" si="463"/>
        <v>5581</v>
      </c>
      <c r="Y297" s="27">
        <f t="shared" si="463"/>
        <v>0</v>
      </c>
      <c r="Z297" s="27">
        <f t="shared" si="463"/>
        <v>0</v>
      </c>
      <c r="AA297" s="27">
        <f t="shared" si="463"/>
        <v>0</v>
      </c>
      <c r="AB297" s="27">
        <f t="shared" si="463"/>
        <v>0</v>
      </c>
      <c r="AC297" s="27">
        <f t="shared" si="463"/>
        <v>0</v>
      </c>
      <c r="AD297" s="27">
        <f t="shared" si="463"/>
        <v>5581</v>
      </c>
      <c r="AE297" s="27">
        <f t="shared" si="463"/>
        <v>0</v>
      </c>
      <c r="AF297" s="27">
        <f t="shared" si="463"/>
        <v>0</v>
      </c>
      <c r="AG297" s="27">
        <f t="shared" si="463"/>
        <v>0</v>
      </c>
      <c r="AH297" s="27">
        <f t="shared" si="463"/>
        <v>0</v>
      </c>
      <c r="AI297" s="27">
        <f t="shared" si="463"/>
        <v>0</v>
      </c>
      <c r="AJ297" s="27">
        <f t="shared" si="463"/>
        <v>5581</v>
      </c>
      <c r="AK297" s="27">
        <f t="shared" si="463"/>
        <v>0</v>
      </c>
      <c r="AL297" s="92">
        <f t="shared" si="463"/>
        <v>0</v>
      </c>
      <c r="AM297" s="92">
        <f t="shared" si="463"/>
        <v>0</v>
      </c>
      <c r="AN297" s="92">
        <f t="shared" si="463"/>
        <v>-5</v>
      </c>
      <c r="AO297" s="92">
        <f t="shared" si="463"/>
        <v>0</v>
      </c>
      <c r="AP297" s="27">
        <f t="shared" si="463"/>
        <v>5576</v>
      </c>
      <c r="AQ297" s="27">
        <f t="shared" si="463"/>
        <v>0</v>
      </c>
    </row>
    <row r="298" spans="1:43" ht="38.25" customHeight="1">
      <c r="A298" s="72" t="s">
        <v>170</v>
      </c>
      <c r="B298" s="25" t="s">
        <v>53</v>
      </c>
      <c r="C298" s="25" t="s">
        <v>10</v>
      </c>
      <c r="D298" s="32" t="s">
        <v>304</v>
      </c>
      <c r="E298" s="25" t="s">
        <v>169</v>
      </c>
      <c r="F298" s="27">
        <v>5581</v>
      </c>
      <c r="G298" s="27"/>
      <c r="H298" s="27"/>
      <c r="I298" s="27"/>
      <c r="J298" s="27"/>
      <c r="K298" s="27"/>
      <c r="L298" s="27">
        <f>F298+H298+I298+J298+K298</f>
        <v>5581</v>
      </c>
      <c r="M298" s="27">
        <f>G298+K298</f>
        <v>0</v>
      </c>
      <c r="N298" s="27"/>
      <c r="O298" s="27"/>
      <c r="P298" s="27"/>
      <c r="Q298" s="27"/>
      <c r="R298" s="27">
        <f>L298+N298+O298+P298+Q298</f>
        <v>5581</v>
      </c>
      <c r="S298" s="27">
        <f>M298+Q298</f>
        <v>0</v>
      </c>
      <c r="T298" s="27"/>
      <c r="U298" s="27"/>
      <c r="V298" s="27"/>
      <c r="W298" s="27"/>
      <c r="X298" s="27">
        <f>R298+T298+U298+V298+W298</f>
        <v>5581</v>
      </c>
      <c r="Y298" s="27">
        <f>S298+W298</f>
        <v>0</v>
      </c>
      <c r="Z298" s="27"/>
      <c r="AA298" s="27"/>
      <c r="AB298" s="27"/>
      <c r="AC298" s="27"/>
      <c r="AD298" s="27">
        <f>X298+Z298+AA298+AB298+AC298</f>
        <v>5581</v>
      </c>
      <c r="AE298" s="27">
        <f>Y298+AC298</f>
        <v>0</v>
      </c>
      <c r="AF298" s="27"/>
      <c r="AG298" s="27"/>
      <c r="AH298" s="27"/>
      <c r="AI298" s="27"/>
      <c r="AJ298" s="27">
        <f>AD298+AF298+AG298+AH298+AI298</f>
        <v>5581</v>
      </c>
      <c r="AK298" s="27">
        <f>AE298+AI298</f>
        <v>0</v>
      </c>
      <c r="AL298" s="92"/>
      <c r="AM298" s="92"/>
      <c r="AN298" s="92">
        <v>-5</v>
      </c>
      <c r="AO298" s="92"/>
      <c r="AP298" s="27">
        <f>AJ298+AL298+AM298+AN298+AO298</f>
        <v>5576</v>
      </c>
      <c r="AQ298" s="27">
        <f>AK298+AO298</f>
        <v>0</v>
      </c>
    </row>
    <row r="299" spans="1:43" ht="16.5">
      <c r="A299" s="33" t="s">
        <v>99</v>
      </c>
      <c r="B299" s="25" t="s">
        <v>53</v>
      </c>
      <c r="C299" s="25" t="s">
        <v>10</v>
      </c>
      <c r="D299" s="32" t="s">
        <v>304</v>
      </c>
      <c r="E299" s="25" t="s">
        <v>100</v>
      </c>
      <c r="F299" s="27">
        <f t="shared" ref="F299:AK299" si="464">F301</f>
        <v>176</v>
      </c>
      <c r="G299" s="27">
        <f t="shared" si="464"/>
        <v>0</v>
      </c>
      <c r="H299" s="27">
        <f t="shared" si="464"/>
        <v>0</v>
      </c>
      <c r="I299" s="27">
        <f t="shared" si="464"/>
        <v>0</v>
      </c>
      <c r="J299" s="27">
        <f t="shared" si="464"/>
        <v>0</v>
      </c>
      <c r="K299" s="27">
        <f t="shared" si="464"/>
        <v>0</v>
      </c>
      <c r="L299" s="27">
        <f t="shared" si="464"/>
        <v>176</v>
      </c>
      <c r="M299" s="27">
        <f t="shared" si="464"/>
        <v>0</v>
      </c>
      <c r="N299" s="27">
        <f t="shared" si="464"/>
        <v>0</v>
      </c>
      <c r="O299" s="27">
        <f t="shared" si="464"/>
        <v>0</v>
      </c>
      <c r="P299" s="27">
        <f t="shared" si="464"/>
        <v>0</v>
      </c>
      <c r="Q299" s="27">
        <f t="shared" si="464"/>
        <v>0</v>
      </c>
      <c r="R299" s="27">
        <f t="shared" si="464"/>
        <v>176</v>
      </c>
      <c r="S299" s="27">
        <f t="shared" si="464"/>
        <v>0</v>
      </c>
      <c r="T299" s="27">
        <f t="shared" si="464"/>
        <v>0</v>
      </c>
      <c r="U299" s="27">
        <f t="shared" si="464"/>
        <v>0</v>
      </c>
      <c r="V299" s="27">
        <f t="shared" si="464"/>
        <v>0</v>
      </c>
      <c r="W299" s="27">
        <f t="shared" si="464"/>
        <v>0</v>
      </c>
      <c r="X299" s="27">
        <f t="shared" si="464"/>
        <v>176</v>
      </c>
      <c r="Y299" s="27">
        <f t="shared" si="464"/>
        <v>0</v>
      </c>
      <c r="Z299" s="27">
        <f t="shared" si="464"/>
        <v>0</v>
      </c>
      <c r="AA299" s="27">
        <f t="shared" si="464"/>
        <v>0</v>
      </c>
      <c r="AB299" s="27">
        <f t="shared" si="464"/>
        <v>0</v>
      </c>
      <c r="AC299" s="27">
        <f t="shared" si="464"/>
        <v>0</v>
      </c>
      <c r="AD299" s="27">
        <f t="shared" si="464"/>
        <v>176</v>
      </c>
      <c r="AE299" s="27">
        <f t="shared" si="464"/>
        <v>0</v>
      </c>
      <c r="AF299" s="27">
        <f t="shared" si="464"/>
        <v>0</v>
      </c>
      <c r="AG299" s="27">
        <f t="shared" si="464"/>
        <v>0</v>
      </c>
      <c r="AH299" s="27">
        <f t="shared" si="464"/>
        <v>0</v>
      </c>
      <c r="AI299" s="27">
        <f t="shared" si="464"/>
        <v>0</v>
      </c>
      <c r="AJ299" s="27">
        <f t="shared" si="464"/>
        <v>176</v>
      </c>
      <c r="AK299" s="27">
        <f t="shared" si="464"/>
        <v>0</v>
      </c>
      <c r="AL299" s="27">
        <f>AL301+AL300</f>
        <v>0</v>
      </c>
      <c r="AM299" s="27">
        <f t="shared" ref="AM299:AQ299" si="465">AM301+AM300</f>
        <v>0</v>
      </c>
      <c r="AN299" s="27">
        <f t="shared" si="465"/>
        <v>0</v>
      </c>
      <c r="AO299" s="27">
        <f t="shared" si="465"/>
        <v>0</v>
      </c>
      <c r="AP299" s="27">
        <f t="shared" si="465"/>
        <v>176</v>
      </c>
      <c r="AQ299" s="27">
        <f t="shared" si="465"/>
        <v>0</v>
      </c>
    </row>
    <row r="300" spans="1:43" s="149" customFormat="1" ht="16.5">
      <c r="A300" s="33" t="s">
        <v>185</v>
      </c>
      <c r="B300" s="25" t="s">
        <v>53</v>
      </c>
      <c r="C300" s="25" t="s">
        <v>10</v>
      </c>
      <c r="D300" s="32" t="s">
        <v>304</v>
      </c>
      <c r="E300" s="25" t="s">
        <v>184</v>
      </c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>
        <v>2</v>
      </c>
      <c r="AN300" s="27"/>
      <c r="AO300" s="27"/>
      <c r="AP300" s="27">
        <f>AJ300+AL300+AM300+AN300+AO300</f>
        <v>2</v>
      </c>
      <c r="AQ300" s="27">
        <f>AK300+AO300</f>
        <v>0</v>
      </c>
    </row>
    <row r="301" spans="1:43" ht="16.5">
      <c r="A301" s="33" t="s">
        <v>172</v>
      </c>
      <c r="B301" s="25" t="s">
        <v>53</v>
      </c>
      <c r="C301" s="25" t="s">
        <v>10</v>
      </c>
      <c r="D301" s="32" t="s">
        <v>304</v>
      </c>
      <c r="E301" s="25" t="s">
        <v>171</v>
      </c>
      <c r="F301" s="27">
        <v>176</v>
      </c>
      <c r="G301" s="27"/>
      <c r="H301" s="27"/>
      <c r="I301" s="27"/>
      <c r="J301" s="27"/>
      <c r="K301" s="27"/>
      <c r="L301" s="27">
        <f>F301+H301+I301+J301+K301</f>
        <v>176</v>
      </c>
      <c r="M301" s="27">
        <f>G301+K301</f>
        <v>0</v>
      </c>
      <c r="N301" s="27"/>
      <c r="O301" s="27"/>
      <c r="P301" s="27"/>
      <c r="Q301" s="27"/>
      <c r="R301" s="27">
        <f>L301+N301+O301+P301+Q301</f>
        <v>176</v>
      </c>
      <c r="S301" s="27">
        <f>M301+Q301</f>
        <v>0</v>
      </c>
      <c r="T301" s="27"/>
      <c r="U301" s="27"/>
      <c r="V301" s="27"/>
      <c r="W301" s="27"/>
      <c r="X301" s="27">
        <f>R301+T301+U301+V301+W301</f>
        <v>176</v>
      </c>
      <c r="Y301" s="27">
        <f>S301+W301</f>
        <v>0</v>
      </c>
      <c r="Z301" s="27"/>
      <c r="AA301" s="27"/>
      <c r="AB301" s="27"/>
      <c r="AC301" s="27"/>
      <c r="AD301" s="27">
        <f>X301+Z301+AA301+AB301+AC301</f>
        <v>176</v>
      </c>
      <c r="AE301" s="27">
        <f>Y301+AC301</f>
        <v>0</v>
      </c>
      <c r="AF301" s="27"/>
      <c r="AG301" s="27"/>
      <c r="AH301" s="27"/>
      <c r="AI301" s="27"/>
      <c r="AJ301" s="27">
        <f>AD301+AF301+AG301+AH301+AI301</f>
        <v>176</v>
      </c>
      <c r="AK301" s="27">
        <f>AE301+AI301</f>
        <v>0</v>
      </c>
      <c r="AL301" s="27"/>
      <c r="AM301" s="27">
        <v>-2</v>
      </c>
      <c r="AN301" s="27"/>
      <c r="AO301" s="27"/>
      <c r="AP301" s="27">
        <f>AJ301+AL301+AM301+AN301+AO301</f>
        <v>174</v>
      </c>
      <c r="AQ301" s="27">
        <f>AK301+AO301</f>
        <v>0</v>
      </c>
    </row>
    <row r="302" spans="1:43" ht="16.5">
      <c r="A302" s="73"/>
      <c r="B302" s="25"/>
      <c r="C302" s="25"/>
      <c r="D302" s="32"/>
      <c r="E302" s="25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</row>
    <row r="303" spans="1:43" s="5" customFormat="1" ht="20.25">
      <c r="A303" s="74" t="s">
        <v>23</v>
      </c>
      <c r="B303" s="19" t="s">
        <v>24</v>
      </c>
      <c r="C303" s="19"/>
      <c r="D303" s="20"/>
      <c r="E303" s="19"/>
      <c r="F303" s="37">
        <f t="shared" ref="F303:Y303" si="466">F305+F321+F345+F392+F402</f>
        <v>1020667</v>
      </c>
      <c r="G303" s="37">
        <f t="shared" si="466"/>
        <v>0</v>
      </c>
      <c r="H303" s="37">
        <f t="shared" si="466"/>
        <v>1533</v>
      </c>
      <c r="I303" s="37">
        <f t="shared" si="466"/>
        <v>875</v>
      </c>
      <c r="J303" s="37">
        <f t="shared" si="466"/>
        <v>0</v>
      </c>
      <c r="K303" s="37">
        <f t="shared" si="466"/>
        <v>0</v>
      </c>
      <c r="L303" s="37">
        <f t="shared" si="466"/>
        <v>1023075</v>
      </c>
      <c r="M303" s="37">
        <f t="shared" si="466"/>
        <v>0</v>
      </c>
      <c r="N303" s="37">
        <f t="shared" si="466"/>
        <v>3679</v>
      </c>
      <c r="O303" s="37">
        <f t="shared" si="466"/>
        <v>-5500</v>
      </c>
      <c r="P303" s="37">
        <f t="shared" si="466"/>
        <v>0</v>
      </c>
      <c r="Q303" s="37">
        <f t="shared" si="466"/>
        <v>646462</v>
      </c>
      <c r="R303" s="37">
        <f t="shared" si="466"/>
        <v>1667716</v>
      </c>
      <c r="S303" s="37">
        <f t="shared" si="466"/>
        <v>646462</v>
      </c>
      <c r="T303" s="37">
        <f t="shared" si="466"/>
        <v>204</v>
      </c>
      <c r="U303" s="37">
        <f t="shared" si="466"/>
        <v>0</v>
      </c>
      <c r="V303" s="37">
        <f t="shared" si="466"/>
        <v>0</v>
      </c>
      <c r="W303" s="37">
        <f t="shared" si="466"/>
        <v>0</v>
      </c>
      <c r="X303" s="37">
        <f t="shared" si="466"/>
        <v>1667920</v>
      </c>
      <c r="Y303" s="37">
        <f t="shared" si="466"/>
        <v>646462</v>
      </c>
      <c r="Z303" s="37">
        <f t="shared" ref="Z303:AE303" si="467">Z305+Z321+Z345+Z392+Z402</f>
        <v>10258</v>
      </c>
      <c r="AA303" s="37">
        <f t="shared" si="467"/>
        <v>0</v>
      </c>
      <c r="AB303" s="37">
        <f t="shared" si="467"/>
        <v>0</v>
      </c>
      <c r="AC303" s="37">
        <f t="shared" si="467"/>
        <v>166949</v>
      </c>
      <c r="AD303" s="37">
        <f t="shared" si="467"/>
        <v>1845127</v>
      </c>
      <c r="AE303" s="37">
        <f t="shared" si="467"/>
        <v>813411</v>
      </c>
      <c r="AF303" s="37">
        <f t="shared" ref="AF303:AK303" si="468">AF305+AF321+AF345+AF392+AF402</f>
        <v>3308</v>
      </c>
      <c r="AG303" s="37">
        <f t="shared" si="468"/>
        <v>0</v>
      </c>
      <c r="AH303" s="37">
        <f t="shared" si="468"/>
        <v>0</v>
      </c>
      <c r="AI303" s="37">
        <f t="shared" si="468"/>
        <v>38760</v>
      </c>
      <c r="AJ303" s="37">
        <f t="shared" si="468"/>
        <v>1887195</v>
      </c>
      <c r="AK303" s="37">
        <f t="shared" si="468"/>
        <v>852171</v>
      </c>
      <c r="AL303" s="37">
        <f t="shared" ref="AL303:AQ303" si="469">AL305+AL321+AL345+AL392+AL402</f>
        <v>35286</v>
      </c>
      <c r="AM303" s="37">
        <f t="shared" si="469"/>
        <v>-8238</v>
      </c>
      <c r="AN303" s="37">
        <f t="shared" si="469"/>
        <v>-4074</v>
      </c>
      <c r="AO303" s="37">
        <f t="shared" si="469"/>
        <v>17584</v>
      </c>
      <c r="AP303" s="37">
        <f t="shared" si="469"/>
        <v>1927753</v>
      </c>
      <c r="AQ303" s="37">
        <f t="shared" si="469"/>
        <v>869755</v>
      </c>
    </row>
    <row r="304" spans="1:43" s="5" customFormat="1" ht="14.25" customHeight="1">
      <c r="A304" s="74"/>
      <c r="B304" s="19"/>
      <c r="C304" s="19"/>
      <c r="D304" s="20"/>
      <c r="E304" s="19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  <c r="AK304" s="37"/>
      <c r="AL304" s="37"/>
      <c r="AM304" s="37"/>
      <c r="AN304" s="37"/>
      <c r="AO304" s="37"/>
      <c r="AP304" s="37"/>
      <c r="AQ304" s="37"/>
    </row>
    <row r="305" spans="1:43" s="7" customFormat="1" ht="18.75">
      <c r="A305" s="71" t="s">
        <v>25</v>
      </c>
      <c r="B305" s="22" t="s">
        <v>55</v>
      </c>
      <c r="C305" s="22" t="s">
        <v>56</v>
      </c>
      <c r="D305" s="29"/>
      <c r="E305" s="22"/>
      <c r="F305" s="24">
        <f t="shared" ref="F305:U309" si="470">F306</f>
        <v>7771</v>
      </c>
      <c r="G305" s="24">
        <f t="shared" si="470"/>
        <v>0</v>
      </c>
      <c r="H305" s="24">
        <f t="shared" si="470"/>
        <v>0</v>
      </c>
      <c r="I305" s="24">
        <f t="shared" si="470"/>
        <v>0</v>
      </c>
      <c r="J305" s="24">
        <f t="shared" si="470"/>
        <v>0</v>
      </c>
      <c r="K305" s="24">
        <f t="shared" si="470"/>
        <v>0</v>
      </c>
      <c r="L305" s="24">
        <f t="shared" si="470"/>
        <v>7771</v>
      </c>
      <c r="M305" s="24">
        <f t="shared" si="470"/>
        <v>0</v>
      </c>
      <c r="N305" s="24">
        <f t="shared" si="470"/>
        <v>0</v>
      </c>
      <c r="O305" s="24">
        <f t="shared" si="470"/>
        <v>0</v>
      </c>
      <c r="P305" s="24">
        <f t="shared" si="470"/>
        <v>0</v>
      </c>
      <c r="Q305" s="24">
        <f t="shared" si="470"/>
        <v>0</v>
      </c>
      <c r="R305" s="24">
        <f t="shared" si="470"/>
        <v>7771</v>
      </c>
      <c r="S305" s="24">
        <f t="shared" si="470"/>
        <v>0</v>
      </c>
      <c r="T305" s="24">
        <f t="shared" si="470"/>
        <v>0</v>
      </c>
      <c r="U305" s="24">
        <f t="shared" si="470"/>
        <v>0</v>
      </c>
      <c r="V305" s="24">
        <f t="shared" ref="T305:AI309" si="471">V306</f>
        <v>0</v>
      </c>
      <c r="W305" s="24">
        <f t="shared" si="471"/>
        <v>0</v>
      </c>
      <c r="X305" s="24">
        <f t="shared" si="471"/>
        <v>7771</v>
      </c>
      <c r="Y305" s="24">
        <f t="shared" si="471"/>
        <v>0</v>
      </c>
      <c r="Z305" s="24">
        <f t="shared" si="471"/>
        <v>0</v>
      </c>
      <c r="AA305" s="24">
        <f t="shared" si="471"/>
        <v>0</v>
      </c>
      <c r="AB305" s="24">
        <f t="shared" si="471"/>
        <v>0</v>
      </c>
      <c r="AC305" s="24">
        <f t="shared" si="471"/>
        <v>3949</v>
      </c>
      <c r="AD305" s="24">
        <f t="shared" si="471"/>
        <v>11720</v>
      </c>
      <c r="AE305" s="24">
        <f t="shared" si="471"/>
        <v>3949</v>
      </c>
      <c r="AF305" s="24">
        <f t="shared" si="471"/>
        <v>0</v>
      </c>
      <c r="AG305" s="24">
        <f t="shared" si="471"/>
        <v>0</v>
      </c>
      <c r="AH305" s="24">
        <f t="shared" si="471"/>
        <v>0</v>
      </c>
      <c r="AI305" s="24">
        <f t="shared" si="471"/>
        <v>0</v>
      </c>
      <c r="AJ305" s="24">
        <f t="shared" ref="AF305:AQ309" si="472">AJ306</f>
        <v>11720</v>
      </c>
      <c r="AK305" s="24">
        <f t="shared" si="472"/>
        <v>3949</v>
      </c>
      <c r="AL305" s="24">
        <f t="shared" si="472"/>
        <v>0</v>
      </c>
      <c r="AM305" s="24">
        <f t="shared" si="472"/>
        <v>0</v>
      </c>
      <c r="AN305" s="24">
        <f t="shared" si="472"/>
        <v>0</v>
      </c>
      <c r="AO305" s="24">
        <f t="shared" si="472"/>
        <v>0</v>
      </c>
      <c r="AP305" s="24">
        <f t="shared" si="472"/>
        <v>11720</v>
      </c>
      <c r="AQ305" s="24">
        <f t="shared" si="472"/>
        <v>3949</v>
      </c>
    </row>
    <row r="306" spans="1:43" s="8" customFormat="1" ht="54" customHeight="1">
      <c r="A306" s="33" t="s">
        <v>156</v>
      </c>
      <c r="B306" s="25" t="s">
        <v>55</v>
      </c>
      <c r="C306" s="25" t="s">
        <v>56</v>
      </c>
      <c r="D306" s="32" t="s">
        <v>374</v>
      </c>
      <c r="E306" s="25"/>
      <c r="F306" s="27">
        <f t="shared" ref="F306:T306" si="473">F307+F311+F314+F317</f>
        <v>7771</v>
      </c>
      <c r="G306" s="27">
        <f t="shared" si="473"/>
        <v>0</v>
      </c>
      <c r="H306" s="27">
        <f t="shared" si="473"/>
        <v>0</v>
      </c>
      <c r="I306" s="27">
        <f t="shared" si="473"/>
        <v>0</v>
      </c>
      <c r="J306" s="27">
        <f t="shared" si="473"/>
        <v>0</v>
      </c>
      <c r="K306" s="27">
        <f t="shared" si="473"/>
        <v>0</v>
      </c>
      <c r="L306" s="27">
        <f t="shared" si="473"/>
        <v>7771</v>
      </c>
      <c r="M306" s="27">
        <f t="shared" si="473"/>
        <v>0</v>
      </c>
      <c r="N306" s="27">
        <f t="shared" si="473"/>
        <v>0</v>
      </c>
      <c r="O306" s="27">
        <f t="shared" si="473"/>
        <v>0</v>
      </c>
      <c r="P306" s="27">
        <f t="shared" si="473"/>
        <v>0</v>
      </c>
      <c r="Q306" s="27">
        <f t="shared" si="473"/>
        <v>0</v>
      </c>
      <c r="R306" s="27">
        <f t="shared" si="473"/>
        <v>7771</v>
      </c>
      <c r="S306" s="27">
        <f t="shared" si="473"/>
        <v>0</v>
      </c>
      <c r="T306" s="27">
        <f t="shared" si="473"/>
        <v>0</v>
      </c>
      <c r="U306" s="27">
        <f t="shared" ref="U306:Y306" si="474">U307+U311+U314+U317</f>
        <v>0</v>
      </c>
      <c r="V306" s="27">
        <f t="shared" si="474"/>
        <v>0</v>
      </c>
      <c r="W306" s="27">
        <f t="shared" si="474"/>
        <v>0</v>
      </c>
      <c r="X306" s="27">
        <f t="shared" si="474"/>
        <v>7771</v>
      </c>
      <c r="Y306" s="27">
        <f t="shared" si="474"/>
        <v>0</v>
      </c>
      <c r="Z306" s="27">
        <f t="shared" ref="Z306:AE306" si="475">Z307+Z311+Z314+Z317</f>
        <v>0</v>
      </c>
      <c r="AA306" s="27">
        <f t="shared" si="475"/>
        <v>0</v>
      </c>
      <c r="AB306" s="27">
        <f t="shared" si="475"/>
        <v>0</v>
      </c>
      <c r="AC306" s="27">
        <f t="shared" si="475"/>
        <v>3949</v>
      </c>
      <c r="AD306" s="27">
        <f t="shared" si="475"/>
        <v>11720</v>
      </c>
      <c r="AE306" s="27">
        <f t="shared" si="475"/>
        <v>3949</v>
      </c>
      <c r="AF306" s="27">
        <f t="shared" ref="AF306:AK306" si="476">AF307+AF311+AF314+AF317</f>
        <v>0</v>
      </c>
      <c r="AG306" s="27">
        <f t="shared" si="476"/>
        <v>0</v>
      </c>
      <c r="AH306" s="27">
        <f t="shared" si="476"/>
        <v>0</v>
      </c>
      <c r="AI306" s="27">
        <f t="shared" si="476"/>
        <v>0</v>
      </c>
      <c r="AJ306" s="27">
        <f t="shared" si="476"/>
        <v>11720</v>
      </c>
      <c r="AK306" s="27">
        <f t="shared" si="476"/>
        <v>3949</v>
      </c>
      <c r="AL306" s="27">
        <f t="shared" ref="AL306:AQ306" si="477">AL307+AL311+AL314+AL317</f>
        <v>0</v>
      </c>
      <c r="AM306" s="27">
        <f t="shared" si="477"/>
        <v>0</v>
      </c>
      <c r="AN306" s="27">
        <f t="shared" si="477"/>
        <v>0</v>
      </c>
      <c r="AO306" s="27">
        <f t="shared" si="477"/>
        <v>0</v>
      </c>
      <c r="AP306" s="27">
        <f t="shared" si="477"/>
        <v>11720</v>
      </c>
      <c r="AQ306" s="27">
        <f t="shared" si="477"/>
        <v>3949</v>
      </c>
    </row>
    <row r="307" spans="1:43" s="9" customFormat="1" ht="21" customHeight="1">
      <c r="A307" s="33" t="s">
        <v>78</v>
      </c>
      <c r="B307" s="25" t="s">
        <v>55</v>
      </c>
      <c r="C307" s="25" t="s">
        <v>56</v>
      </c>
      <c r="D307" s="32" t="s">
        <v>375</v>
      </c>
      <c r="E307" s="25"/>
      <c r="F307" s="27">
        <f t="shared" si="470"/>
        <v>7516</v>
      </c>
      <c r="G307" s="27">
        <f t="shared" si="470"/>
        <v>0</v>
      </c>
      <c r="H307" s="27">
        <f t="shared" si="470"/>
        <v>0</v>
      </c>
      <c r="I307" s="27">
        <f t="shared" si="470"/>
        <v>0</v>
      </c>
      <c r="J307" s="27">
        <f t="shared" si="470"/>
        <v>0</v>
      </c>
      <c r="K307" s="27">
        <f t="shared" si="470"/>
        <v>0</v>
      </c>
      <c r="L307" s="27">
        <f t="shared" si="470"/>
        <v>7516</v>
      </c>
      <c r="M307" s="27">
        <f t="shared" si="470"/>
        <v>0</v>
      </c>
      <c r="N307" s="27">
        <f t="shared" si="470"/>
        <v>0</v>
      </c>
      <c r="O307" s="27">
        <f t="shared" si="470"/>
        <v>0</v>
      </c>
      <c r="P307" s="27">
        <f t="shared" si="470"/>
        <v>0</v>
      </c>
      <c r="Q307" s="27">
        <f t="shared" si="470"/>
        <v>0</v>
      </c>
      <c r="R307" s="27">
        <f t="shared" si="470"/>
        <v>7516</v>
      </c>
      <c r="S307" s="27">
        <f t="shared" si="470"/>
        <v>0</v>
      </c>
      <c r="T307" s="27">
        <f t="shared" si="471"/>
        <v>0</v>
      </c>
      <c r="U307" s="27">
        <f t="shared" si="471"/>
        <v>0</v>
      </c>
      <c r="V307" s="27">
        <f t="shared" si="471"/>
        <v>0</v>
      </c>
      <c r="W307" s="27">
        <f t="shared" si="471"/>
        <v>0</v>
      </c>
      <c r="X307" s="27">
        <f t="shared" si="471"/>
        <v>7516</v>
      </c>
      <c r="Y307" s="27">
        <f t="shared" si="471"/>
        <v>0</v>
      </c>
      <c r="Z307" s="27">
        <f t="shared" si="471"/>
        <v>0</v>
      </c>
      <c r="AA307" s="27">
        <f t="shared" si="471"/>
        <v>0</v>
      </c>
      <c r="AB307" s="27">
        <f t="shared" si="471"/>
        <v>0</v>
      </c>
      <c r="AC307" s="27">
        <f t="shared" si="471"/>
        <v>0</v>
      </c>
      <c r="AD307" s="27">
        <f t="shared" si="471"/>
        <v>7516</v>
      </c>
      <c r="AE307" s="27">
        <f t="shared" si="471"/>
        <v>0</v>
      </c>
      <c r="AF307" s="27">
        <f t="shared" si="472"/>
        <v>0</v>
      </c>
      <c r="AG307" s="27">
        <f t="shared" si="472"/>
        <v>0</v>
      </c>
      <c r="AH307" s="27">
        <f t="shared" si="472"/>
        <v>0</v>
      </c>
      <c r="AI307" s="27">
        <f t="shared" si="472"/>
        <v>0</v>
      </c>
      <c r="AJ307" s="27">
        <f t="shared" si="472"/>
        <v>7516</v>
      </c>
      <c r="AK307" s="27">
        <f t="shared" si="472"/>
        <v>0</v>
      </c>
      <c r="AL307" s="27">
        <f t="shared" si="472"/>
        <v>0</v>
      </c>
      <c r="AM307" s="27">
        <f t="shared" si="472"/>
        <v>0</v>
      </c>
      <c r="AN307" s="27">
        <f t="shared" si="472"/>
        <v>0</v>
      </c>
      <c r="AO307" s="27">
        <f t="shared" si="472"/>
        <v>0</v>
      </c>
      <c r="AP307" s="27">
        <f t="shared" si="472"/>
        <v>7516</v>
      </c>
      <c r="AQ307" s="27">
        <f t="shared" si="472"/>
        <v>0</v>
      </c>
    </row>
    <row r="308" spans="1:43" s="9" customFormat="1" ht="16.5">
      <c r="A308" s="33" t="s">
        <v>121</v>
      </c>
      <c r="B308" s="25" t="s">
        <v>55</v>
      </c>
      <c r="C308" s="25" t="s">
        <v>56</v>
      </c>
      <c r="D308" s="32" t="s">
        <v>376</v>
      </c>
      <c r="E308" s="25"/>
      <c r="F308" s="27">
        <f t="shared" si="470"/>
        <v>7516</v>
      </c>
      <c r="G308" s="27">
        <f t="shared" si="470"/>
        <v>0</v>
      </c>
      <c r="H308" s="27">
        <f t="shared" si="470"/>
        <v>0</v>
      </c>
      <c r="I308" s="27">
        <f t="shared" si="470"/>
        <v>0</v>
      </c>
      <c r="J308" s="27">
        <f t="shared" si="470"/>
        <v>0</v>
      </c>
      <c r="K308" s="27">
        <f t="shared" si="470"/>
        <v>0</v>
      </c>
      <c r="L308" s="27">
        <f t="shared" si="470"/>
        <v>7516</v>
      </c>
      <c r="M308" s="27">
        <f t="shared" si="470"/>
        <v>0</v>
      </c>
      <c r="N308" s="27">
        <f t="shared" si="470"/>
        <v>0</v>
      </c>
      <c r="O308" s="27">
        <f t="shared" si="470"/>
        <v>0</v>
      </c>
      <c r="P308" s="27">
        <f t="shared" si="470"/>
        <v>0</v>
      </c>
      <c r="Q308" s="27">
        <f t="shared" si="470"/>
        <v>0</v>
      </c>
      <c r="R308" s="27">
        <f t="shared" si="470"/>
        <v>7516</v>
      </c>
      <c r="S308" s="27">
        <f t="shared" si="470"/>
        <v>0</v>
      </c>
      <c r="T308" s="27">
        <f t="shared" si="471"/>
        <v>0</v>
      </c>
      <c r="U308" s="27">
        <f t="shared" si="471"/>
        <v>0</v>
      </c>
      <c r="V308" s="27">
        <f t="shared" si="471"/>
        <v>0</v>
      </c>
      <c r="W308" s="27">
        <f t="shared" si="471"/>
        <v>0</v>
      </c>
      <c r="X308" s="27">
        <f t="shared" si="471"/>
        <v>7516</v>
      </c>
      <c r="Y308" s="27">
        <f t="shared" si="471"/>
        <v>0</v>
      </c>
      <c r="Z308" s="27">
        <f t="shared" si="471"/>
        <v>0</v>
      </c>
      <c r="AA308" s="27">
        <f t="shared" si="471"/>
        <v>0</v>
      </c>
      <c r="AB308" s="27">
        <f t="shared" si="471"/>
        <v>0</v>
      </c>
      <c r="AC308" s="27">
        <f t="shared" si="471"/>
        <v>0</v>
      </c>
      <c r="AD308" s="27">
        <f t="shared" si="471"/>
        <v>7516</v>
      </c>
      <c r="AE308" s="27">
        <f t="shared" si="471"/>
        <v>0</v>
      </c>
      <c r="AF308" s="27">
        <f t="shared" si="472"/>
        <v>0</v>
      </c>
      <c r="AG308" s="27">
        <f t="shared" si="472"/>
        <v>0</v>
      </c>
      <c r="AH308" s="27">
        <f t="shared" si="472"/>
        <v>0</v>
      </c>
      <c r="AI308" s="27">
        <f t="shared" si="472"/>
        <v>0</v>
      </c>
      <c r="AJ308" s="27">
        <f t="shared" si="472"/>
        <v>7516</v>
      </c>
      <c r="AK308" s="27">
        <f t="shared" si="472"/>
        <v>0</v>
      </c>
      <c r="AL308" s="27">
        <f t="shared" si="472"/>
        <v>0</v>
      </c>
      <c r="AM308" s="27">
        <f t="shared" si="472"/>
        <v>0</v>
      </c>
      <c r="AN308" s="27">
        <f t="shared" si="472"/>
        <v>0</v>
      </c>
      <c r="AO308" s="27">
        <f t="shared" si="472"/>
        <v>0</v>
      </c>
      <c r="AP308" s="27">
        <f t="shared" si="472"/>
        <v>7516</v>
      </c>
      <c r="AQ308" s="27">
        <f t="shared" si="472"/>
        <v>0</v>
      </c>
    </row>
    <row r="309" spans="1:43" s="9" customFormat="1" ht="33">
      <c r="A309" s="33" t="s">
        <v>437</v>
      </c>
      <c r="B309" s="25" t="s">
        <v>55</v>
      </c>
      <c r="C309" s="25" t="s">
        <v>56</v>
      </c>
      <c r="D309" s="32" t="s">
        <v>376</v>
      </c>
      <c r="E309" s="25" t="s">
        <v>80</v>
      </c>
      <c r="F309" s="27">
        <f t="shared" si="470"/>
        <v>7516</v>
      </c>
      <c r="G309" s="27">
        <f t="shared" si="470"/>
        <v>0</v>
      </c>
      <c r="H309" s="27">
        <f t="shared" si="470"/>
        <v>0</v>
      </c>
      <c r="I309" s="27">
        <f t="shared" si="470"/>
        <v>0</v>
      </c>
      <c r="J309" s="27">
        <f t="shared" si="470"/>
        <v>0</v>
      </c>
      <c r="K309" s="27">
        <f t="shared" si="470"/>
        <v>0</v>
      </c>
      <c r="L309" s="27">
        <f t="shared" si="470"/>
        <v>7516</v>
      </c>
      <c r="M309" s="27">
        <f t="shared" si="470"/>
        <v>0</v>
      </c>
      <c r="N309" s="27">
        <f t="shared" si="470"/>
        <v>0</v>
      </c>
      <c r="O309" s="27">
        <f t="shared" si="470"/>
        <v>0</v>
      </c>
      <c r="P309" s="27">
        <f t="shared" si="470"/>
        <v>0</v>
      </c>
      <c r="Q309" s="27">
        <f t="shared" si="470"/>
        <v>0</v>
      </c>
      <c r="R309" s="27">
        <f t="shared" si="470"/>
        <v>7516</v>
      </c>
      <c r="S309" s="27">
        <f t="shared" si="470"/>
        <v>0</v>
      </c>
      <c r="T309" s="27">
        <f t="shared" si="471"/>
        <v>0</v>
      </c>
      <c r="U309" s="27">
        <f t="shared" si="471"/>
        <v>0</v>
      </c>
      <c r="V309" s="27">
        <f t="shared" si="471"/>
        <v>0</v>
      </c>
      <c r="W309" s="27">
        <f t="shared" si="471"/>
        <v>0</v>
      </c>
      <c r="X309" s="27">
        <f t="shared" si="471"/>
        <v>7516</v>
      </c>
      <c r="Y309" s="27">
        <f t="shared" si="471"/>
        <v>0</v>
      </c>
      <c r="Z309" s="27">
        <f t="shared" si="471"/>
        <v>0</v>
      </c>
      <c r="AA309" s="27">
        <f t="shared" si="471"/>
        <v>0</v>
      </c>
      <c r="AB309" s="27">
        <f t="shared" si="471"/>
        <v>0</v>
      </c>
      <c r="AC309" s="27">
        <f t="shared" si="471"/>
        <v>0</v>
      </c>
      <c r="AD309" s="27">
        <f t="shared" si="471"/>
        <v>7516</v>
      </c>
      <c r="AE309" s="27">
        <f t="shared" si="471"/>
        <v>0</v>
      </c>
      <c r="AF309" s="27">
        <f t="shared" si="472"/>
        <v>0</v>
      </c>
      <c r="AG309" s="27">
        <f t="shared" si="472"/>
        <v>0</v>
      </c>
      <c r="AH309" s="27">
        <f t="shared" si="472"/>
        <v>0</v>
      </c>
      <c r="AI309" s="27">
        <f t="shared" si="472"/>
        <v>0</v>
      </c>
      <c r="AJ309" s="27">
        <f t="shared" si="472"/>
        <v>7516</v>
      </c>
      <c r="AK309" s="27">
        <f t="shared" si="472"/>
        <v>0</v>
      </c>
      <c r="AL309" s="27">
        <f t="shared" si="472"/>
        <v>0</v>
      </c>
      <c r="AM309" s="27">
        <f t="shared" si="472"/>
        <v>0</v>
      </c>
      <c r="AN309" s="27">
        <f t="shared" si="472"/>
        <v>0</v>
      </c>
      <c r="AO309" s="27">
        <f t="shared" si="472"/>
        <v>0</v>
      </c>
      <c r="AP309" s="27">
        <f t="shared" si="472"/>
        <v>7516</v>
      </c>
      <c r="AQ309" s="27">
        <f t="shared" si="472"/>
        <v>0</v>
      </c>
    </row>
    <row r="310" spans="1:43" s="9" customFormat="1" ht="38.25" customHeight="1">
      <c r="A310" s="72" t="s">
        <v>170</v>
      </c>
      <c r="B310" s="25" t="s">
        <v>55</v>
      </c>
      <c r="C310" s="25" t="s">
        <v>56</v>
      </c>
      <c r="D310" s="32" t="s">
        <v>376</v>
      </c>
      <c r="E310" s="25" t="s">
        <v>169</v>
      </c>
      <c r="F310" s="27">
        <v>7516</v>
      </c>
      <c r="G310" s="27"/>
      <c r="H310" s="27"/>
      <c r="I310" s="27"/>
      <c r="J310" s="27"/>
      <c r="K310" s="27"/>
      <c r="L310" s="27">
        <f>F310+H310+I310+J310+K310</f>
        <v>7516</v>
      </c>
      <c r="M310" s="27">
        <f>G310+K310</f>
        <v>0</v>
      </c>
      <c r="N310" s="27"/>
      <c r="O310" s="27"/>
      <c r="P310" s="27"/>
      <c r="Q310" s="27"/>
      <c r="R310" s="27">
        <f>L310+N310+O310+P310+Q310</f>
        <v>7516</v>
      </c>
      <c r="S310" s="27">
        <f>M310+Q310</f>
        <v>0</v>
      </c>
      <c r="T310" s="27"/>
      <c r="U310" s="27"/>
      <c r="V310" s="27"/>
      <c r="W310" s="27"/>
      <c r="X310" s="27">
        <f>R310+T310+U310+V310+W310</f>
        <v>7516</v>
      </c>
      <c r="Y310" s="27">
        <f>S310+W310</f>
        <v>0</v>
      </c>
      <c r="Z310" s="27"/>
      <c r="AA310" s="27"/>
      <c r="AB310" s="27"/>
      <c r="AC310" s="27"/>
      <c r="AD310" s="27">
        <f>X310+Z310+AA310+AB310+AC310</f>
        <v>7516</v>
      </c>
      <c r="AE310" s="27">
        <f>Y310+AC310</f>
        <v>0</v>
      </c>
      <c r="AF310" s="27"/>
      <c r="AG310" s="27"/>
      <c r="AH310" s="27"/>
      <c r="AI310" s="27"/>
      <c r="AJ310" s="27">
        <f>AD310+AF310+AG310+AH310+AI310</f>
        <v>7516</v>
      </c>
      <c r="AK310" s="27">
        <f>AE310+AI310</f>
        <v>0</v>
      </c>
      <c r="AL310" s="27"/>
      <c r="AM310" s="27"/>
      <c r="AN310" s="27"/>
      <c r="AO310" s="27"/>
      <c r="AP310" s="27">
        <f>AJ310+AL310+AM310+AN310+AO310</f>
        <v>7516</v>
      </c>
      <c r="AQ310" s="27">
        <f>AK310+AO310</f>
        <v>0</v>
      </c>
    </row>
    <row r="311" spans="1:43" s="9" customFormat="1" ht="70.5" customHeight="1">
      <c r="A311" s="72" t="s">
        <v>585</v>
      </c>
      <c r="B311" s="25" t="s">
        <v>55</v>
      </c>
      <c r="C311" s="25" t="s">
        <v>56</v>
      </c>
      <c r="D311" s="32" t="s">
        <v>577</v>
      </c>
      <c r="E311" s="25"/>
      <c r="F311" s="27">
        <f>F312</f>
        <v>172</v>
      </c>
      <c r="G311" s="27">
        <f>G312</f>
        <v>0</v>
      </c>
      <c r="H311" s="27">
        <f t="shared" ref="H311:W312" si="478">H312</f>
        <v>0</v>
      </c>
      <c r="I311" s="27">
        <f t="shared" si="478"/>
        <v>0</v>
      </c>
      <c r="J311" s="27">
        <f t="shared" si="478"/>
        <v>0</v>
      </c>
      <c r="K311" s="27">
        <f t="shared" si="478"/>
        <v>0</v>
      </c>
      <c r="L311" s="27">
        <f t="shared" si="478"/>
        <v>172</v>
      </c>
      <c r="M311" s="27">
        <f t="shared" si="478"/>
        <v>0</v>
      </c>
      <c r="N311" s="27">
        <f t="shared" si="478"/>
        <v>0</v>
      </c>
      <c r="O311" s="27">
        <f t="shared" si="478"/>
        <v>0</v>
      </c>
      <c r="P311" s="27">
        <f t="shared" si="478"/>
        <v>0</v>
      </c>
      <c r="Q311" s="27">
        <f t="shared" si="478"/>
        <v>0</v>
      </c>
      <c r="R311" s="27">
        <f t="shared" si="478"/>
        <v>172</v>
      </c>
      <c r="S311" s="27">
        <f t="shared" si="478"/>
        <v>0</v>
      </c>
      <c r="T311" s="27">
        <f t="shared" si="478"/>
        <v>0</v>
      </c>
      <c r="U311" s="27">
        <f t="shared" si="478"/>
        <v>0</v>
      </c>
      <c r="V311" s="27">
        <f t="shared" si="478"/>
        <v>0</v>
      </c>
      <c r="W311" s="27">
        <f t="shared" si="478"/>
        <v>0</v>
      </c>
      <c r="X311" s="27">
        <f t="shared" ref="T311:AI312" si="479">X312</f>
        <v>172</v>
      </c>
      <c r="Y311" s="27">
        <f t="shared" si="479"/>
        <v>0</v>
      </c>
      <c r="Z311" s="27">
        <f t="shared" si="479"/>
        <v>0</v>
      </c>
      <c r="AA311" s="27">
        <f t="shared" si="479"/>
        <v>0</v>
      </c>
      <c r="AB311" s="27">
        <f t="shared" si="479"/>
        <v>0</v>
      </c>
      <c r="AC311" s="131">
        <f t="shared" si="479"/>
        <v>2671</v>
      </c>
      <c r="AD311" s="27">
        <f t="shared" si="479"/>
        <v>2843</v>
      </c>
      <c r="AE311" s="27">
        <f t="shared" si="479"/>
        <v>2671</v>
      </c>
      <c r="AF311" s="27">
        <f t="shared" si="479"/>
        <v>0</v>
      </c>
      <c r="AG311" s="27">
        <f t="shared" si="479"/>
        <v>0</v>
      </c>
      <c r="AH311" s="27">
        <f t="shared" si="479"/>
        <v>0</v>
      </c>
      <c r="AI311" s="27">
        <f t="shared" si="479"/>
        <v>0</v>
      </c>
      <c r="AJ311" s="27">
        <f t="shared" ref="AF311:AQ312" si="480">AJ312</f>
        <v>2843</v>
      </c>
      <c r="AK311" s="27">
        <f t="shared" si="480"/>
        <v>2671</v>
      </c>
      <c r="AL311" s="27">
        <f t="shared" si="480"/>
        <v>0</v>
      </c>
      <c r="AM311" s="27">
        <f t="shared" si="480"/>
        <v>0</v>
      </c>
      <c r="AN311" s="27">
        <f t="shared" si="480"/>
        <v>0</v>
      </c>
      <c r="AO311" s="27">
        <f t="shared" si="480"/>
        <v>0</v>
      </c>
      <c r="AP311" s="27">
        <f t="shared" si="480"/>
        <v>2843</v>
      </c>
      <c r="AQ311" s="27">
        <f t="shared" si="480"/>
        <v>2671</v>
      </c>
    </row>
    <row r="312" spans="1:43" s="9" customFormat="1" ht="38.25" customHeight="1">
      <c r="A312" s="33" t="s">
        <v>437</v>
      </c>
      <c r="B312" s="25" t="s">
        <v>55</v>
      </c>
      <c r="C312" s="25" t="s">
        <v>56</v>
      </c>
      <c r="D312" s="32" t="s">
        <v>577</v>
      </c>
      <c r="E312" s="25" t="s">
        <v>80</v>
      </c>
      <c r="F312" s="27">
        <f>F313</f>
        <v>172</v>
      </c>
      <c r="G312" s="27">
        <f>G313</f>
        <v>0</v>
      </c>
      <c r="H312" s="27">
        <f t="shared" si="478"/>
        <v>0</v>
      </c>
      <c r="I312" s="27">
        <f t="shared" si="478"/>
        <v>0</v>
      </c>
      <c r="J312" s="27">
        <f t="shared" si="478"/>
        <v>0</v>
      </c>
      <c r="K312" s="27">
        <f t="shared" si="478"/>
        <v>0</v>
      </c>
      <c r="L312" s="27">
        <f t="shared" si="478"/>
        <v>172</v>
      </c>
      <c r="M312" s="27">
        <f t="shared" si="478"/>
        <v>0</v>
      </c>
      <c r="N312" s="27">
        <f t="shared" si="478"/>
        <v>0</v>
      </c>
      <c r="O312" s="27">
        <f t="shared" si="478"/>
        <v>0</v>
      </c>
      <c r="P312" s="27">
        <f t="shared" si="478"/>
        <v>0</v>
      </c>
      <c r="Q312" s="27">
        <f t="shared" si="478"/>
        <v>0</v>
      </c>
      <c r="R312" s="27">
        <f t="shared" si="478"/>
        <v>172</v>
      </c>
      <c r="S312" s="27">
        <f t="shared" si="478"/>
        <v>0</v>
      </c>
      <c r="T312" s="27">
        <f t="shared" si="479"/>
        <v>0</v>
      </c>
      <c r="U312" s="27">
        <f t="shared" si="479"/>
        <v>0</v>
      </c>
      <c r="V312" s="27">
        <f t="shared" si="479"/>
        <v>0</v>
      </c>
      <c r="W312" s="27">
        <f t="shared" si="479"/>
        <v>0</v>
      </c>
      <c r="X312" s="27">
        <f t="shared" si="479"/>
        <v>172</v>
      </c>
      <c r="Y312" s="27">
        <f t="shared" si="479"/>
        <v>0</v>
      </c>
      <c r="Z312" s="27">
        <f t="shared" si="479"/>
        <v>0</v>
      </c>
      <c r="AA312" s="27">
        <f t="shared" si="479"/>
        <v>0</v>
      </c>
      <c r="AB312" s="27">
        <f t="shared" si="479"/>
        <v>0</v>
      </c>
      <c r="AC312" s="131">
        <f t="shared" si="479"/>
        <v>2671</v>
      </c>
      <c r="AD312" s="27">
        <f t="shared" si="479"/>
        <v>2843</v>
      </c>
      <c r="AE312" s="27">
        <f t="shared" si="479"/>
        <v>2671</v>
      </c>
      <c r="AF312" s="27">
        <f t="shared" si="480"/>
        <v>0</v>
      </c>
      <c r="AG312" s="27">
        <f t="shared" si="480"/>
        <v>0</v>
      </c>
      <c r="AH312" s="27">
        <f t="shared" si="480"/>
        <v>0</v>
      </c>
      <c r="AI312" s="27">
        <f t="shared" si="480"/>
        <v>0</v>
      </c>
      <c r="AJ312" s="27">
        <f t="shared" si="480"/>
        <v>2843</v>
      </c>
      <c r="AK312" s="27">
        <f t="shared" si="480"/>
        <v>2671</v>
      </c>
      <c r="AL312" s="27">
        <f t="shared" si="480"/>
        <v>0</v>
      </c>
      <c r="AM312" s="27">
        <f t="shared" si="480"/>
        <v>0</v>
      </c>
      <c r="AN312" s="27">
        <f t="shared" si="480"/>
        <v>0</v>
      </c>
      <c r="AO312" s="27">
        <f t="shared" si="480"/>
        <v>0</v>
      </c>
      <c r="AP312" s="27">
        <f t="shared" si="480"/>
        <v>2843</v>
      </c>
      <c r="AQ312" s="27">
        <f t="shared" si="480"/>
        <v>2671</v>
      </c>
    </row>
    <row r="313" spans="1:43" s="9" customFormat="1" ht="38.25" customHeight="1">
      <c r="A313" s="72" t="s">
        <v>170</v>
      </c>
      <c r="B313" s="25" t="s">
        <v>55</v>
      </c>
      <c r="C313" s="25" t="s">
        <v>56</v>
      </c>
      <c r="D313" s="32" t="s">
        <v>577</v>
      </c>
      <c r="E313" s="25" t="s">
        <v>169</v>
      </c>
      <c r="F313" s="27">
        <v>172</v>
      </c>
      <c r="G313" s="27"/>
      <c r="H313" s="27"/>
      <c r="I313" s="27"/>
      <c r="J313" s="27"/>
      <c r="K313" s="27"/>
      <c r="L313" s="27">
        <f>F313+H313+I313+J313+K313</f>
        <v>172</v>
      </c>
      <c r="M313" s="27">
        <f>G313+K313</f>
        <v>0</v>
      </c>
      <c r="N313" s="27"/>
      <c r="O313" s="27"/>
      <c r="P313" s="27"/>
      <c r="Q313" s="27"/>
      <c r="R313" s="27">
        <f>L313+N313+O313+P313+Q313</f>
        <v>172</v>
      </c>
      <c r="S313" s="27">
        <f>M313+Q313</f>
        <v>0</v>
      </c>
      <c r="T313" s="27"/>
      <c r="U313" s="27"/>
      <c r="V313" s="27"/>
      <c r="W313" s="27"/>
      <c r="X313" s="27">
        <f>R313+T313+U313+V313+W313</f>
        <v>172</v>
      </c>
      <c r="Y313" s="27">
        <f>S313+W313</f>
        <v>0</v>
      </c>
      <c r="Z313" s="27"/>
      <c r="AA313" s="27"/>
      <c r="AB313" s="27"/>
      <c r="AC313" s="131">
        <v>2671</v>
      </c>
      <c r="AD313" s="27">
        <f>X313+Z313+AA313+AB313+AC313</f>
        <v>2843</v>
      </c>
      <c r="AE313" s="27">
        <f>Y313+AC313</f>
        <v>2671</v>
      </c>
      <c r="AF313" s="27"/>
      <c r="AG313" s="27"/>
      <c r="AH313" s="27"/>
      <c r="AI313" s="27"/>
      <c r="AJ313" s="27">
        <f>AD313+AF313+AG313+AH313+AI313</f>
        <v>2843</v>
      </c>
      <c r="AK313" s="27">
        <f>AE313+AI313</f>
        <v>2671</v>
      </c>
      <c r="AL313" s="27"/>
      <c r="AM313" s="27"/>
      <c r="AN313" s="27"/>
      <c r="AO313" s="27"/>
      <c r="AP313" s="27">
        <f>AJ313+AL313+AM313+AN313+AO313</f>
        <v>2843</v>
      </c>
      <c r="AQ313" s="27">
        <f>AK313+AO313</f>
        <v>2671</v>
      </c>
    </row>
    <row r="314" spans="1:43" s="9" customFormat="1" ht="68.25" customHeight="1">
      <c r="A314" s="72" t="s">
        <v>586</v>
      </c>
      <c r="B314" s="25" t="s">
        <v>55</v>
      </c>
      <c r="C314" s="25" t="s">
        <v>56</v>
      </c>
      <c r="D314" s="32" t="s">
        <v>578</v>
      </c>
      <c r="E314" s="25"/>
      <c r="F314" s="27">
        <f>F315</f>
        <v>67</v>
      </c>
      <c r="G314" s="27"/>
      <c r="H314" s="27">
        <f t="shared" ref="H314:H315" si="481">H315</f>
        <v>0</v>
      </c>
      <c r="I314" s="27"/>
      <c r="J314" s="27">
        <f t="shared" ref="J314:J315" si="482">J315</f>
        <v>0</v>
      </c>
      <c r="K314" s="27"/>
      <c r="L314" s="27">
        <f t="shared" ref="L314:L315" si="483">L315</f>
        <v>67</v>
      </c>
      <c r="M314" s="27"/>
      <c r="N314" s="27">
        <f t="shared" ref="N314:N315" si="484">N315</f>
        <v>0</v>
      </c>
      <c r="O314" s="27"/>
      <c r="P314" s="27">
        <f t="shared" ref="P314:P315" si="485">P315</f>
        <v>0</v>
      </c>
      <c r="Q314" s="27"/>
      <c r="R314" s="27">
        <f t="shared" ref="R314:R315" si="486">R315</f>
        <v>67</v>
      </c>
      <c r="S314" s="27"/>
      <c r="T314" s="27">
        <f t="shared" ref="T314:AI315" si="487">T315</f>
        <v>0</v>
      </c>
      <c r="U314" s="27">
        <f t="shared" si="487"/>
        <v>0</v>
      </c>
      <c r="V314" s="27">
        <f t="shared" si="487"/>
        <v>0</v>
      </c>
      <c r="W314" s="27">
        <f t="shared" si="487"/>
        <v>0</v>
      </c>
      <c r="X314" s="27">
        <f t="shared" si="487"/>
        <v>67</v>
      </c>
      <c r="Y314" s="27">
        <f t="shared" si="487"/>
        <v>0</v>
      </c>
      <c r="Z314" s="27">
        <f t="shared" si="487"/>
        <v>0</v>
      </c>
      <c r="AA314" s="27">
        <f t="shared" si="487"/>
        <v>0</v>
      </c>
      <c r="AB314" s="27">
        <f t="shared" si="487"/>
        <v>0</v>
      </c>
      <c r="AC314" s="131">
        <f t="shared" si="487"/>
        <v>1028</v>
      </c>
      <c r="AD314" s="27">
        <f t="shared" si="487"/>
        <v>1095</v>
      </c>
      <c r="AE314" s="27">
        <f t="shared" si="487"/>
        <v>1028</v>
      </c>
      <c r="AF314" s="27">
        <f t="shared" si="487"/>
        <v>0</v>
      </c>
      <c r="AG314" s="27">
        <f t="shared" si="487"/>
        <v>0</v>
      </c>
      <c r="AH314" s="27">
        <f t="shared" si="487"/>
        <v>0</v>
      </c>
      <c r="AI314" s="27">
        <f t="shared" si="487"/>
        <v>0</v>
      </c>
      <c r="AJ314" s="27">
        <f t="shared" ref="AF314:AQ315" si="488">AJ315</f>
        <v>1095</v>
      </c>
      <c r="AK314" s="27">
        <f t="shared" si="488"/>
        <v>1028</v>
      </c>
      <c r="AL314" s="27">
        <f t="shared" si="488"/>
        <v>0</v>
      </c>
      <c r="AM314" s="27">
        <f t="shared" si="488"/>
        <v>0</v>
      </c>
      <c r="AN314" s="27">
        <f t="shared" si="488"/>
        <v>0</v>
      </c>
      <c r="AO314" s="27">
        <f t="shared" si="488"/>
        <v>0</v>
      </c>
      <c r="AP314" s="27">
        <f t="shared" si="488"/>
        <v>1095</v>
      </c>
      <c r="AQ314" s="27">
        <f t="shared" si="488"/>
        <v>1028</v>
      </c>
    </row>
    <row r="315" spans="1:43" s="9" customFormat="1" ht="38.25" customHeight="1">
      <c r="A315" s="33" t="s">
        <v>437</v>
      </c>
      <c r="B315" s="25" t="s">
        <v>55</v>
      </c>
      <c r="C315" s="25" t="s">
        <v>56</v>
      </c>
      <c r="D315" s="32" t="s">
        <v>578</v>
      </c>
      <c r="E315" s="25" t="s">
        <v>80</v>
      </c>
      <c r="F315" s="27">
        <f>F316</f>
        <v>67</v>
      </c>
      <c r="G315" s="27"/>
      <c r="H315" s="27">
        <f t="shared" si="481"/>
        <v>0</v>
      </c>
      <c r="I315" s="27"/>
      <c r="J315" s="27">
        <f t="shared" si="482"/>
        <v>0</v>
      </c>
      <c r="K315" s="27"/>
      <c r="L315" s="27">
        <f t="shared" si="483"/>
        <v>67</v>
      </c>
      <c r="M315" s="27"/>
      <c r="N315" s="27">
        <f t="shared" si="484"/>
        <v>0</v>
      </c>
      <c r="O315" s="27"/>
      <c r="P315" s="27">
        <f t="shared" si="485"/>
        <v>0</v>
      </c>
      <c r="Q315" s="27"/>
      <c r="R315" s="27">
        <f t="shared" si="486"/>
        <v>67</v>
      </c>
      <c r="S315" s="27"/>
      <c r="T315" s="27">
        <f t="shared" si="487"/>
        <v>0</v>
      </c>
      <c r="U315" s="27">
        <f t="shared" si="487"/>
        <v>0</v>
      </c>
      <c r="V315" s="27">
        <f t="shared" si="487"/>
        <v>0</v>
      </c>
      <c r="W315" s="27">
        <f t="shared" si="487"/>
        <v>0</v>
      </c>
      <c r="X315" s="27">
        <f t="shared" si="487"/>
        <v>67</v>
      </c>
      <c r="Y315" s="27">
        <f t="shared" si="487"/>
        <v>0</v>
      </c>
      <c r="Z315" s="27">
        <f t="shared" si="487"/>
        <v>0</v>
      </c>
      <c r="AA315" s="27">
        <f t="shared" si="487"/>
        <v>0</v>
      </c>
      <c r="AB315" s="27">
        <f t="shared" si="487"/>
        <v>0</v>
      </c>
      <c r="AC315" s="131">
        <f t="shared" si="487"/>
        <v>1028</v>
      </c>
      <c r="AD315" s="27">
        <f t="shared" si="487"/>
        <v>1095</v>
      </c>
      <c r="AE315" s="27">
        <f t="shared" si="487"/>
        <v>1028</v>
      </c>
      <c r="AF315" s="27">
        <f t="shared" si="488"/>
        <v>0</v>
      </c>
      <c r="AG315" s="27">
        <f t="shared" si="488"/>
        <v>0</v>
      </c>
      <c r="AH315" s="27">
        <f t="shared" si="488"/>
        <v>0</v>
      </c>
      <c r="AI315" s="27">
        <f t="shared" si="488"/>
        <v>0</v>
      </c>
      <c r="AJ315" s="27">
        <f t="shared" si="488"/>
        <v>1095</v>
      </c>
      <c r="AK315" s="27">
        <f t="shared" si="488"/>
        <v>1028</v>
      </c>
      <c r="AL315" s="27">
        <f t="shared" si="488"/>
        <v>0</v>
      </c>
      <c r="AM315" s="27">
        <f t="shared" si="488"/>
        <v>0</v>
      </c>
      <c r="AN315" s="27">
        <f t="shared" si="488"/>
        <v>0</v>
      </c>
      <c r="AO315" s="27">
        <f t="shared" si="488"/>
        <v>0</v>
      </c>
      <c r="AP315" s="27">
        <f t="shared" si="488"/>
        <v>1095</v>
      </c>
      <c r="AQ315" s="27">
        <f t="shared" si="488"/>
        <v>1028</v>
      </c>
    </row>
    <row r="316" spans="1:43" s="9" customFormat="1" ht="38.25" customHeight="1">
      <c r="A316" s="72" t="s">
        <v>170</v>
      </c>
      <c r="B316" s="25" t="s">
        <v>55</v>
      </c>
      <c r="C316" s="25" t="s">
        <v>56</v>
      </c>
      <c r="D316" s="32" t="s">
        <v>578</v>
      </c>
      <c r="E316" s="25" t="s">
        <v>169</v>
      </c>
      <c r="F316" s="27">
        <v>67</v>
      </c>
      <c r="G316" s="27"/>
      <c r="H316" s="27"/>
      <c r="I316" s="27"/>
      <c r="J316" s="27"/>
      <c r="K316" s="27"/>
      <c r="L316" s="27">
        <f>F316+H316+I316+J316+K316</f>
        <v>67</v>
      </c>
      <c r="M316" s="27">
        <f>G316+K316</f>
        <v>0</v>
      </c>
      <c r="N316" s="27"/>
      <c r="O316" s="27"/>
      <c r="P316" s="27"/>
      <c r="Q316" s="27"/>
      <c r="R316" s="27">
        <f>L316+N316+O316+P316+Q316</f>
        <v>67</v>
      </c>
      <c r="S316" s="27">
        <f>M316+Q316</f>
        <v>0</v>
      </c>
      <c r="T316" s="27"/>
      <c r="U316" s="27"/>
      <c r="V316" s="27"/>
      <c r="W316" s="27"/>
      <c r="X316" s="27">
        <f>R316+T316+U316+V316+W316</f>
        <v>67</v>
      </c>
      <c r="Y316" s="27">
        <f>S316+W316</f>
        <v>0</v>
      </c>
      <c r="Z316" s="27"/>
      <c r="AA316" s="27"/>
      <c r="AB316" s="27"/>
      <c r="AC316" s="131">
        <v>1028</v>
      </c>
      <c r="AD316" s="27">
        <f>X316+Z316+AA316+AB316+AC316</f>
        <v>1095</v>
      </c>
      <c r="AE316" s="27">
        <f>Y316+AC316</f>
        <v>1028</v>
      </c>
      <c r="AF316" s="27"/>
      <c r="AG316" s="27"/>
      <c r="AH316" s="27"/>
      <c r="AI316" s="27"/>
      <c r="AJ316" s="27">
        <f>AD316+AF316+AG316+AH316+AI316</f>
        <v>1095</v>
      </c>
      <c r="AK316" s="27">
        <f>AE316+AI316</f>
        <v>1028</v>
      </c>
      <c r="AL316" s="27"/>
      <c r="AM316" s="27"/>
      <c r="AN316" s="27"/>
      <c r="AO316" s="27"/>
      <c r="AP316" s="27">
        <f>AJ316+AL316+AM316+AN316+AO316</f>
        <v>1095</v>
      </c>
      <c r="AQ316" s="27">
        <f>AK316+AO316</f>
        <v>1028</v>
      </c>
    </row>
    <row r="317" spans="1:43" s="9" customFormat="1" ht="67.5" customHeight="1">
      <c r="A317" s="72" t="s">
        <v>587</v>
      </c>
      <c r="B317" s="25" t="s">
        <v>55</v>
      </c>
      <c r="C317" s="25" t="s">
        <v>56</v>
      </c>
      <c r="D317" s="32" t="s">
        <v>579</v>
      </c>
      <c r="E317" s="25"/>
      <c r="F317" s="27">
        <f>F318</f>
        <v>16</v>
      </c>
      <c r="G317" s="27">
        <f>G318</f>
        <v>0</v>
      </c>
      <c r="H317" s="27">
        <f t="shared" ref="H317:W318" si="489">H318</f>
        <v>0</v>
      </c>
      <c r="I317" s="27">
        <f t="shared" si="489"/>
        <v>0</v>
      </c>
      <c r="J317" s="27">
        <f t="shared" si="489"/>
        <v>0</v>
      </c>
      <c r="K317" s="27">
        <f t="shared" si="489"/>
        <v>0</v>
      </c>
      <c r="L317" s="27">
        <f t="shared" si="489"/>
        <v>16</v>
      </c>
      <c r="M317" s="27">
        <f t="shared" si="489"/>
        <v>0</v>
      </c>
      <c r="N317" s="27">
        <f t="shared" si="489"/>
        <v>0</v>
      </c>
      <c r="O317" s="27">
        <f t="shared" si="489"/>
        <v>0</v>
      </c>
      <c r="P317" s="27">
        <f t="shared" si="489"/>
        <v>0</v>
      </c>
      <c r="Q317" s="27">
        <f t="shared" si="489"/>
        <v>0</v>
      </c>
      <c r="R317" s="27">
        <f t="shared" si="489"/>
        <v>16</v>
      </c>
      <c r="S317" s="27">
        <f t="shared" si="489"/>
        <v>0</v>
      </c>
      <c r="T317" s="27">
        <f t="shared" si="489"/>
        <v>0</v>
      </c>
      <c r="U317" s="27">
        <f t="shared" si="489"/>
        <v>0</v>
      </c>
      <c r="V317" s="27">
        <f t="shared" si="489"/>
        <v>0</v>
      </c>
      <c r="W317" s="27">
        <f t="shared" si="489"/>
        <v>0</v>
      </c>
      <c r="X317" s="27">
        <f t="shared" ref="T317:AI318" si="490">X318</f>
        <v>16</v>
      </c>
      <c r="Y317" s="27">
        <f t="shared" si="490"/>
        <v>0</v>
      </c>
      <c r="Z317" s="27">
        <f t="shared" si="490"/>
        <v>0</v>
      </c>
      <c r="AA317" s="27">
        <f t="shared" si="490"/>
        <v>0</v>
      </c>
      <c r="AB317" s="27">
        <f t="shared" si="490"/>
        <v>0</v>
      </c>
      <c r="AC317" s="131">
        <f t="shared" si="490"/>
        <v>250</v>
      </c>
      <c r="AD317" s="27">
        <f t="shared" si="490"/>
        <v>266</v>
      </c>
      <c r="AE317" s="27">
        <f t="shared" si="490"/>
        <v>250</v>
      </c>
      <c r="AF317" s="27">
        <f t="shared" si="490"/>
        <v>0</v>
      </c>
      <c r="AG317" s="27">
        <f t="shared" si="490"/>
        <v>0</v>
      </c>
      <c r="AH317" s="27">
        <f t="shared" si="490"/>
        <v>0</v>
      </c>
      <c r="AI317" s="27">
        <f t="shared" si="490"/>
        <v>0</v>
      </c>
      <c r="AJ317" s="27">
        <f t="shared" ref="AF317:AQ318" si="491">AJ318</f>
        <v>266</v>
      </c>
      <c r="AK317" s="27">
        <f t="shared" si="491"/>
        <v>250</v>
      </c>
      <c r="AL317" s="27">
        <f t="shared" si="491"/>
        <v>0</v>
      </c>
      <c r="AM317" s="27">
        <f t="shared" si="491"/>
        <v>0</v>
      </c>
      <c r="AN317" s="27">
        <f t="shared" si="491"/>
        <v>0</v>
      </c>
      <c r="AO317" s="27">
        <f t="shared" si="491"/>
        <v>0</v>
      </c>
      <c r="AP317" s="27">
        <f t="shared" si="491"/>
        <v>266</v>
      </c>
      <c r="AQ317" s="27">
        <f t="shared" si="491"/>
        <v>250</v>
      </c>
    </row>
    <row r="318" spans="1:43" s="9" customFormat="1" ht="38.25" customHeight="1">
      <c r="A318" s="33" t="s">
        <v>437</v>
      </c>
      <c r="B318" s="25" t="s">
        <v>55</v>
      </c>
      <c r="C318" s="25" t="s">
        <v>56</v>
      </c>
      <c r="D318" s="32" t="s">
        <v>579</v>
      </c>
      <c r="E318" s="25" t="s">
        <v>80</v>
      </c>
      <c r="F318" s="27">
        <f>F319</f>
        <v>16</v>
      </c>
      <c r="G318" s="27">
        <f>G319</f>
        <v>0</v>
      </c>
      <c r="H318" s="27">
        <f t="shared" si="489"/>
        <v>0</v>
      </c>
      <c r="I318" s="27">
        <f t="shared" si="489"/>
        <v>0</v>
      </c>
      <c r="J318" s="27">
        <f t="shared" si="489"/>
        <v>0</v>
      </c>
      <c r="K318" s="27">
        <f t="shared" si="489"/>
        <v>0</v>
      </c>
      <c r="L318" s="27">
        <f t="shared" si="489"/>
        <v>16</v>
      </c>
      <c r="M318" s="27">
        <f t="shared" si="489"/>
        <v>0</v>
      </c>
      <c r="N318" s="27">
        <f t="shared" si="489"/>
        <v>0</v>
      </c>
      <c r="O318" s="27">
        <f t="shared" si="489"/>
        <v>0</v>
      </c>
      <c r="P318" s="27">
        <f t="shared" si="489"/>
        <v>0</v>
      </c>
      <c r="Q318" s="27">
        <f t="shared" si="489"/>
        <v>0</v>
      </c>
      <c r="R318" s="27">
        <f t="shared" si="489"/>
        <v>16</v>
      </c>
      <c r="S318" s="27">
        <f t="shared" si="489"/>
        <v>0</v>
      </c>
      <c r="T318" s="27">
        <f t="shared" si="490"/>
        <v>0</v>
      </c>
      <c r="U318" s="27">
        <f t="shared" si="490"/>
        <v>0</v>
      </c>
      <c r="V318" s="27">
        <f t="shared" si="490"/>
        <v>0</v>
      </c>
      <c r="W318" s="27">
        <f t="shared" si="490"/>
        <v>0</v>
      </c>
      <c r="X318" s="27">
        <f t="shared" si="490"/>
        <v>16</v>
      </c>
      <c r="Y318" s="27">
        <f t="shared" si="490"/>
        <v>0</v>
      </c>
      <c r="Z318" s="27">
        <f t="shared" si="490"/>
        <v>0</v>
      </c>
      <c r="AA318" s="27">
        <f t="shared" si="490"/>
        <v>0</v>
      </c>
      <c r="AB318" s="27">
        <f t="shared" si="490"/>
        <v>0</v>
      </c>
      <c r="AC318" s="131">
        <f t="shared" si="490"/>
        <v>250</v>
      </c>
      <c r="AD318" s="27">
        <f t="shared" si="490"/>
        <v>266</v>
      </c>
      <c r="AE318" s="27">
        <f t="shared" si="490"/>
        <v>250</v>
      </c>
      <c r="AF318" s="27">
        <f t="shared" si="491"/>
        <v>0</v>
      </c>
      <c r="AG318" s="27">
        <f t="shared" si="491"/>
        <v>0</v>
      </c>
      <c r="AH318" s="27">
        <f t="shared" si="491"/>
        <v>0</v>
      </c>
      <c r="AI318" s="27">
        <f t="shared" si="491"/>
        <v>0</v>
      </c>
      <c r="AJ318" s="27">
        <f t="shared" si="491"/>
        <v>266</v>
      </c>
      <c r="AK318" s="27">
        <f t="shared" si="491"/>
        <v>250</v>
      </c>
      <c r="AL318" s="27">
        <f t="shared" si="491"/>
        <v>0</v>
      </c>
      <c r="AM318" s="27">
        <f t="shared" si="491"/>
        <v>0</v>
      </c>
      <c r="AN318" s="27">
        <f t="shared" si="491"/>
        <v>0</v>
      </c>
      <c r="AO318" s="27">
        <f t="shared" si="491"/>
        <v>0</v>
      </c>
      <c r="AP318" s="27">
        <f t="shared" si="491"/>
        <v>266</v>
      </c>
      <c r="AQ318" s="27">
        <f t="shared" si="491"/>
        <v>250</v>
      </c>
    </row>
    <row r="319" spans="1:43" s="9" customFormat="1" ht="38.25" customHeight="1">
      <c r="A319" s="72" t="s">
        <v>170</v>
      </c>
      <c r="B319" s="25" t="s">
        <v>55</v>
      </c>
      <c r="C319" s="25" t="s">
        <v>56</v>
      </c>
      <c r="D319" s="32" t="s">
        <v>579</v>
      </c>
      <c r="E319" s="25" t="s">
        <v>169</v>
      </c>
      <c r="F319" s="27">
        <v>16</v>
      </c>
      <c r="G319" s="27"/>
      <c r="H319" s="27"/>
      <c r="I319" s="27"/>
      <c r="J319" s="27"/>
      <c r="K319" s="27"/>
      <c r="L319" s="27">
        <f>F319+H319+I319+J319+K319</f>
        <v>16</v>
      </c>
      <c r="M319" s="27">
        <f>G319+K319</f>
        <v>0</v>
      </c>
      <c r="N319" s="27"/>
      <c r="O319" s="27"/>
      <c r="P319" s="27"/>
      <c r="Q319" s="27"/>
      <c r="R319" s="27">
        <f>L319+N319+O319+P319+Q319</f>
        <v>16</v>
      </c>
      <c r="S319" s="27">
        <f>M319+Q319</f>
        <v>0</v>
      </c>
      <c r="T319" s="27"/>
      <c r="U319" s="27"/>
      <c r="V319" s="27"/>
      <c r="W319" s="27"/>
      <c r="X319" s="27">
        <f>R319+T319+U319+V319+W319</f>
        <v>16</v>
      </c>
      <c r="Y319" s="27">
        <f>S319+W319</f>
        <v>0</v>
      </c>
      <c r="Z319" s="27"/>
      <c r="AA319" s="27"/>
      <c r="AB319" s="27"/>
      <c r="AC319" s="131">
        <v>250</v>
      </c>
      <c r="AD319" s="27">
        <f>X319+Z319+AA319+AB319+AC319</f>
        <v>266</v>
      </c>
      <c r="AE319" s="27">
        <f>Y319+AC319</f>
        <v>250</v>
      </c>
      <c r="AF319" s="27"/>
      <c r="AG319" s="27"/>
      <c r="AH319" s="27"/>
      <c r="AI319" s="27"/>
      <c r="AJ319" s="27">
        <f>AD319+AF319+AG319+AH319+AI319</f>
        <v>266</v>
      </c>
      <c r="AK319" s="27">
        <f>AE319+AI319</f>
        <v>250</v>
      </c>
      <c r="AL319" s="27"/>
      <c r="AM319" s="27"/>
      <c r="AN319" s="27"/>
      <c r="AO319" s="27"/>
      <c r="AP319" s="27">
        <f>AJ319+AL319+AM319+AN319+AO319</f>
        <v>266</v>
      </c>
      <c r="AQ319" s="27">
        <f>AK319+AO319</f>
        <v>250</v>
      </c>
    </row>
    <row r="320" spans="1:43" s="9" customFormat="1" ht="16.5">
      <c r="A320" s="33"/>
      <c r="B320" s="25"/>
      <c r="C320" s="25"/>
      <c r="D320" s="32"/>
      <c r="E320" s="25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  <c r="S320" s="60"/>
      <c r="T320" s="60"/>
      <c r="U320" s="60"/>
      <c r="V320" s="60"/>
      <c r="W320" s="60"/>
      <c r="X320" s="60"/>
      <c r="Y320" s="60"/>
      <c r="Z320" s="60"/>
      <c r="AA320" s="60"/>
      <c r="AB320" s="60"/>
      <c r="AC320" s="60"/>
      <c r="AD320" s="60"/>
      <c r="AE320" s="60"/>
      <c r="AF320" s="60"/>
      <c r="AG320" s="60"/>
      <c r="AH320" s="60"/>
      <c r="AI320" s="60"/>
      <c r="AJ320" s="60"/>
      <c r="AK320" s="60"/>
      <c r="AL320" s="60"/>
      <c r="AM320" s="60"/>
      <c r="AN320" s="60"/>
      <c r="AO320" s="60"/>
      <c r="AP320" s="60"/>
      <c r="AQ320" s="60"/>
    </row>
    <row r="321" spans="1:43" s="9" customFormat="1" ht="18.75">
      <c r="A321" s="71" t="s">
        <v>26</v>
      </c>
      <c r="B321" s="22" t="s">
        <v>55</v>
      </c>
      <c r="C321" s="22" t="s">
        <v>61</v>
      </c>
      <c r="D321" s="29"/>
      <c r="E321" s="22"/>
      <c r="F321" s="30">
        <f t="shared" ref="F321:U326" si="492">F322</f>
        <v>289175</v>
      </c>
      <c r="G321" s="30">
        <f t="shared" si="492"/>
        <v>0</v>
      </c>
      <c r="H321" s="30">
        <f t="shared" si="492"/>
        <v>0</v>
      </c>
      <c r="I321" s="30">
        <f t="shared" si="492"/>
        <v>0</v>
      </c>
      <c r="J321" s="30">
        <f t="shared" si="492"/>
        <v>0</v>
      </c>
      <c r="K321" s="30">
        <f t="shared" si="492"/>
        <v>0</v>
      </c>
      <c r="L321" s="30">
        <f t="shared" si="492"/>
        <v>289175</v>
      </c>
      <c r="M321" s="30">
        <f t="shared" si="492"/>
        <v>0</v>
      </c>
      <c r="N321" s="30">
        <f t="shared" si="492"/>
        <v>0</v>
      </c>
      <c r="O321" s="30">
        <f t="shared" si="492"/>
        <v>0</v>
      </c>
      <c r="P321" s="30">
        <f t="shared" si="492"/>
        <v>0</v>
      </c>
      <c r="Q321" s="30">
        <f t="shared" si="492"/>
        <v>0</v>
      </c>
      <c r="R321" s="30">
        <f t="shared" si="492"/>
        <v>289175</v>
      </c>
      <c r="S321" s="30">
        <f t="shared" si="492"/>
        <v>0</v>
      </c>
      <c r="T321" s="30">
        <f t="shared" si="492"/>
        <v>0</v>
      </c>
      <c r="U321" s="30">
        <f t="shared" si="492"/>
        <v>0</v>
      </c>
      <c r="V321" s="30">
        <f t="shared" ref="T321:AI326" si="493">V322</f>
        <v>0</v>
      </c>
      <c r="W321" s="30">
        <f t="shared" si="493"/>
        <v>0</v>
      </c>
      <c r="X321" s="30">
        <f t="shared" si="493"/>
        <v>289175</v>
      </c>
      <c r="Y321" s="30">
        <f t="shared" si="493"/>
        <v>0</v>
      </c>
      <c r="Z321" s="30">
        <f t="shared" si="493"/>
        <v>0</v>
      </c>
      <c r="AA321" s="30">
        <f t="shared" si="493"/>
        <v>0</v>
      </c>
      <c r="AB321" s="30">
        <f t="shared" si="493"/>
        <v>0</v>
      </c>
      <c r="AC321" s="30">
        <f t="shared" si="493"/>
        <v>0</v>
      </c>
      <c r="AD321" s="30">
        <f t="shared" si="493"/>
        <v>289175</v>
      </c>
      <c r="AE321" s="30">
        <f t="shared" si="493"/>
        <v>0</v>
      </c>
      <c r="AF321" s="30">
        <f t="shared" si="493"/>
        <v>0</v>
      </c>
      <c r="AG321" s="30">
        <f t="shared" si="493"/>
        <v>0</v>
      </c>
      <c r="AH321" s="30">
        <f t="shared" si="493"/>
        <v>0</v>
      </c>
      <c r="AI321" s="30">
        <f t="shared" si="493"/>
        <v>0</v>
      </c>
      <c r="AJ321" s="30">
        <f t="shared" ref="AF321:AQ326" si="494">AJ322</f>
        <v>289175</v>
      </c>
      <c r="AK321" s="30">
        <f t="shared" si="494"/>
        <v>0</v>
      </c>
      <c r="AL321" s="30">
        <f t="shared" si="494"/>
        <v>10524</v>
      </c>
      <c r="AM321" s="30">
        <f t="shared" si="494"/>
        <v>0</v>
      </c>
      <c r="AN321" s="30">
        <f t="shared" si="494"/>
        <v>0</v>
      </c>
      <c r="AO321" s="30">
        <f t="shared" si="494"/>
        <v>0</v>
      </c>
      <c r="AP321" s="30">
        <f t="shared" si="494"/>
        <v>299699</v>
      </c>
      <c r="AQ321" s="30">
        <f t="shared" si="494"/>
        <v>0</v>
      </c>
    </row>
    <row r="322" spans="1:43" s="9" customFormat="1" ht="50.25">
      <c r="A322" s="33" t="s">
        <v>158</v>
      </c>
      <c r="B322" s="25" t="s">
        <v>55</v>
      </c>
      <c r="C322" s="25" t="s">
        <v>61</v>
      </c>
      <c r="D322" s="32" t="s">
        <v>365</v>
      </c>
      <c r="E322" s="22"/>
      <c r="F322" s="50">
        <f t="shared" si="492"/>
        <v>289175</v>
      </c>
      <c r="G322" s="50">
        <f t="shared" si="492"/>
        <v>0</v>
      </c>
      <c r="H322" s="50">
        <f t="shared" si="492"/>
        <v>0</v>
      </c>
      <c r="I322" s="50">
        <f t="shared" si="492"/>
        <v>0</v>
      </c>
      <c r="J322" s="50">
        <f t="shared" si="492"/>
        <v>0</v>
      </c>
      <c r="K322" s="50">
        <f t="shared" si="492"/>
        <v>0</v>
      </c>
      <c r="L322" s="50">
        <f t="shared" si="492"/>
        <v>289175</v>
      </c>
      <c r="M322" s="50">
        <f t="shared" si="492"/>
        <v>0</v>
      </c>
      <c r="N322" s="50">
        <f t="shared" si="492"/>
        <v>0</v>
      </c>
      <c r="O322" s="50">
        <f t="shared" si="492"/>
        <v>0</v>
      </c>
      <c r="P322" s="50">
        <f t="shared" si="492"/>
        <v>0</v>
      </c>
      <c r="Q322" s="50">
        <f t="shared" si="492"/>
        <v>0</v>
      </c>
      <c r="R322" s="50">
        <f t="shared" si="492"/>
        <v>289175</v>
      </c>
      <c r="S322" s="50">
        <f t="shared" si="492"/>
        <v>0</v>
      </c>
      <c r="T322" s="50">
        <f t="shared" si="493"/>
        <v>0</v>
      </c>
      <c r="U322" s="50">
        <f t="shared" si="493"/>
        <v>0</v>
      </c>
      <c r="V322" s="50">
        <f t="shared" si="493"/>
        <v>0</v>
      </c>
      <c r="W322" s="50">
        <f t="shared" si="493"/>
        <v>0</v>
      </c>
      <c r="X322" s="50">
        <f t="shared" si="493"/>
        <v>289175</v>
      </c>
      <c r="Y322" s="50">
        <f t="shared" si="493"/>
        <v>0</v>
      </c>
      <c r="Z322" s="50">
        <f t="shared" si="493"/>
        <v>0</v>
      </c>
      <c r="AA322" s="50">
        <f t="shared" si="493"/>
        <v>0</v>
      </c>
      <c r="AB322" s="50">
        <f t="shared" si="493"/>
        <v>0</v>
      </c>
      <c r="AC322" s="50">
        <f t="shared" si="493"/>
        <v>0</v>
      </c>
      <c r="AD322" s="50">
        <f t="shared" si="493"/>
        <v>289175</v>
      </c>
      <c r="AE322" s="50">
        <f t="shared" si="493"/>
        <v>0</v>
      </c>
      <c r="AF322" s="50">
        <f t="shared" si="494"/>
        <v>0</v>
      </c>
      <c r="AG322" s="50">
        <f t="shared" si="494"/>
        <v>0</v>
      </c>
      <c r="AH322" s="50">
        <f t="shared" si="494"/>
        <v>0</v>
      </c>
      <c r="AI322" s="50">
        <f t="shared" si="494"/>
        <v>0</v>
      </c>
      <c r="AJ322" s="50">
        <f t="shared" si="494"/>
        <v>289175</v>
      </c>
      <c r="AK322" s="50">
        <f t="shared" si="494"/>
        <v>0</v>
      </c>
      <c r="AL322" s="50">
        <f t="shared" si="494"/>
        <v>10524</v>
      </c>
      <c r="AM322" s="50">
        <f t="shared" si="494"/>
        <v>0</v>
      </c>
      <c r="AN322" s="50">
        <f t="shared" si="494"/>
        <v>0</v>
      </c>
      <c r="AO322" s="50">
        <f t="shared" si="494"/>
        <v>0</v>
      </c>
      <c r="AP322" s="50">
        <f t="shared" si="494"/>
        <v>299699</v>
      </c>
      <c r="AQ322" s="50">
        <f t="shared" si="494"/>
        <v>0</v>
      </c>
    </row>
    <row r="323" spans="1:43" s="9" customFormat="1" ht="50.25">
      <c r="A323" s="33" t="s">
        <v>228</v>
      </c>
      <c r="B323" s="25" t="s">
        <v>55</v>
      </c>
      <c r="C323" s="25" t="s">
        <v>61</v>
      </c>
      <c r="D323" s="32" t="s">
        <v>370</v>
      </c>
      <c r="E323" s="22"/>
      <c r="F323" s="50">
        <f>F324+F328</f>
        <v>289175</v>
      </c>
      <c r="G323" s="50">
        <f>G324+G328</f>
        <v>0</v>
      </c>
      <c r="H323" s="50">
        <f t="shared" ref="H323:M323" si="495">H324+H328</f>
        <v>0</v>
      </c>
      <c r="I323" s="50">
        <f t="shared" si="495"/>
        <v>0</v>
      </c>
      <c r="J323" s="50">
        <f t="shared" si="495"/>
        <v>0</v>
      </c>
      <c r="K323" s="50">
        <f t="shared" si="495"/>
        <v>0</v>
      </c>
      <c r="L323" s="50">
        <f t="shared" si="495"/>
        <v>289175</v>
      </c>
      <c r="M323" s="50">
        <f t="shared" si="495"/>
        <v>0</v>
      </c>
      <c r="N323" s="50">
        <f t="shared" ref="N323:S323" si="496">N324+N328</f>
        <v>0</v>
      </c>
      <c r="O323" s="50">
        <f t="shared" si="496"/>
        <v>0</v>
      </c>
      <c r="P323" s="50">
        <f t="shared" si="496"/>
        <v>0</v>
      </c>
      <c r="Q323" s="50">
        <f t="shared" si="496"/>
        <v>0</v>
      </c>
      <c r="R323" s="50">
        <f t="shared" si="496"/>
        <v>289175</v>
      </c>
      <c r="S323" s="50">
        <f t="shared" si="496"/>
        <v>0</v>
      </c>
      <c r="T323" s="50">
        <f t="shared" ref="T323:Y323" si="497">T324+T328</f>
        <v>0</v>
      </c>
      <c r="U323" s="50">
        <f t="shared" si="497"/>
        <v>0</v>
      </c>
      <c r="V323" s="50">
        <f t="shared" si="497"/>
        <v>0</v>
      </c>
      <c r="W323" s="50">
        <f t="shared" si="497"/>
        <v>0</v>
      </c>
      <c r="X323" s="50">
        <f t="shared" si="497"/>
        <v>289175</v>
      </c>
      <c r="Y323" s="50">
        <f t="shared" si="497"/>
        <v>0</v>
      </c>
      <c r="Z323" s="50">
        <f t="shared" ref="Z323:AE323" si="498">Z324+Z328</f>
        <v>0</v>
      </c>
      <c r="AA323" s="50">
        <f t="shared" si="498"/>
        <v>0</v>
      </c>
      <c r="AB323" s="50">
        <f t="shared" si="498"/>
        <v>0</v>
      </c>
      <c r="AC323" s="50">
        <f t="shared" si="498"/>
        <v>0</v>
      </c>
      <c r="AD323" s="50">
        <f t="shared" si="498"/>
        <v>289175</v>
      </c>
      <c r="AE323" s="50">
        <f t="shared" si="498"/>
        <v>0</v>
      </c>
      <c r="AF323" s="50">
        <f t="shared" ref="AF323:AK323" si="499">AF324+AF328</f>
        <v>0</v>
      </c>
      <c r="AG323" s="50">
        <f t="shared" si="499"/>
        <v>0</v>
      </c>
      <c r="AH323" s="50">
        <f t="shared" si="499"/>
        <v>0</v>
      </c>
      <c r="AI323" s="50">
        <f t="shared" si="499"/>
        <v>0</v>
      </c>
      <c r="AJ323" s="50">
        <f t="shared" si="499"/>
        <v>289175</v>
      </c>
      <c r="AK323" s="50">
        <f t="shared" si="499"/>
        <v>0</v>
      </c>
      <c r="AL323" s="50">
        <f t="shared" ref="AL323:AQ323" si="500">AL324+AL328</f>
        <v>10524</v>
      </c>
      <c r="AM323" s="50">
        <f t="shared" si="500"/>
        <v>0</v>
      </c>
      <c r="AN323" s="50">
        <f t="shared" si="500"/>
        <v>0</v>
      </c>
      <c r="AO323" s="50">
        <f t="shared" si="500"/>
        <v>0</v>
      </c>
      <c r="AP323" s="50">
        <f t="shared" si="500"/>
        <v>299699</v>
      </c>
      <c r="AQ323" s="50">
        <f t="shared" si="500"/>
        <v>0</v>
      </c>
    </row>
    <row r="324" spans="1:43" s="9" customFormat="1" ht="22.5" customHeight="1">
      <c r="A324" s="33" t="s">
        <v>78</v>
      </c>
      <c r="B324" s="25" t="s">
        <v>55</v>
      </c>
      <c r="C324" s="25" t="s">
        <v>61</v>
      </c>
      <c r="D324" s="32" t="s">
        <v>371</v>
      </c>
      <c r="E324" s="22"/>
      <c r="F324" s="50">
        <f t="shared" si="492"/>
        <v>74622</v>
      </c>
      <c r="G324" s="50">
        <f t="shared" si="492"/>
        <v>0</v>
      </c>
      <c r="H324" s="50">
        <f t="shared" si="492"/>
        <v>0</v>
      </c>
      <c r="I324" s="50">
        <f t="shared" si="492"/>
        <v>0</v>
      </c>
      <c r="J324" s="50">
        <f t="shared" si="492"/>
        <v>0</v>
      </c>
      <c r="K324" s="50">
        <f t="shared" si="492"/>
        <v>0</v>
      </c>
      <c r="L324" s="50">
        <f t="shared" si="492"/>
        <v>74622</v>
      </c>
      <c r="M324" s="50">
        <f t="shared" si="492"/>
        <v>0</v>
      </c>
      <c r="N324" s="50">
        <f t="shared" si="492"/>
        <v>0</v>
      </c>
      <c r="O324" s="50">
        <f t="shared" si="492"/>
        <v>0</v>
      </c>
      <c r="P324" s="50">
        <f t="shared" si="492"/>
        <v>0</v>
      </c>
      <c r="Q324" s="50">
        <f t="shared" si="492"/>
        <v>0</v>
      </c>
      <c r="R324" s="50">
        <f t="shared" si="492"/>
        <v>74622</v>
      </c>
      <c r="S324" s="50">
        <f t="shared" si="492"/>
        <v>0</v>
      </c>
      <c r="T324" s="50">
        <f t="shared" si="493"/>
        <v>0</v>
      </c>
      <c r="U324" s="50">
        <f t="shared" si="493"/>
        <v>0</v>
      </c>
      <c r="V324" s="50">
        <f t="shared" si="493"/>
        <v>0</v>
      </c>
      <c r="W324" s="50">
        <f t="shared" si="493"/>
        <v>0</v>
      </c>
      <c r="X324" s="50">
        <f t="shared" si="493"/>
        <v>74622</v>
      </c>
      <c r="Y324" s="50">
        <f t="shared" si="493"/>
        <v>0</v>
      </c>
      <c r="Z324" s="50">
        <f t="shared" si="493"/>
        <v>0</v>
      </c>
      <c r="AA324" s="50">
        <f t="shared" si="493"/>
        <v>0</v>
      </c>
      <c r="AB324" s="50">
        <f t="shared" si="493"/>
        <v>0</v>
      </c>
      <c r="AC324" s="50">
        <f t="shared" si="493"/>
        <v>0</v>
      </c>
      <c r="AD324" s="50">
        <f t="shared" si="493"/>
        <v>74622</v>
      </c>
      <c r="AE324" s="50">
        <f t="shared" si="493"/>
        <v>0</v>
      </c>
      <c r="AF324" s="50">
        <f t="shared" si="494"/>
        <v>0</v>
      </c>
      <c r="AG324" s="50">
        <f t="shared" si="494"/>
        <v>0</v>
      </c>
      <c r="AH324" s="50">
        <f t="shared" si="494"/>
        <v>0</v>
      </c>
      <c r="AI324" s="50">
        <f t="shared" si="494"/>
        <v>0</v>
      </c>
      <c r="AJ324" s="50">
        <f t="shared" si="494"/>
        <v>74622</v>
      </c>
      <c r="AK324" s="50">
        <f t="shared" si="494"/>
        <v>0</v>
      </c>
      <c r="AL324" s="50">
        <f t="shared" si="494"/>
        <v>0</v>
      </c>
      <c r="AM324" s="50">
        <f t="shared" si="494"/>
        <v>0</v>
      </c>
      <c r="AN324" s="50">
        <f t="shared" si="494"/>
        <v>0</v>
      </c>
      <c r="AO324" s="50">
        <f t="shared" si="494"/>
        <v>0</v>
      </c>
      <c r="AP324" s="50">
        <f t="shared" si="494"/>
        <v>74622</v>
      </c>
      <c r="AQ324" s="50">
        <f t="shared" si="494"/>
        <v>0</v>
      </c>
    </row>
    <row r="325" spans="1:43" s="9" customFormat="1" ht="18.75">
      <c r="A325" s="67" t="s">
        <v>98</v>
      </c>
      <c r="B325" s="25" t="s">
        <v>55</v>
      </c>
      <c r="C325" s="25" t="s">
        <v>61</v>
      </c>
      <c r="D325" s="32" t="s">
        <v>372</v>
      </c>
      <c r="E325" s="22"/>
      <c r="F325" s="50">
        <f>F326</f>
        <v>74622</v>
      </c>
      <c r="G325" s="50">
        <f>G326</f>
        <v>0</v>
      </c>
      <c r="H325" s="50">
        <f t="shared" si="492"/>
        <v>0</v>
      </c>
      <c r="I325" s="50">
        <f t="shared" si="492"/>
        <v>0</v>
      </c>
      <c r="J325" s="50">
        <f t="shared" si="492"/>
        <v>0</v>
      </c>
      <c r="K325" s="50">
        <f t="shared" si="492"/>
        <v>0</v>
      </c>
      <c r="L325" s="50">
        <f t="shared" si="492"/>
        <v>74622</v>
      </c>
      <c r="M325" s="50">
        <f t="shared" si="492"/>
        <v>0</v>
      </c>
      <c r="N325" s="50">
        <f t="shared" si="492"/>
        <v>0</v>
      </c>
      <c r="O325" s="50">
        <f t="shared" si="492"/>
        <v>0</v>
      </c>
      <c r="P325" s="50">
        <f t="shared" si="492"/>
        <v>0</v>
      </c>
      <c r="Q325" s="50">
        <f t="shared" si="492"/>
        <v>0</v>
      </c>
      <c r="R325" s="50">
        <f t="shared" si="492"/>
        <v>74622</v>
      </c>
      <c r="S325" s="50">
        <f t="shared" si="492"/>
        <v>0</v>
      </c>
      <c r="T325" s="50">
        <f t="shared" si="493"/>
        <v>0</v>
      </c>
      <c r="U325" s="50">
        <f t="shared" si="493"/>
        <v>0</v>
      </c>
      <c r="V325" s="50">
        <f t="shared" si="493"/>
        <v>0</v>
      </c>
      <c r="W325" s="50">
        <f t="shared" si="493"/>
        <v>0</v>
      </c>
      <c r="X325" s="50">
        <f t="shared" si="493"/>
        <v>74622</v>
      </c>
      <c r="Y325" s="50">
        <f t="shared" si="493"/>
        <v>0</v>
      </c>
      <c r="Z325" s="50">
        <f t="shared" si="493"/>
        <v>0</v>
      </c>
      <c r="AA325" s="50">
        <f t="shared" si="493"/>
        <v>0</v>
      </c>
      <c r="AB325" s="50">
        <f t="shared" si="493"/>
        <v>0</v>
      </c>
      <c r="AC325" s="50">
        <f t="shared" si="493"/>
        <v>0</v>
      </c>
      <c r="AD325" s="50">
        <f t="shared" si="493"/>
        <v>74622</v>
      </c>
      <c r="AE325" s="50">
        <f t="shared" si="493"/>
        <v>0</v>
      </c>
      <c r="AF325" s="50">
        <f t="shared" si="494"/>
        <v>0</v>
      </c>
      <c r="AG325" s="50">
        <f t="shared" si="494"/>
        <v>0</v>
      </c>
      <c r="AH325" s="50">
        <f t="shared" si="494"/>
        <v>0</v>
      </c>
      <c r="AI325" s="50">
        <f t="shared" si="494"/>
        <v>0</v>
      </c>
      <c r="AJ325" s="50">
        <f t="shared" si="494"/>
        <v>74622</v>
      </c>
      <c r="AK325" s="50">
        <f t="shared" si="494"/>
        <v>0</v>
      </c>
      <c r="AL325" s="50">
        <f t="shared" si="494"/>
        <v>0</v>
      </c>
      <c r="AM325" s="50">
        <f t="shared" si="494"/>
        <v>0</v>
      </c>
      <c r="AN325" s="50">
        <f t="shared" si="494"/>
        <v>0</v>
      </c>
      <c r="AO325" s="50">
        <f t="shared" si="494"/>
        <v>0</v>
      </c>
      <c r="AP325" s="50">
        <f t="shared" si="494"/>
        <v>74622</v>
      </c>
      <c r="AQ325" s="50">
        <f t="shared" si="494"/>
        <v>0</v>
      </c>
    </row>
    <row r="326" spans="1:43" s="9" customFormat="1" ht="33">
      <c r="A326" s="33" t="s">
        <v>437</v>
      </c>
      <c r="B326" s="25" t="s">
        <v>55</v>
      </c>
      <c r="C326" s="25" t="s">
        <v>61</v>
      </c>
      <c r="D326" s="32" t="s">
        <v>372</v>
      </c>
      <c r="E326" s="25" t="s">
        <v>80</v>
      </c>
      <c r="F326" s="50">
        <f>F327</f>
        <v>74622</v>
      </c>
      <c r="G326" s="50"/>
      <c r="H326" s="50">
        <f t="shared" si="492"/>
        <v>0</v>
      </c>
      <c r="I326" s="50"/>
      <c r="J326" s="50">
        <f t="shared" si="492"/>
        <v>0</v>
      </c>
      <c r="K326" s="50"/>
      <c r="L326" s="50">
        <f t="shared" si="492"/>
        <v>74622</v>
      </c>
      <c r="M326" s="50"/>
      <c r="N326" s="50">
        <f t="shared" si="492"/>
        <v>0</v>
      </c>
      <c r="O326" s="50"/>
      <c r="P326" s="50">
        <f t="shared" si="492"/>
        <v>0</v>
      </c>
      <c r="Q326" s="50"/>
      <c r="R326" s="50">
        <f t="shared" si="492"/>
        <v>74622</v>
      </c>
      <c r="S326" s="50"/>
      <c r="T326" s="50">
        <f t="shared" si="493"/>
        <v>0</v>
      </c>
      <c r="U326" s="50"/>
      <c r="V326" s="50">
        <f t="shared" si="493"/>
        <v>0</v>
      </c>
      <c r="W326" s="50"/>
      <c r="X326" s="50">
        <f t="shared" si="493"/>
        <v>74622</v>
      </c>
      <c r="Y326" s="50"/>
      <c r="Z326" s="50">
        <f t="shared" si="493"/>
        <v>0</v>
      </c>
      <c r="AA326" s="50"/>
      <c r="AB326" s="50">
        <f t="shared" si="493"/>
        <v>0</v>
      </c>
      <c r="AC326" s="50"/>
      <c r="AD326" s="50">
        <f t="shared" si="493"/>
        <v>74622</v>
      </c>
      <c r="AE326" s="50"/>
      <c r="AF326" s="50">
        <f t="shared" si="494"/>
        <v>0</v>
      </c>
      <c r="AG326" s="50"/>
      <c r="AH326" s="50">
        <f t="shared" si="494"/>
        <v>0</v>
      </c>
      <c r="AI326" s="50"/>
      <c r="AJ326" s="50">
        <f t="shared" si="494"/>
        <v>74622</v>
      </c>
      <c r="AK326" s="50"/>
      <c r="AL326" s="50">
        <f t="shared" si="494"/>
        <v>0</v>
      </c>
      <c r="AM326" s="50"/>
      <c r="AN326" s="50">
        <f t="shared" si="494"/>
        <v>0</v>
      </c>
      <c r="AO326" s="50"/>
      <c r="AP326" s="50">
        <f t="shared" si="494"/>
        <v>74622</v>
      </c>
      <c r="AQ326" s="50"/>
    </row>
    <row r="327" spans="1:43" s="9" customFormat="1" ht="44.45" customHeight="1">
      <c r="A327" s="33" t="s">
        <v>170</v>
      </c>
      <c r="B327" s="25" t="s">
        <v>55</v>
      </c>
      <c r="C327" s="25" t="s">
        <v>61</v>
      </c>
      <c r="D327" s="32" t="s">
        <v>372</v>
      </c>
      <c r="E327" s="25" t="s">
        <v>169</v>
      </c>
      <c r="F327" s="50">
        <v>74622</v>
      </c>
      <c r="G327" s="50"/>
      <c r="H327" s="50"/>
      <c r="I327" s="50"/>
      <c r="J327" s="50"/>
      <c r="K327" s="50"/>
      <c r="L327" s="27">
        <f>F327+H327+I327+J327+K327</f>
        <v>74622</v>
      </c>
      <c r="M327" s="27">
        <f>G327+K327</f>
        <v>0</v>
      </c>
      <c r="N327" s="50"/>
      <c r="O327" s="50"/>
      <c r="P327" s="50"/>
      <c r="Q327" s="50"/>
      <c r="R327" s="27">
        <f>L327+N327+O327+P327+Q327</f>
        <v>74622</v>
      </c>
      <c r="S327" s="27">
        <f>M327+Q327</f>
        <v>0</v>
      </c>
      <c r="T327" s="50"/>
      <c r="U327" s="50"/>
      <c r="V327" s="50"/>
      <c r="W327" s="50"/>
      <c r="X327" s="27">
        <f>R327+T327+U327+V327+W327</f>
        <v>74622</v>
      </c>
      <c r="Y327" s="27">
        <f>S327+W327</f>
        <v>0</v>
      </c>
      <c r="Z327" s="50"/>
      <c r="AA327" s="50"/>
      <c r="AB327" s="50"/>
      <c r="AC327" s="50"/>
      <c r="AD327" s="27">
        <f>X327+Z327+AA327+AB327+AC327</f>
        <v>74622</v>
      </c>
      <c r="AE327" s="27">
        <f>Y327+AC327</f>
        <v>0</v>
      </c>
      <c r="AF327" s="50"/>
      <c r="AG327" s="50"/>
      <c r="AH327" s="50"/>
      <c r="AI327" s="50"/>
      <c r="AJ327" s="27">
        <f>AD327+AF327+AG327+AH327+AI327</f>
        <v>74622</v>
      </c>
      <c r="AK327" s="27">
        <f>AE327+AI327</f>
        <v>0</v>
      </c>
      <c r="AL327" s="50"/>
      <c r="AM327" s="50"/>
      <c r="AN327" s="50"/>
      <c r="AO327" s="50"/>
      <c r="AP327" s="27">
        <f>AJ327+AL327+AM327+AN327+AO327</f>
        <v>74622</v>
      </c>
      <c r="AQ327" s="27">
        <f>AK327+AO327</f>
        <v>0</v>
      </c>
    </row>
    <row r="328" spans="1:43" s="9" customFormat="1" ht="66.75">
      <c r="A328" s="33" t="s">
        <v>208</v>
      </c>
      <c r="B328" s="25" t="s">
        <v>55</v>
      </c>
      <c r="C328" s="25" t="s">
        <v>61</v>
      </c>
      <c r="D328" s="32" t="s">
        <v>411</v>
      </c>
      <c r="E328" s="22"/>
      <c r="F328" s="50">
        <f t="shared" ref="F328:G328" si="501">F329+F332+F335+F338+F341</f>
        <v>214553</v>
      </c>
      <c r="G328" s="50">
        <f t="shared" si="501"/>
        <v>0</v>
      </c>
      <c r="H328" s="50">
        <f t="shared" ref="H328:M328" si="502">H329+H332+H335+H338+H341</f>
        <v>0</v>
      </c>
      <c r="I328" s="50">
        <f t="shared" si="502"/>
        <v>0</v>
      </c>
      <c r="J328" s="50">
        <f t="shared" si="502"/>
        <v>0</v>
      </c>
      <c r="K328" s="50">
        <f t="shared" si="502"/>
        <v>0</v>
      </c>
      <c r="L328" s="50">
        <f t="shared" si="502"/>
        <v>214553</v>
      </c>
      <c r="M328" s="50">
        <f t="shared" si="502"/>
        <v>0</v>
      </c>
      <c r="N328" s="50">
        <f t="shared" ref="N328:S328" si="503">N329+N332+N335+N338+N341</f>
        <v>0</v>
      </c>
      <c r="O328" s="50">
        <f t="shared" si="503"/>
        <v>0</v>
      </c>
      <c r="P328" s="50">
        <f t="shared" si="503"/>
        <v>0</v>
      </c>
      <c r="Q328" s="50">
        <f t="shared" si="503"/>
        <v>0</v>
      </c>
      <c r="R328" s="50">
        <f t="shared" si="503"/>
        <v>214553</v>
      </c>
      <c r="S328" s="50">
        <f t="shared" si="503"/>
        <v>0</v>
      </c>
      <c r="T328" s="50">
        <f t="shared" ref="T328:Y328" si="504">T329+T332+T335+T338+T341</f>
        <v>0</v>
      </c>
      <c r="U328" s="50">
        <f t="shared" si="504"/>
        <v>0</v>
      </c>
      <c r="V328" s="50">
        <f t="shared" si="504"/>
        <v>0</v>
      </c>
      <c r="W328" s="50">
        <f t="shared" si="504"/>
        <v>0</v>
      </c>
      <c r="X328" s="50">
        <f t="shared" si="504"/>
        <v>214553</v>
      </c>
      <c r="Y328" s="50">
        <f t="shared" si="504"/>
        <v>0</v>
      </c>
      <c r="Z328" s="50">
        <f t="shared" ref="Z328:AE328" si="505">Z329+Z332+Z335+Z338+Z341</f>
        <v>0</v>
      </c>
      <c r="AA328" s="50">
        <f t="shared" si="505"/>
        <v>0</v>
      </c>
      <c r="AB328" s="50">
        <f t="shared" si="505"/>
        <v>0</v>
      </c>
      <c r="AC328" s="50">
        <f t="shared" si="505"/>
        <v>0</v>
      </c>
      <c r="AD328" s="50">
        <f t="shared" si="505"/>
        <v>214553</v>
      </c>
      <c r="AE328" s="50">
        <f t="shared" si="505"/>
        <v>0</v>
      </c>
      <c r="AF328" s="50">
        <f t="shared" ref="AF328:AK328" si="506">AF329+AF332+AF335+AF338+AF341</f>
        <v>0</v>
      </c>
      <c r="AG328" s="50">
        <f t="shared" si="506"/>
        <v>0</v>
      </c>
      <c r="AH328" s="50">
        <f t="shared" si="506"/>
        <v>0</v>
      </c>
      <c r="AI328" s="50">
        <f t="shared" si="506"/>
        <v>0</v>
      </c>
      <c r="AJ328" s="50">
        <f t="shared" si="506"/>
        <v>214553</v>
      </c>
      <c r="AK328" s="50">
        <f t="shared" si="506"/>
        <v>0</v>
      </c>
      <c r="AL328" s="50">
        <f t="shared" ref="AL328:AQ328" si="507">AL329+AL332+AL335+AL338+AL341</f>
        <v>10524</v>
      </c>
      <c r="AM328" s="50">
        <f t="shared" si="507"/>
        <v>0</v>
      </c>
      <c r="AN328" s="50">
        <f t="shared" si="507"/>
        <v>0</v>
      </c>
      <c r="AO328" s="50">
        <f t="shared" si="507"/>
        <v>0</v>
      </c>
      <c r="AP328" s="50">
        <f t="shared" si="507"/>
        <v>225077</v>
      </c>
      <c r="AQ328" s="50">
        <f t="shared" si="507"/>
        <v>0</v>
      </c>
    </row>
    <row r="329" spans="1:43" s="9" customFormat="1" ht="54.75" customHeight="1">
      <c r="A329" s="33" t="s">
        <v>452</v>
      </c>
      <c r="B329" s="25" t="s">
        <v>55</v>
      </c>
      <c r="C329" s="25" t="s">
        <v>61</v>
      </c>
      <c r="D329" s="32" t="s">
        <v>412</v>
      </c>
      <c r="E329" s="22"/>
      <c r="F329" s="50">
        <f t="shared" ref="F329:U330" si="508">F330</f>
        <v>185794</v>
      </c>
      <c r="G329" s="50">
        <f t="shared" si="508"/>
        <v>0</v>
      </c>
      <c r="H329" s="50">
        <f t="shared" si="508"/>
        <v>0</v>
      </c>
      <c r="I329" s="50">
        <f t="shared" si="508"/>
        <v>0</v>
      </c>
      <c r="J329" s="50">
        <f t="shared" si="508"/>
        <v>0</v>
      </c>
      <c r="K329" s="50">
        <f t="shared" si="508"/>
        <v>0</v>
      </c>
      <c r="L329" s="50">
        <f t="shared" si="508"/>
        <v>185794</v>
      </c>
      <c r="M329" s="50">
        <f t="shared" si="508"/>
        <v>0</v>
      </c>
      <c r="N329" s="50">
        <f t="shared" si="508"/>
        <v>0</v>
      </c>
      <c r="O329" s="50">
        <f t="shared" si="508"/>
        <v>0</v>
      </c>
      <c r="P329" s="50">
        <f t="shared" si="508"/>
        <v>0</v>
      </c>
      <c r="Q329" s="50">
        <f t="shared" si="508"/>
        <v>0</v>
      </c>
      <c r="R329" s="50">
        <f t="shared" si="508"/>
        <v>185794</v>
      </c>
      <c r="S329" s="50">
        <f t="shared" si="508"/>
        <v>0</v>
      </c>
      <c r="T329" s="50">
        <f t="shared" si="508"/>
        <v>0</v>
      </c>
      <c r="U329" s="50">
        <f t="shared" si="508"/>
        <v>0</v>
      </c>
      <c r="V329" s="50">
        <f t="shared" ref="T329:AI330" si="509">V330</f>
        <v>0</v>
      </c>
      <c r="W329" s="50">
        <f t="shared" si="509"/>
        <v>0</v>
      </c>
      <c r="X329" s="50">
        <f t="shared" si="509"/>
        <v>185794</v>
      </c>
      <c r="Y329" s="50">
        <f t="shared" si="509"/>
        <v>0</v>
      </c>
      <c r="Z329" s="50">
        <f t="shared" si="509"/>
        <v>0</v>
      </c>
      <c r="AA329" s="50">
        <f t="shared" si="509"/>
        <v>0</v>
      </c>
      <c r="AB329" s="50">
        <f t="shared" si="509"/>
        <v>0</v>
      </c>
      <c r="AC329" s="50">
        <f t="shared" si="509"/>
        <v>0</v>
      </c>
      <c r="AD329" s="50">
        <f t="shared" si="509"/>
        <v>185794</v>
      </c>
      <c r="AE329" s="50">
        <f t="shared" si="509"/>
        <v>0</v>
      </c>
      <c r="AF329" s="50">
        <f t="shared" si="509"/>
        <v>0</v>
      </c>
      <c r="AG329" s="50">
        <f t="shared" si="509"/>
        <v>0</v>
      </c>
      <c r="AH329" s="50">
        <f t="shared" si="509"/>
        <v>0</v>
      </c>
      <c r="AI329" s="50">
        <f t="shared" si="509"/>
        <v>0</v>
      </c>
      <c r="AJ329" s="50">
        <f t="shared" ref="AF329:AQ330" si="510">AJ330</f>
        <v>185794</v>
      </c>
      <c r="AK329" s="50">
        <f t="shared" si="510"/>
        <v>0</v>
      </c>
      <c r="AL329" s="50">
        <f t="shared" si="510"/>
        <v>10524</v>
      </c>
      <c r="AM329" s="50">
        <f t="shared" si="510"/>
        <v>0</v>
      </c>
      <c r="AN329" s="50">
        <f t="shared" si="510"/>
        <v>0</v>
      </c>
      <c r="AO329" s="50">
        <f t="shared" si="510"/>
        <v>0</v>
      </c>
      <c r="AP329" s="50">
        <f t="shared" si="510"/>
        <v>196318</v>
      </c>
      <c r="AQ329" s="50">
        <f t="shared" si="510"/>
        <v>0</v>
      </c>
    </row>
    <row r="330" spans="1:43" s="9" customFormat="1" ht="16.5">
      <c r="A330" s="73" t="s">
        <v>99</v>
      </c>
      <c r="B330" s="25" t="s">
        <v>55</v>
      </c>
      <c r="C330" s="25" t="s">
        <v>61</v>
      </c>
      <c r="D330" s="32" t="s">
        <v>412</v>
      </c>
      <c r="E330" s="25" t="s">
        <v>100</v>
      </c>
      <c r="F330" s="50">
        <f t="shared" si="508"/>
        <v>185794</v>
      </c>
      <c r="G330" s="50">
        <f t="shared" si="508"/>
        <v>0</v>
      </c>
      <c r="H330" s="50">
        <f t="shared" si="508"/>
        <v>0</v>
      </c>
      <c r="I330" s="50">
        <f t="shared" si="508"/>
        <v>0</v>
      </c>
      <c r="J330" s="50">
        <f t="shared" si="508"/>
        <v>0</v>
      </c>
      <c r="K330" s="50">
        <f t="shared" si="508"/>
        <v>0</v>
      </c>
      <c r="L330" s="50">
        <f t="shared" si="508"/>
        <v>185794</v>
      </c>
      <c r="M330" s="50">
        <f t="shared" si="508"/>
        <v>0</v>
      </c>
      <c r="N330" s="50">
        <f t="shared" si="508"/>
        <v>0</v>
      </c>
      <c r="O330" s="50">
        <f t="shared" si="508"/>
        <v>0</v>
      </c>
      <c r="P330" s="50">
        <f t="shared" si="508"/>
        <v>0</v>
      </c>
      <c r="Q330" s="50">
        <f t="shared" si="508"/>
        <v>0</v>
      </c>
      <c r="R330" s="50">
        <f t="shared" si="508"/>
        <v>185794</v>
      </c>
      <c r="S330" s="50">
        <f t="shared" si="508"/>
        <v>0</v>
      </c>
      <c r="T330" s="50">
        <f t="shared" si="509"/>
        <v>0</v>
      </c>
      <c r="U330" s="50">
        <f t="shared" si="509"/>
        <v>0</v>
      </c>
      <c r="V330" s="50">
        <f t="shared" si="509"/>
        <v>0</v>
      </c>
      <c r="W330" s="50">
        <f t="shared" si="509"/>
        <v>0</v>
      </c>
      <c r="X330" s="50">
        <f t="shared" si="509"/>
        <v>185794</v>
      </c>
      <c r="Y330" s="50">
        <f t="shared" si="509"/>
        <v>0</v>
      </c>
      <c r="Z330" s="50">
        <f t="shared" si="509"/>
        <v>0</v>
      </c>
      <c r="AA330" s="50">
        <f t="shared" si="509"/>
        <v>0</v>
      </c>
      <c r="AB330" s="50">
        <f t="shared" si="509"/>
        <v>0</v>
      </c>
      <c r="AC330" s="50">
        <f t="shared" si="509"/>
        <v>0</v>
      </c>
      <c r="AD330" s="50">
        <f t="shared" si="509"/>
        <v>185794</v>
      </c>
      <c r="AE330" s="50">
        <f t="shared" si="509"/>
        <v>0</v>
      </c>
      <c r="AF330" s="50">
        <f t="shared" si="510"/>
        <v>0</v>
      </c>
      <c r="AG330" s="50">
        <f t="shared" si="510"/>
        <v>0</v>
      </c>
      <c r="AH330" s="50">
        <f t="shared" si="510"/>
        <v>0</v>
      </c>
      <c r="AI330" s="50">
        <f t="shared" si="510"/>
        <v>0</v>
      </c>
      <c r="AJ330" s="50">
        <f t="shared" si="510"/>
        <v>185794</v>
      </c>
      <c r="AK330" s="50">
        <f t="shared" si="510"/>
        <v>0</v>
      </c>
      <c r="AL330" s="148">
        <f t="shared" si="510"/>
        <v>10524</v>
      </c>
      <c r="AM330" s="148">
        <f t="shared" si="510"/>
        <v>0</v>
      </c>
      <c r="AN330" s="148">
        <f t="shared" si="510"/>
        <v>0</v>
      </c>
      <c r="AO330" s="148">
        <f t="shared" si="510"/>
        <v>0</v>
      </c>
      <c r="AP330" s="50">
        <f t="shared" si="510"/>
        <v>196318</v>
      </c>
      <c r="AQ330" s="50">
        <f t="shared" si="510"/>
        <v>0</v>
      </c>
    </row>
    <row r="331" spans="1:43" s="9" customFormat="1" ht="66">
      <c r="A331" s="33" t="s">
        <v>436</v>
      </c>
      <c r="B331" s="25" t="s">
        <v>55</v>
      </c>
      <c r="C331" s="25" t="s">
        <v>61</v>
      </c>
      <c r="D331" s="32" t="s">
        <v>412</v>
      </c>
      <c r="E331" s="25" t="s">
        <v>194</v>
      </c>
      <c r="F331" s="27">
        <v>185794</v>
      </c>
      <c r="G331" s="27"/>
      <c r="H331" s="27"/>
      <c r="I331" s="27"/>
      <c r="J331" s="27"/>
      <c r="K331" s="27"/>
      <c r="L331" s="27">
        <f>F331+H331+I331+J331+K331</f>
        <v>185794</v>
      </c>
      <c r="M331" s="27">
        <f>G331+K331</f>
        <v>0</v>
      </c>
      <c r="N331" s="27"/>
      <c r="O331" s="27"/>
      <c r="P331" s="27"/>
      <c r="Q331" s="27"/>
      <c r="R331" s="27">
        <f>L331+N331+O331+P331+Q331</f>
        <v>185794</v>
      </c>
      <c r="S331" s="27">
        <f>M331+Q331</f>
        <v>0</v>
      </c>
      <c r="T331" s="27"/>
      <c r="U331" s="27"/>
      <c r="V331" s="27"/>
      <c r="W331" s="27"/>
      <c r="X331" s="27">
        <f>R331+T331+U331+V331+W331</f>
        <v>185794</v>
      </c>
      <c r="Y331" s="27">
        <f>S331+W331</f>
        <v>0</v>
      </c>
      <c r="Z331" s="27"/>
      <c r="AA331" s="27"/>
      <c r="AB331" s="27"/>
      <c r="AC331" s="27"/>
      <c r="AD331" s="27">
        <f>X331+Z331+AA331+AB331+AC331</f>
        <v>185794</v>
      </c>
      <c r="AE331" s="27">
        <f>Y331+AC331</f>
        <v>0</v>
      </c>
      <c r="AF331" s="27"/>
      <c r="AG331" s="27"/>
      <c r="AH331" s="27"/>
      <c r="AI331" s="27"/>
      <c r="AJ331" s="27">
        <f>AD331+AF331+AG331+AH331+AI331</f>
        <v>185794</v>
      </c>
      <c r="AK331" s="27">
        <f>AE331+AI331</f>
        <v>0</v>
      </c>
      <c r="AL331" s="92">
        <v>10524</v>
      </c>
      <c r="AM331" s="92"/>
      <c r="AN331" s="92"/>
      <c r="AO331" s="92"/>
      <c r="AP331" s="27">
        <f>AJ331+AL331+AM331+AN331+AO331</f>
        <v>196318</v>
      </c>
      <c r="AQ331" s="27">
        <f>AK331+AO331</f>
        <v>0</v>
      </c>
    </row>
    <row r="332" spans="1:43" s="9" customFormat="1" ht="70.5" customHeight="1">
      <c r="A332" s="73" t="s">
        <v>456</v>
      </c>
      <c r="B332" s="25" t="s">
        <v>55</v>
      </c>
      <c r="C332" s="25" t="s">
        <v>61</v>
      </c>
      <c r="D332" s="32" t="s">
        <v>413</v>
      </c>
      <c r="E332" s="25"/>
      <c r="F332" s="50">
        <f t="shared" ref="F332:U333" si="511">F333</f>
        <v>9448</v>
      </c>
      <c r="G332" s="50">
        <f t="shared" si="511"/>
        <v>0</v>
      </c>
      <c r="H332" s="50">
        <f t="shared" si="511"/>
        <v>0</v>
      </c>
      <c r="I332" s="50">
        <f t="shared" si="511"/>
        <v>0</v>
      </c>
      <c r="J332" s="50">
        <f t="shared" si="511"/>
        <v>0</v>
      </c>
      <c r="K332" s="50">
        <f t="shared" si="511"/>
        <v>0</v>
      </c>
      <c r="L332" s="50">
        <f t="shared" si="511"/>
        <v>9448</v>
      </c>
      <c r="M332" s="50">
        <f t="shared" si="511"/>
        <v>0</v>
      </c>
      <c r="N332" s="50">
        <f t="shared" si="511"/>
        <v>0</v>
      </c>
      <c r="O332" s="50">
        <f t="shared" si="511"/>
        <v>0</v>
      </c>
      <c r="P332" s="50">
        <f t="shared" si="511"/>
        <v>0</v>
      </c>
      <c r="Q332" s="50">
        <f t="shared" si="511"/>
        <v>0</v>
      </c>
      <c r="R332" s="50">
        <f t="shared" si="511"/>
        <v>9448</v>
      </c>
      <c r="S332" s="50">
        <f t="shared" si="511"/>
        <v>0</v>
      </c>
      <c r="T332" s="50">
        <f t="shared" si="511"/>
        <v>0</v>
      </c>
      <c r="U332" s="50">
        <f t="shared" si="511"/>
        <v>0</v>
      </c>
      <c r="V332" s="50">
        <f t="shared" ref="T332:AI333" si="512">V333</f>
        <v>0</v>
      </c>
      <c r="W332" s="50">
        <f t="shared" si="512"/>
        <v>0</v>
      </c>
      <c r="X332" s="50">
        <f t="shared" si="512"/>
        <v>9448</v>
      </c>
      <c r="Y332" s="50">
        <f t="shared" si="512"/>
        <v>0</v>
      </c>
      <c r="Z332" s="50">
        <f t="shared" si="512"/>
        <v>0</v>
      </c>
      <c r="AA332" s="50">
        <f t="shared" si="512"/>
        <v>0</v>
      </c>
      <c r="AB332" s="50">
        <f t="shared" si="512"/>
        <v>0</v>
      </c>
      <c r="AC332" s="50">
        <f t="shared" si="512"/>
        <v>0</v>
      </c>
      <c r="AD332" s="50">
        <f t="shared" si="512"/>
        <v>9448</v>
      </c>
      <c r="AE332" s="50">
        <f t="shared" si="512"/>
        <v>0</v>
      </c>
      <c r="AF332" s="50">
        <f t="shared" si="512"/>
        <v>0</v>
      </c>
      <c r="AG332" s="50">
        <f t="shared" si="512"/>
        <v>0</v>
      </c>
      <c r="AH332" s="50">
        <f t="shared" si="512"/>
        <v>0</v>
      </c>
      <c r="AI332" s="50">
        <f t="shared" si="512"/>
        <v>0</v>
      </c>
      <c r="AJ332" s="50">
        <f t="shared" ref="AF332:AQ333" si="513">AJ333</f>
        <v>9448</v>
      </c>
      <c r="AK332" s="50">
        <f t="shared" si="513"/>
        <v>0</v>
      </c>
      <c r="AL332" s="50">
        <f t="shared" si="513"/>
        <v>0</v>
      </c>
      <c r="AM332" s="50">
        <f t="shared" si="513"/>
        <v>0</v>
      </c>
      <c r="AN332" s="50">
        <f t="shared" si="513"/>
        <v>0</v>
      </c>
      <c r="AO332" s="50">
        <f t="shared" si="513"/>
        <v>0</v>
      </c>
      <c r="AP332" s="50">
        <f t="shared" si="513"/>
        <v>9448</v>
      </c>
      <c r="AQ332" s="50">
        <f t="shared" si="513"/>
        <v>0</v>
      </c>
    </row>
    <row r="333" spans="1:43" s="9" customFormat="1" ht="16.5">
      <c r="A333" s="73" t="s">
        <v>99</v>
      </c>
      <c r="B333" s="25" t="s">
        <v>55</v>
      </c>
      <c r="C333" s="25" t="s">
        <v>61</v>
      </c>
      <c r="D333" s="32" t="s">
        <v>413</v>
      </c>
      <c r="E333" s="25" t="s">
        <v>100</v>
      </c>
      <c r="F333" s="50">
        <f t="shared" si="511"/>
        <v>9448</v>
      </c>
      <c r="G333" s="50">
        <f t="shared" si="511"/>
        <v>0</v>
      </c>
      <c r="H333" s="50">
        <f t="shared" si="511"/>
        <v>0</v>
      </c>
      <c r="I333" s="50">
        <f t="shared" si="511"/>
        <v>0</v>
      </c>
      <c r="J333" s="50">
        <f t="shared" si="511"/>
        <v>0</v>
      </c>
      <c r="K333" s="50">
        <f t="shared" si="511"/>
        <v>0</v>
      </c>
      <c r="L333" s="50">
        <f t="shared" si="511"/>
        <v>9448</v>
      </c>
      <c r="M333" s="50">
        <f t="shared" si="511"/>
        <v>0</v>
      </c>
      <c r="N333" s="50">
        <f t="shared" si="511"/>
        <v>0</v>
      </c>
      <c r="O333" s="50">
        <f t="shared" si="511"/>
        <v>0</v>
      </c>
      <c r="P333" s="50">
        <f t="shared" si="511"/>
        <v>0</v>
      </c>
      <c r="Q333" s="50">
        <f t="shared" si="511"/>
        <v>0</v>
      </c>
      <c r="R333" s="50">
        <f t="shared" si="511"/>
        <v>9448</v>
      </c>
      <c r="S333" s="50">
        <f t="shared" si="511"/>
        <v>0</v>
      </c>
      <c r="T333" s="50">
        <f t="shared" si="512"/>
        <v>0</v>
      </c>
      <c r="U333" s="50">
        <f t="shared" si="512"/>
        <v>0</v>
      </c>
      <c r="V333" s="50">
        <f t="shared" si="512"/>
        <v>0</v>
      </c>
      <c r="W333" s="50">
        <f t="shared" si="512"/>
        <v>0</v>
      </c>
      <c r="X333" s="50">
        <f t="shared" si="512"/>
        <v>9448</v>
      </c>
      <c r="Y333" s="50">
        <f t="shared" si="512"/>
        <v>0</v>
      </c>
      <c r="Z333" s="50">
        <f t="shared" si="512"/>
        <v>0</v>
      </c>
      <c r="AA333" s="50">
        <f t="shared" si="512"/>
        <v>0</v>
      </c>
      <c r="AB333" s="50">
        <f t="shared" si="512"/>
        <v>0</v>
      </c>
      <c r="AC333" s="50">
        <f t="shared" si="512"/>
        <v>0</v>
      </c>
      <c r="AD333" s="50">
        <f t="shared" si="512"/>
        <v>9448</v>
      </c>
      <c r="AE333" s="50">
        <f t="shared" si="512"/>
        <v>0</v>
      </c>
      <c r="AF333" s="50">
        <f t="shared" si="513"/>
        <v>0</v>
      </c>
      <c r="AG333" s="50">
        <f t="shared" si="513"/>
        <v>0</v>
      </c>
      <c r="AH333" s="50">
        <f t="shared" si="513"/>
        <v>0</v>
      </c>
      <c r="AI333" s="50">
        <f t="shared" si="513"/>
        <v>0</v>
      </c>
      <c r="AJ333" s="50">
        <f t="shared" si="513"/>
        <v>9448</v>
      </c>
      <c r="AK333" s="50">
        <f t="shared" si="513"/>
        <v>0</v>
      </c>
      <c r="AL333" s="50">
        <f t="shared" si="513"/>
        <v>0</v>
      </c>
      <c r="AM333" s="50">
        <f t="shared" si="513"/>
        <v>0</v>
      </c>
      <c r="AN333" s="50">
        <f t="shared" si="513"/>
        <v>0</v>
      </c>
      <c r="AO333" s="50">
        <f t="shared" si="513"/>
        <v>0</v>
      </c>
      <c r="AP333" s="50">
        <f t="shared" si="513"/>
        <v>9448</v>
      </c>
      <c r="AQ333" s="50">
        <f t="shared" si="513"/>
        <v>0</v>
      </c>
    </row>
    <row r="334" spans="1:43" s="9" customFormat="1" ht="66">
      <c r="A334" s="33" t="s">
        <v>436</v>
      </c>
      <c r="B334" s="25" t="s">
        <v>55</v>
      </c>
      <c r="C334" s="25" t="s">
        <v>61</v>
      </c>
      <c r="D334" s="32" t="s">
        <v>413</v>
      </c>
      <c r="E334" s="25" t="s">
        <v>194</v>
      </c>
      <c r="F334" s="27">
        <v>9448</v>
      </c>
      <c r="G334" s="27"/>
      <c r="H334" s="27"/>
      <c r="I334" s="27"/>
      <c r="J334" s="27"/>
      <c r="K334" s="27"/>
      <c r="L334" s="27">
        <f>F334+H334+I334+J334+K334</f>
        <v>9448</v>
      </c>
      <c r="M334" s="27">
        <f>G334+K334</f>
        <v>0</v>
      </c>
      <c r="N334" s="27"/>
      <c r="O334" s="27"/>
      <c r="P334" s="27"/>
      <c r="Q334" s="27"/>
      <c r="R334" s="27">
        <f>L334+N334+O334+P334+Q334</f>
        <v>9448</v>
      </c>
      <c r="S334" s="27">
        <f>M334+Q334</f>
        <v>0</v>
      </c>
      <c r="T334" s="27"/>
      <c r="U334" s="27"/>
      <c r="V334" s="27"/>
      <c r="W334" s="27"/>
      <c r="X334" s="27">
        <f>R334+T334+U334+V334+W334</f>
        <v>9448</v>
      </c>
      <c r="Y334" s="27">
        <f>S334+W334</f>
        <v>0</v>
      </c>
      <c r="Z334" s="27"/>
      <c r="AA334" s="27"/>
      <c r="AB334" s="27"/>
      <c r="AC334" s="27"/>
      <c r="AD334" s="27">
        <f>X334+Z334+AA334+AB334+AC334</f>
        <v>9448</v>
      </c>
      <c r="AE334" s="27">
        <f>Y334+AC334</f>
        <v>0</v>
      </c>
      <c r="AF334" s="27"/>
      <c r="AG334" s="27"/>
      <c r="AH334" s="27"/>
      <c r="AI334" s="27"/>
      <c r="AJ334" s="27">
        <f>AD334+AF334+AG334+AH334+AI334</f>
        <v>9448</v>
      </c>
      <c r="AK334" s="27">
        <f>AE334+AI334</f>
        <v>0</v>
      </c>
      <c r="AL334" s="27"/>
      <c r="AM334" s="27"/>
      <c r="AN334" s="27"/>
      <c r="AO334" s="27"/>
      <c r="AP334" s="27">
        <f>AJ334+AL334+AM334+AN334+AO334</f>
        <v>9448</v>
      </c>
      <c r="AQ334" s="27">
        <f>AK334+AO334</f>
        <v>0</v>
      </c>
    </row>
    <row r="335" spans="1:43" s="9" customFormat="1" ht="115.5">
      <c r="A335" s="33" t="s">
        <v>509</v>
      </c>
      <c r="B335" s="25" t="s">
        <v>55</v>
      </c>
      <c r="C335" s="25" t="s">
        <v>61</v>
      </c>
      <c r="D335" s="32" t="s">
        <v>414</v>
      </c>
      <c r="E335" s="25"/>
      <c r="F335" s="50">
        <f t="shared" ref="F335:U336" si="514">F336</f>
        <v>1909</v>
      </c>
      <c r="G335" s="50">
        <f t="shared" si="514"/>
        <v>0</v>
      </c>
      <c r="H335" s="50">
        <f t="shared" si="514"/>
        <v>0</v>
      </c>
      <c r="I335" s="50">
        <f t="shared" si="514"/>
        <v>0</v>
      </c>
      <c r="J335" s="50">
        <f t="shared" si="514"/>
        <v>0</v>
      </c>
      <c r="K335" s="50">
        <f t="shared" si="514"/>
        <v>0</v>
      </c>
      <c r="L335" s="50">
        <f t="shared" si="514"/>
        <v>1909</v>
      </c>
      <c r="M335" s="50">
        <f t="shared" si="514"/>
        <v>0</v>
      </c>
      <c r="N335" s="50">
        <f t="shared" si="514"/>
        <v>0</v>
      </c>
      <c r="O335" s="50">
        <f t="shared" si="514"/>
        <v>0</v>
      </c>
      <c r="P335" s="50">
        <f t="shared" si="514"/>
        <v>0</v>
      </c>
      <c r="Q335" s="50">
        <f t="shared" si="514"/>
        <v>0</v>
      </c>
      <c r="R335" s="50">
        <f t="shared" si="514"/>
        <v>1909</v>
      </c>
      <c r="S335" s="50">
        <f t="shared" si="514"/>
        <v>0</v>
      </c>
      <c r="T335" s="50">
        <f t="shared" si="514"/>
        <v>0</v>
      </c>
      <c r="U335" s="50">
        <f t="shared" si="514"/>
        <v>0</v>
      </c>
      <c r="V335" s="50">
        <f t="shared" ref="T335:AI336" si="515">V336</f>
        <v>0</v>
      </c>
      <c r="W335" s="50">
        <f t="shared" si="515"/>
        <v>0</v>
      </c>
      <c r="X335" s="50">
        <f t="shared" si="515"/>
        <v>1909</v>
      </c>
      <c r="Y335" s="50">
        <f t="shared" si="515"/>
        <v>0</v>
      </c>
      <c r="Z335" s="50">
        <f t="shared" si="515"/>
        <v>0</v>
      </c>
      <c r="AA335" s="50">
        <f t="shared" si="515"/>
        <v>0</v>
      </c>
      <c r="AB335" s="50">
        <f t="shared" si="515"/>
        <v>0</v>
      </c>
      <c r="AC335" s="50">
        <f t="shared" si="515"/>
        <v>0</v>
      </c>
      <c r="AD335" s="50">
        <f t="shared" si="515"/>
        <v>1909</v>
      </c>
      <c r="AE335" s="50">
        <f t="shared" si="515"/>
        <v>0</v>
      </c>
      <c r="AF335" s="50">
        <f t="shared" si="515"/>
        <v>0</v>
      </c>
      <c r="AG335" s="50">
        <f t="shared" si="515"/>
        <v>0</v>
      </c>
      <c r="AH335" s="50">
        <f t="shared" si="515"/>
        <v>0</v>
      </c>
      <c r="AI335" s="50">
        <f t="shared" si="515"/>
        <v>0</v>
      </c>
      <c r="AJ335" s="50">
        <f t="shared" ref="AF335:AQ336" si="516">AJ336</f>
        <v>1909</v>
      </c>
      <c r="AK335" s="50">
        <f t="shared" si="516"/>
        <v>0</v>
      </c>
      <c r="AL335" s="50">
        <f t="shared" si="516"/>
        <v>0</v>
      </c>
      <c r="AM335" s="50">
        <f t="shared" si="516"/>
        <v>0</v>
      </c>
      <c r="AN335" s="50">
        <f t="shared" si="516"/>
        <v>0</v>
      </c>
      <c r="AO335" s="50">
        <f t="shared" si="516"/>
        <v>0</v>
      </c>
      <c r="AP335" s="50">
        <f t="shared" si="516"/>
        <v>1909</v>
      </c>
      <c r="AQ335" s="50">
        <f t="shared" si="516"/>
        <v>0</v>
      </c>
    </row>
    <row r="336" spans="1:43" s="9" customFormat="1" ht="16.5">
      <c r="A336" s="73" t="s">
        <v>99</v>
      </c>
      <c r="B336" s="25" t="s">
        <v>55</v>
      </c>
      <c r="C336" s="25" t="s">
        <v>61</v>
      </c>
      <c r="D336" s="32" t="s">
        <v>414</v>
      </c>
      <c r="E336" s="25" t="s">
        <v>100</v>
      </c>
      <c r="F336" s="50">
        <f t="shared" si="514"/>
        <v>1909</v>
      </c>
      <c r="G336" s="50">
        <f t="shared" si="514"/>
        <v>0</v>
      </c>
      <c r="H336" s="50">
        <f t="shared" si="514"/>
        <v>0</v>
      </c>
      <c r="I336" s="50">
        <f t="shared" si="514"/>
        <v>0</v>
      </c>
      <c r="J336" s="50">
        <f t="shared" si="514"/>
        <v>0</v>
      </c>
      <c r="K336" s="50">
        <f t="shared" si="514"/>
        <v>0</v>
      </c>
      <c r="L336" s="50">
        <f t="shared" si="514"/>
        <v>1909</v>
      </c>
      <c r="M336" s="50">
        <f t="shared" si="514"/>
        <v>0</v>
      </c>
      <c r="N336" s="50">
        <f t="shared" si="514"/>
        <v>0</v>
      </c>
      <c r="O336" s="50">
        <f t="shared" si="514"/>
        <v>0</v>
      </c>
      <c r="P336" s="50">
        <f t="shared" si="514"/>
        <v>0</v>
      </c>
      <c r="Q336" s="50">
        <f t="shared" si="514"/>
        <v>0</v>
      </c>
      <c r="R336" s="50">
        <f t="shared" si="514"/>
        <v>1909</v>
      </c>
      <c r="S336" s="50">
        <f t="shared" si="514"/>
        <v>0</v>
      </c>
      <c r="T336" s="50">
        <f t="shared" si="515"/>
        <v>0</v>
      </c>
      <c r="U336" s="50">
        <f t="shared" si="515"/>
        <v>0</v>
      </c>
      <c r="V336" s="50">
        <f t="shared" si="515"/>
        <v>0</v>
      </c>
      <c r="W336" s="50">
        <f t="shared" si="515"/>
        <v>0</v>
      </c>
      <c r="X336" s="50">
        <f t="shared" si="515"/>
        <v>1909</v>
      </c>
      <c r="Y336" s="50">
        <f t="shared" si="515"/>
        <v>0</v>
      </c>
      <c r="Z336" s="50">
        <f t="shared" si="515"/>
        <v>0</v>
      </c>
      <c r="AA336" s="50">
        <f t="shared" si="515"/>
        <v>0</v>
      </c>
      <c r="AB336" s="50">
        <f t="shared" si="515"/>
        <v>0</v>
      </c>
      <c r="AC336" s="50">
        <f t="shared" si="515"/>
        <v>0</v>
      </c>
      <c r="AD336" s="50">
        <f t="shared" si="515"/>
        <v>1909</v>
      </c>
      <c r="AE336" s="50">
        <f t="shared" si="515"/>
        <v>0</v>
      </c>
      <c r="AF336" s="50">
        <f t="shared" si="516"/>
        <v>0</v>
      </c>
      <c r="AG336" s="50">
        <f t="shared" si="516"/>
        <v>0</v>
      </c>
      <c r="AH336" s="50">
        <f t="shared" si="516"/>
        <v>0</v>
      </c>
      <c r="AI336" s="50">
        <f t="shared" si="516"/>
        <v>0</v>
      </c>
      <c r="AJ336" s="50">
        <f t="shared" si="516"/>
        <v>1909</v>
      </c>
      <c r="AK336" s="50">
        <f t="shared" si="516"/>
        <v>0</v>
      </c>
      <c r="AL336" s="50">
        <f t="shared" si="516"/>
        <v>0</v>
      </c>
      <c r="AM336" s="50">
        <f t="shared" si="516"/>
        <v>0</v>
      </c>
      <c r="AN336" s="50">
        <f t="shared" si="516"/>
        <v>0</v>
      </c>
      <c r="AO336" s="50">
        <f t="shared" si="516"/>
        <v>0</v>
      </c>
      <c r="AP336" s="50">
        <f t="shared" si="516"/>
        <v>1909</v>
      </c>
      <c r="AQ336" s="50">
        <f t="shared" si="516"/>
        <v>0</v>
      </c>
    </row>
    <row r="337" spans="1:43" s="9" customFormat="1" ht="66">
      <c r="A337" s="33" t="s">
        <v>436</v>
      </c>
      <c r="B337" s="25" t="s">
        <v>55</v>
      </c>
      <c r="C337" s="25" t="s">
        <v>61</v>
      </c>
      <c r="D337" s="32" t="s">
        <v>414</v>
      </c>
      <c r="E337" s="25" t="s">
        <v>194</v>
      </c>
      <c r="F337" s="27">
        <v>1909</v>
      </c>
      <c r="G337" s="27"/>
      <c r="H337" s="27"/>
      <c r="I337" s="27"/>
      <c r="J337" s="27"/>
      <c r="K337" s="27"/>
      <c r="L337" s="27">
        <f>F337+H337+I337+J337+K337</f>
        <v>1909</v>
      </c>
      <c r="M337" s="27">
        <f>G337+K337</f>
        <v>0</v>
      </c>
      <c r="N337" s="27"/>
      <c r="O337" s="27"/>
      <c r="P337" s="27"/>
      <c r="Q337" s="27"/>
      <c r="R337" s="27">
        <f>L337+N337+O337+P337+Q337</f>
        <v>1909</v>
      </c>
      <c r="S337" s="27">
        <f>M337+Q337</f>
        <v>0</v>
      </c>
      <c r="T337" s="27"/>
      <c r="U337" s="27"/>
      <c r="V337" s="27"/>
      <c r="W337" s="27"/>
      <c r="X337" s="27">
        <f>R337+T337+U337+V337+W337</f>
        <v>1909</v>
      </c>
      <c r="Y337" s="27">
        <f>S337+W337</f>
        <v>0</v>
      </c>
      <c r="Z337" s="27"/>
      <c r="AA337" s="27"/>
      <c r="AB337" s="27"/>
      <c r="AC337" s="27"/>
      <c r="AD337" s="27">
        <f>X337+Z337+AA337+AB337+AC337</f>
        <v>1909</v>
      </c>
      <c r="AE337" s="27">
        <f>Y337+AC337</f>
        <v>0</v>
      </c>
      <c r="AF337" s="27"/>
      <c r="AG337" s="27"/>
      <c r="AH337" s="27"/>
      <c r="AI337" s="27"/>
      <c r="AJ337" s="27">
        <f>AD337+AF337+AG337+AH337+AI337</f>
        <v>1909</v>
      </c>
      <c r="AK337" s="27">
        <f>AE337+AI337</f>
        <v>0</v>
      </c>
      <c r="AL337" s="27"/>
      <c r="AM337" s="27"/>
      <c r="AN337" s="27"/>
      <c r="AO337" s="27"/>
      <c r="AP337" s="27">
        <f>AJ337+AL337+AM337+AN337+AO337</f>
        <v>1909</v>
      </c>
      <c r="AQ337" s="27">
        <f>AK337+AO337</f>
        <v>0</v>
      </c>
    </row>
    <row r="338" spans="1:43" s="9" customFormat="1" ht="102" customHeight="1">
      <c r="A338" s="33" t="s">
        <v>510</v>
      </c>
      <c r="B338" s="25" t="s">
        <v>55</v>
      </c>
      <c r="C338" s="25" t="s">
        <v>61</v>
      </c>
      <c r="D338" s="32" t="s">
        <v>415</v>
      </c>
      <c r="E338" s="25"/>
      <c r="F338" s="50">
        <f t="shared" ref="F338:U339" si="517">F339</f>
        <v>12953</v>
      </c>
      <c r="G338" s="50">
        <f t="shared" si="517"/>
        <v>0</v>
      </c>
      <c r="H338" s="50">
        <f t="shared" si="517"/>
        <v>0</v>
      </c>
      <c r="I338" s="50">
        <f t="shared" si="517"/>
        <v>0</v>
      </c>
      <c r="J338" s="50">
        <f t="shared" si="517"/>
        <v>0</v>
      </c>
      <c r="K338" s="50">
        <f t="shared" si="517"/>
        <v>0</v>
      </c>
      <c r="L338" s="50">
        <f t="shared" si="517"/>
        <v>12953</v>
      </c>
      <c r="M338" s="50">
        <f t="shared" si="517"/>
        <v>0</v>
      </c>
      <c r="N338" s="50">
        <f t="shared" si="517"/>
        <v>0</v>
      </c>
      <c r="O338" s="50">
        <f t="shared" si="517"/>
        <v>0</v>
      </c>
      <c r="P338" s="50">
        <f t="shared" si="517"/>
        <v>0</v>
      </c>
      <c r="Q338" s="50">
        <f t="shared" si="517"/>
        <v>0</v>
      </c>
      <c r="R338" s="50">
        <f t="shared" si="517"/>
        <v>12953</v>
      </c>
      <c r="S338" s="50">
        <f t="shared" si="517"/>
        <v>0</v>
      </c>
      <c r="T338" s="50">
        <f t="shared" si="517"/>
        <v>0</v>
      </c>
      <c r="U338" s="50">
        <f t="shared" si="517"/>
        <v>0</v>
      </c>
      <c r="V338" s="50">
        <f t="shared" ref="T338:AI339" si="518">V339</f>
        <v>0</v>
      </c>
      <c r="W338" s="50">
        <f t="shared" si="518"/>
        <v>0</v>
      </c>
      <c r="X338" s="50">
        <f t="shared" si="518"/>
        <v>12953</v>
      </c>
      <c r="Y338" s="50">
        <f t="shared" si="518"/>
        <v>0</v>
      </c>
      <c r="Z338" s="50">
        <f t="shared" si="518"/>
        <v>0</v>
      </c>
      <c r="AA338" s="50">
        <f t="shared" si="518"/>
        <v>0</v>
      </c>
      <c r="AB338" s="50">
        <f t="shared" si="518"/>
        <v>0</v>
      </c>
      <c r="AC338" s="50">
        <f t="shared" si="518"/>
        <v>0</v>
      </c>
      <c r="AD338" s="50">
        <f t="shared" si="518"/>
        <v>12953</v>
      </c>
      <c r="AE338" s="50">
        <f t="shared" si="518"/>
        <v>0</v>
      </c>
      <c r="AF338" s="50">
        <f t="shared" si="518"/>
        <v>0</v>
      </c>
      <c r="AG338" s="50">
        <f t="shared" si="518"/>
        <v>0</v>
      </c>
      <c r="AH338" s="50">
        <f t="shared" si="518"/>
        <v>0</v>
      </c>
      <c r="AI338" s="50">
        <f t="shared" si="518"/>
        <v>0</v>
      </c>
      <c r="AJ338" s="50">
        <f t="shared" ref="AF338:AQ339" si="519">AJ339</f>
        <v>12953</v>
      </c>
      <c r="AK338" s="50">
        <f t="shared" si="519"/>
        <v>0</v>
      </c>
      <c r="AL338" s="50">
        <f t="shared" si="519"/>
        <v>0</v>
      </c>
      <c r="AM338" s="50">
        <f t="shared" si="519"/>
        <v>0</v>
      </c>
      <c r="AN338" s="50">
        <f t="shared" si="519"/>
        <v>0</v>
      </c>
      <c r="AO338" s="50">
        <f t="shared" si="519"/>
        <v>0</v>
      </c>
      <c r="AP338" s="50">
        <f t="shared" si="519"/>
        <v>12953</v>
      </c>
      <c r="AQ338" s="50">
        <f t="shared" si="519"/>
        <v>0</v>
      </c>
    </row>
    <row r="339" spans="1:43" s="9" customFormat="1" ht="16.5">
      <c r="A339" s="73" t="s">
        <v>99</v>
      </c>
      <c r="B339" s="25" t="s">
        <v>55</v>
      </c>
      <c r="C339" s="25" t="s">
        <v>61</v>
      </c>
      <c r="D339" s="32" t="s">
        <v>415</v>
      </c>
      <c r="E339" s="25" t="s">
        <v>100</v>
      </c>
      <c r="F339" s="50">
        <f t="shared" si="517"/>
        <v>12953</v>
      </c>
      <c r="G339" s="50">
        <f t="shared" si="517"/>
        <v>0</v>
      </c>
      <c r="H339" s="50">
        <f t="shared" si="517"/>
        <v>0</v>
      </c>
      <c r="I339" s="50">
        <f t="shared" si="517"/>
        <v>0</v>
      </c>
      <c r="J339" s="50">
        <f t="shared" si="517"/>
        <v>0</v>
      </c>
      <c r="K339" s="50">
        <f t="shared" si="517"/>
        <v>0</v>
      </c>
      <c r="L339" s="50">
        <f t="shared" si="517"/>
        <v>12953</v>
      </c>
      <c r="M339" s="50">
        <f t="shared" si="517"/>
        <v>0</v>
      </c>
      <c r="N339" s="50">
        <f t="shared" si="517"/>
        <v>0</v>
      </c>
      <c r="O339" s="50">
        <f t="shared" si="517"/>
        <v>0</v>
      </c>
      <c r="P339" s="50">
        <f t="shared" si="517"/>
        <v>0</v>
      </c>
      <c r="Q339" s="50">
        <f t="shared" si="517"/>
        <v>0</v>
      </c>
      <c r="R339" s="50">
        <f t="shared" si="517"/>
        <v>12953</v>
      </c>
      <c r="S339" s="50">
        <f t="shared" si="517"/>
        <v>0</v>
      </c>
      <c r="T339" s="50">
        <f t="shared" si="518"/>
        <v>0</v>
      </c>
      <c r="U339" s="50">
        <f t="shared" si="518"/>
        <v>0</v>
      </c>
      <c r="V339" s="50">
        <f t="shared" si="518"/>
        <v>0</v>
      </c>
      <c r="W339" s="50">
        <f t="shared" si="518"/>
        <v>0</v>
      </c>
      <c r="X339" s="50">
        <f t="shared" si="518"/>
        <v>12953</v>
      </c>
      <c r="Y339" s="50">
        <f t="shared" si="518"/>
        <v>0</v>
      </c>
      <c r="Z339" s="50">
        <f t="shared" si="518"/>
        <v>0</v>
      </c>
      <c r="AA339" s="50">
        <f t="shared" si="518"/>
        <v>0</v>
      </c>
      <c r="AB339" s="50">
        <f t="shared" si="518"/>
        <v>0</v>
      </c>
      <c r="AC339" s="50">
        <f t="shared" si="518"/>
        <v>0</v>
      </c>
      <c r="AD339" s="50">
        <f t="shared" si="518"/>
        <v>12953</v>
      </c>
      <c r="AE339" s="50">
        <f t="shared" si="518"/>
        <v>0</v>
      </c>
      <c r="AF339" s="50">
        <f t="shared" si="519"/>
        <v>0</v>
      </c>
      <c r="AG339" s="50">
        <f t="shared" si="519"/>
        <v>0</v>
      </c>
      <c r="AH339" s="50">
        <f t="shared" si="519"/>
        <v>0</v>
      </c>
      <c r="AI339" s="50">
        <f t="shared" si="519"/>
        <v>0</v>
      </c>
      <c r="AJ339" s="50">
        <f t="shared" si="519"/>
        <v>12953</v>
      </c>
      <c r="AK339" s="50">
        <f t="shared" si="519"/>
        <v>0</v>
      </c>
      <c r="AL339" s="50">
        <f t="shared" si="519"/>
        <v>0</v>
      </c>
      <c r="AM339" s="50">
        <f t="shared" si="519"/>
        <v>0</v>
      </c>
      <c r="AN339" s="50">
        <f t="shared" si="519"/>
        <v>0</v>
      </c>
      <c r="AO339" s="50">
        <f t="shared" si="519"/>
        <v>0</v>
      </c>
      <c r="AP339" s="50">
        <f t="shared" si="519"/>
        <v>12953</v>
      </c>
      <c r="AQ339" s="50">
        <f t="shared" si="519"/>
        <v>0</v>
      </c>
    </row>
    <row r="340" spans="1:43" s="9" customFormat="1" ht="66">
      <c r="A340" s="33" t="s">
        <v>436</v>
      </c>
      <c r="B340" s="25" t="s">
        <v>55</v>
      </c>
      <c r="C340" s="25" t="s">
        <v>61</v>
      </c>
      <c r="D340" s="32" t="s">
        <v>415</v>
      </c>
      <c r="E340" s="25" t="s">
        <v>194</v>
      </c>
      <c r="F340" s="27">
        <v>12953</v>
      </c>
      <c r="G340" s="27"/>
      <c r="H340" s="27"/>
      <c r="I340" s="27"/>
      <c r="J340" s="27"/>
      <c r="K340" s="27"/>
      <c r="L340" s="27">
        <f>F340+H340+I340+J340+K340</f>
        <v>12953</v>
      </c>
      <c r="M340" s="27">
        <f>G340+K340</f>
        <v>0</v>
      </c>
      <c r="N340" s="27"/>
      <c r="O340" s="27"/>
      <c r="P340" s="27"/>
      <c r="Q340" s="27"/>
      <c r="R340" s="27">
        <f>L340+N340+O340+P340+Q340</f>
        <v>12953</v>
      </c>
      <c r="S340" s="27">
        <f>M340+Q340</f>
        <v>0</v>
      </c>
      <c r="T340" s="27"/>
      <c r="U340" s="27"/>
      <c r="V340" s="27"/>
      <c r="W340" s="27"/>
      <c r="X340" s="27">
        <f>R340+T340+U340+V340+W340</f>
        <v>12953</v>
      </c>
      <c r="Y340" s="27">
        <f>S340+W340</f>
        <v>0</v>
      </c>
      <c r="Z340" s="27"/>
      <c r="AA340" s="27"/>
      <c r="AB340" s="27"/>
      <c r="AC340" s="27"/>
      <c r="AD340" s="27">
        <f>X340+Z340+AA340+AB340+AC340</f>
        <v>12953</v>
      </c>
      <c r="AE340" s="27">
        <f>Y340+AC340</f>
        <v>0</v>
      </c>
      <c r="AF340" s="27"/>
      <c r="AG340" s="27"/>
      <c r="AH340" s="27"/>
      <c r="AI340" s="27"/>
      <c r="AJ340" s="27">
        <f>AD340+AF340+AG340+AH340+AI340</f>
        <v>12953</v>
      </c>
      <c r="AK340" s="27">
        <f>AE340+AI340</f>
        <v>0</v>
      </c>
      <c r="AL340" s="27"/>
      <c r="AM340" s="27"/>
      <c r="AN340" s="27"/>
      <c r="AO340" s="27"/>
      <c r="AP340" s="27">
        <f>AJ340+AL340+AM340+AN340+AO340</f>
        <v>12953</v>
      </c>
      <c r="AQ340" s="27">
        <f>AK340+AO340</f>
        <v>0</v>
      </c>
    </row>
    <row r="341" spans="1:43" s="9" customFormat="1" ht="83.25" customHeight="1">
      <c r="A341" s="33" t="s">
        <v>511</v>
      </c>
      <c r="B341" s="25" t="s">
        <v>55</v>
      </c>
      <c r="C341" s="25" t="s">
        <v>61</v>
      </c>
      <c r="D341" s="32" t="s">
        <v>441</v>
      </c>
      <c r="E341" s="25"/>
      <c r="F341" s="27">
        <f t="shared" ref="F341:U342" si="520">F342</f>
        <v>4449</v>
      </c>
      <c r="G341" s="27">
        <f t="shared" si="520"/>
        <v>0</v>
      </c>
      <c r="H341" s="27">
        <f t="shared" si="520"/>
        <v>0</v>
      </c>
      <c r="I341" s="27">
        <f t="shared" si="520"/>
        <v>0</v>
      </c>
      <c r="J341" s="27">
        <f t="shared" si="520"/>
        <v>0</v>
      </c>
      <c r="K341" s="27">
        <f t="shared" si="520"/>
        <v>0</v>
      </c>
      <c r="L341" s="27">
        <f t="shared" si="520"/>
        <v>4449</v>
      </c>
      <c r="M341" s="27">
        <f t="shared" si="520"/>
        <v>0</v>
      </c>
      <c r="N341" s="27">
        <f t="shared" si="520"/>
        <v>0</v>
      </c>
      <c r="O341" s="27">
        <f t="shared" si="520"/>
        <v>0</v>
      </c>
      <c r="P341" s="27">
        <f t="shared" si="520"/>
        <v>0</v>
      </c>
      <c r="Q341" s="27">
        <f t="shared" si="520"/>
        <v>0</v>
      </c>
      <c r="R341" s="27">
        <f t="shared" si="520"/>
        <v>4449</v>
      </c>
      <c r="S341" s="27">
        <f t="shared" si="520"/>
        <v>0</v>
      </c>
      <c r="T341" s="27">
        <f t="shared" si="520"/>
        <v>0</v>
      </c>
      <c r="U341" s="27">
        <f t="shared" si="520"/>
        <v>0</v>
      </c>
      <c r="V341" s="27">
        <f t="shared" ref="T341:AI342" si="521">V342</f>
        <v>0</v>
      </c>
      <c r="W341" s="27">
        <f t="shared" si="521"/>
        <v>0</v>
      </c>
      <c r="X341" s="27">
        <f t="shared" si="521"/>
        <v>4449</v>
      </c>
      <c r="Y341" s="27">
        <f t="shared" si="521"/>
        <v>0</v>
      </c>
      <c r="Z341" s="27">
        <f t="shared" si="521"/>
        <v>0</v>
      </c>
      <c r="AA341" s="27">
        <f t="shared" si="521"/>
        <v>0</v>
      </c>
      <c r="AB341" s="27">
        <f t="shared" si="521"/>
        <v>0</v>
      </c>
      <c r="AC341" s="27">
        <f t="shared" si="521"/>
        <v>0</v>
      </c>
      <c r="AD341" s="27">
        <f t="shared" si="521"/>
        <v>4449</v>
      </c>
      <c r="AE341" s="27">
        <f t="shared" si="521"/>
        <v>0</v>
      </c>
      <c r="AF341" s="27">
        <f t="shared" si="521"/>
        <v>0</v>
      </c>
      <c r="AG341" s="27">
        <f t="shared" si="521"/>
        <v>0</v>
      </c>
      <c r="AH341" s="27">
        <f t="shared" si="521"/>
        <v>0</v>
      </c>
      <c r="AI341" s="27">
        <f t="shared" si="521"/>
        <v>0</v>
      </c>
      <c r="AJ341" s="27">
        <f t="shared" ref="AF341:AQ342" si="522">AJ342</f>
        <v>4449</v>
      </c>
      <c r="AK341" s="27">
        <f t="shared" si="522"/>
        <v>0</v>
      </c>
      <c r="AL341" s="27">
        <f t="shared" si="522"/>
        <v>0</v>
      </c>
      <c r="AM341" s="27">
        <f t="shared" si="522"/>
        <v>0</v>
      </c>
      <c r="AN341" s="27">
        <f t="shared" si="522"/>
        <v>0</v>
      </c>
      <c r="AO341" s="27">
        <f t="shared" si="522"/>
        <v>0</v>
      </c>
      <c r="AP341" s="27">
        <f t="shared" si="522"/>
        <v>4449</v>
      </c>
      <c r="AQ341" s="27">
        <f t="shared" si="522"/>
        <v>0</v>
      </c>
    </row>
    <row r="342" spans="1:43" s="9" customFormat="1" ht="16.5">
      <c r="A342" s="73" t="s">
        <v>99</v>
      </c>
      <c r="B342" s="25" t="s">
        <v>55</v>
      </c>
      <c r="C342" s="25" t="s">
        <v>61</v>
      </c>
      <c r="D342" s="32" t="s">
        <v>441</v>
      </c>
      <c r="E342" s="25" t="s">
        <v>100</v>
      </c>
      <c r="F342" s="27">
        <f t="shared" si="520"/>
        <v>4449</v>
      </c>
      <c r="G342" s="27">
        <f t="shared" si="520"/>
        <v>0</v>
      </c>
      <c r="H342" s="27">
        <f t="shared" si="520"/>
        <v>0</v>
      </c>
      <c r="I342" s="27">
        <f t="shared" si="520"/>
        <v>0</v>
      </c>
      <c r="J342" s="27">
        <f t="shared" si="520"/>
        <v>0</v>
      </c>
      <c r="K342" s="27">
        <f t="shared" si="520"/>
        <v>0</v>
      </c>
      <c r="L342" s="27">
        <f t="shared" si="520"/>
        <v>4449</v>
      </c>
      <c r="M342" s="27">
        <f t="shared" si="520"/>
        <v>0</v>
      </c>
      <c r="N342" s="27">
        <f t="shared" si="520"/>
        <v>0</v>
      </c>
      <c r="O342" s="27">
        <f t="shared" si="520"/>
        <v>0</v>
      </c>
      <c r="P342" s="27">
        <f t="shared" si="520"/>
        <v>0</v>
      </c>
      <c r="Q342" s="27">
        <f t="shared" si="520"/>
        <v>0</v>
      </c>
      <c r="R342" s="27">
        <f t="shared" si="520"/>
        <v>4449</v>
      </c>
      <c r="S342" s="27">
        <f t="shared" si="520"/>
        <v>0</v>
      </c>
      <c r="T342" s="27">
        <f t="shared" si="521"/>
        <v>0</v>
      </c>
      <c r="U342" s="27">
        <f t="shared" si="521"/>
        <v>0</v>
      </c>
      <c r="V342" s="27">
        <f t="shared" si="521"/>
        <v>0</v>
      </c>
      <c r="W342" s="27">
        <f t="shared" si="521"/>
        <v>0</v>
      </c>
      <c r="X342" s="27">
        <f t="shared" si="521"/>
        <v>4449</v>
      </c>
      <c r="Y342" s="27">
        <f t="shared" si="521"/>
        <v>0</v>
      </c>
      <c r="Z342" s="27">
        <f t="shared" si="521"/>
        <v>0</v>
      </c>
      <c r="AA342" s="27">
        <f t="shared" si="521"/>
        <v>0</v>
      </c>
      <c r="AB342" s="27">
        <f t="shared" si="521"/>
        <v>0</v>
      </c>
      <c r="AC342" s="27">
        <f t="shared" si="521"/>
        <v>0</v>
      </c>
      <c r="AD342" s="27">
        <f t="shared" si="521"/>
        <v>4449</v>
      </c>
      <c r="AE342" s="27">
        <f t="shared" si="521"/>
        <v>0</v>
      </c>
      <c r="AF342" s="27">
        <f t="shared" si="522"/>
        <v>0</v>
      </c>
      <c r="AG342" s="27">
        <f t="shared" si="522"/>
        <v>0</v>
      </c>
      <c r="AH342" s="27">
        <f t="shared" si="522"/>
        <v>0</v>
      </c>
      <c r="AI342" s="27">
        <f t="shared" si="522"/>
        <v>0</v>
      </c>
      <c r="AJ342" s="27">
        <f t="shared" si="522"/>
        <v>4449</v>
      </c>
      <c r="AK342" s="27">
        <f t="shared" si="522"/>
        <v>0</v>
      </c>
      <c r="AL342" s="27">
        <f t="shared" si="522"/>
        <v>0</v>
      </c>
      <c r="AM342" s="27">
        <f t="shared" si="522"/>
        <v>0</v>
      </c>
      <c r="AN342" s="27">
        <f t="shared" si="522"/>
        <v>0</v>
      </c>
      <c r="AO342" s="27">
        <f t="shared" si="522"/>
        <v>0</v>
      </c>
      <c r="AP342" s="27">
        <f t="shared" si="522"/>
        <v>4449</v>
      </c>
      <c r="AQ342" s="27">
        <f t="shared" si="522"/>
        <v>0</v>
      </c>
    </row>
    <row r="343" spans="1:43" s="9" customFormat="1" ht="66">
      <c r="A343" s="33" t="s">
        <v>436</v>
      </c>
      <c r="B343" s="25" t="s">
        <v>55</v>
      </c>
      <c r="C343" s="25" t="s">
        <v>61</v>
      </c>
      <c r="D343" s="32" t="s">
        <v>441</v>
      </c>
      <c r="E343" s="25" t="s">
        <v>194</v>
      </c>
      <c r="F343" s="27">
        <v>4449</v>
      </c>
      <c r="G343" s="27"/>
      <c r="H343" s="27"/>
      <c r="I343" s="27"/>
      <c r="J343" s="27"/>
      <c r="K343" s="27"/>
      <c r="L343" s="27">
        <f>F343+H343+I343+J343+K343</f>
        <v>4449</v>
      </c>
      <c r="M343" s="27">
        <f>G343+K343</f>
        <v>0</v>
      </c>
      <c r="N343" s="27"/>
      <c r="O343" s="27"/>
      <c r="P343" s="27"/>
      <c r="Q343" s="27"/>
      <c r="R343" s="27">
        <f>L343+N343+O343+P343+Q343</f>
        <v>4449</v>
      </c>
      <c r="S343" s="27">
        <f>M343+Q343</f>
        <v>0</v>
      </c>
      <c r="T343" s="27"/>
      <c r="U343" s="27"/>
      <c r="V343" s="27"/>
      <c r="W343" s="27"/>
      <c r="X343" s="27">
        <f>R343+T343+U343+V343+W343</f>
        <v>4449</v>
      </c>
      <c r="Y343" s="27">
        <f>S343+W343</f>
        <v>0</v>
      </c>
      <c r="Z343" s="27"/>
      <c r="AA343" s="27"/>
      <c r="AB343" s="27"/>
      <c r="AC343" s="27"/>
      <c r="AD343" s="27">
        <f>X343+Z343+AA343+AB343+AC343</f>
        <v>4449</v>
      </c>
      <c r="AE343" s="27">
        <f>Y343+AC343</f>
        <v>0</v>
      </c>
      <c r="AF343" s="27"/>
      <c r="AG343" s="27"/>
      <c r="AH343" s="27"/>
      <c r="AI343" s="27"/>
      <c r="AJ343" s="27">
        <f>AD343+AF343+AG343+AH343+AI343</f>
        <v>4449</v>
      </c>
      <c r="AK343" s="27">
        <f>AE343+AI343</f>
        <v>0</v>
      </c>
      <c r="AL343" s="27"/>
      <c r="AM343" s="27"/>
      <c r="AN343" s="27"/>
      <c r="AO343" s="27"/>
      <c r="AP343" s="27">
        <f>AJ343+AL343+AM343+AN343+AO343</f>
        <v>4449</v>
      </c>
      <c r="AQ343" s="27">
        <f>AK343+AO343</f>
        <v>0</v>
      </c>
    </row>
    <row r="344" spans="1:43" s="9" customFormat="1" ht="16.5">
      <c r="A344" s="33"/>
      <c r="B344" s="25"/>
      <c r="C344" s="25"/>
      <c r="D344" s="32"/>
      <c r="E344" s="25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  <c r="S344" s="60"/>
      <c r="T344" s="60"/>
      <c r="U344" s="60"/>
      <c r="V344" s="60"/>
      <c r="W344" s="60"/>
      <c r="X344" s="60"/>
      <c r="Y344" s="60"/>
      <c r="Z344" s="60"/>
      <c r="AA344" s="60"/>
      <c r="AB344" s="60"/>
      <c r="AC344" s="60"/>
      <c r="AD344" s="60"/>
      <c r="AE344" s="60"/>
      <c r="AF344" s="60"/>
      <c r="AG344" s="60"/>
      <c r="AH344" s="60"/>
      <c r="AI344" s="60"/>
      <c r="AJ344" s="60"/>
      <c r="AK344" s="60"/>
      <c r="AL344" s="60"/>
      <c r="AM344" s="60"/>
      <c r="AN344" s="60"/>
      <c r="AO344" s="60"/>
      <c r="AP344" s="60"/>
      <c r="AQ344" s="60"/>
    </row>
    <row r="345" spans="1:43" s="9" customFormat="1" ht="18.75">
      <c r="A345" s="71" t="s">
        <v>72</v>
      </c>
      <c r="B345" s="22" t="s">
        <v>55</v>
      </c>
      <c r="C345" s="22" t="s">
        <v>59</v>
      </c>
      <c r="D345" s="29"/>
      <c r="E345" s="22"/>
      <c r="F345" s="24">
        <f t="shared" ref="F345:G345" si="523">F346+F351</f>
        <v>569373</v>
      </c>
      <c r="G345" s="24">
        <f t="shared" si="523"/>
        <v>0</v>
      </c>
      <c r="H345" s="24">
        <f>H346+H351+H386</f>
        <v>524</v>
      </c>
      <c r="I345" s="24">
        <f t="shared" ref="I345:M345" si="524">I346+I351+I386</f>
        <v>875</v>
      </c>
      <c r="J345" s="24">
        <f t="shared" si="524"/>
        <v>0</v>
      </c>
      <c r="K345" s="24">
        <f t="shared" si="524"/>
        <v>0</v>
      </c>
      <c r="L345" s="24">
        <f t="shared" si="524"/>
        <v>570772</v>
      </c>
      <c r="M345" s="24">
        <f t="shared" si="524"/>
        <v>0</v>
      </c>
      <c r="N345" s="24">
        <f>N346+N351+N386</f>
        <v>0</v>
      </c>
      <c r="O345" s="24">
        <f t="shared" ref="O345:S345" si="525">O346+O351+O386</f>
        <v>0</v>
      </c>
      <c r="P345" s="24">
        <f t="shared" si="525"/>
        <v>0</v>
      </c>
      <c r="Q345" s="24">
        <f t="shared" si="525"/>
        <v>646462</v>
      </c>
      <c r="R345" s="24">
        <f t="shared" si="525"/>
        <v>1217234</v>
      </c>
      <c r="S345" s="24">
        <f t="shared" si="525"/>
        <v>646462</v>
      </c>
      <c r="T345" s="24">
        <f>T346+T351+T386</f>
        <v>9</v>
      </c>
      <c r="U345" s="24">
        <f t="shared" ref="U345:Y345" si="526">U346+U351+U386</f>
        <v>0</v>
      </c>
      <c r="V345" s="24">
        <f t="shared" si="526"/>
        <v>0</v>
      </c>
      <c r="W345" s="24">
        <f t="shared" si="526"/>
        <v>0</v>
      </c>
      <c r="X345" s="24">
        <f t="shared" si="526"/>
        <v>1217243</v>
      </c>
      <c r="Y345" s="24">
        <f t="shared" si="526"/>
        <v>646462</v>
      </c>
      <c r="Z345" s="24">
        <f>Z346+Z351+Z386</f>
        <v>10258</v>
      </c>
      <c r="AA345" s="24">
        <f t="shared" ref="AA345:AE345" si="527">AA346+AA351+AA386</f>
        <v>0</v>
      </c>
      <c r="AB345" s="24">
        <f t="shared" si="527"/>
        <v>0</v>
      </c>
      <c r="AC345" s="24">
        <f t="shared" si="527"/>
        <v>163000</v>
      </c>
      <c r="AD345" s="24">
        <f t="shared" si="527"/>
        <v>1390501</v>
      </c>
      <c r="AE345" s="24">
        <f t="shared" si="527"/>
        <v>809462</v>
      </c>
      <c r="AF345" s="24">
        <f>AF346+AF351+AF386</f>
        <v>3208</v>
      </c>
      <c r="AG345" s="24">
        <f t="shared" ref="AG345:AK345" si="528">AG346+AG351+AG386</f>
        <v>0</v>
      </c>
      <c r="AH345" s="24">
        <f t="shared" si="528"/>
        <v>0</v>
      </c>
      <c r="AI345" s="24">
        <f t="shared" si="528"/>
        <v>0</v>
      </c>
      <c r="AJ345" s="24">
        <f t="shared" si="528"/>
        <v>1393709</v>
      </c>
      <c r="AK345" s="24">
        <f t="shared" si="528"/>
        <v>809462</v>
      </c>
      <c r="AL345" s="24">
        <f>AL346+AL351+AL386</f>
        <v>5011</v>
      </c>
      <c r="AM345" s="24">
        <f t="shared" ref="AM345:AQ345" si="529">AM346+AM351+AM386</f>
        <v>0</v>
      </c>
      <c r="AN345" s="24">
        <f t="shared" si="529"/>
        <v>-4074</v>
      </c>
      <c r="AO345" s="24">
        <f t="shared" si="529"/>
        <v>0</v>
      </c>
      <c r="AP345" s="24">
        <f t="shared" si="529"/>
        <v>1394646</v>
      </c>
      <c r="AQ345" s="24">
        <f t="shared" si="529"/>
        <v>809462</v>
      </c>
    </row>
    <row r="346" spans="1:43" s="9" customFormat="1" ht="89.25" customHeight="1">
      <c r="A346" s="33" t="s">
        <v>166</v>
      </c>
      <c r="B346" s="25" t="s">
        <v>55</v>
      </c>
      <c r="C346" s="25" t="s">
        <v>59</v>
      </c>
      <c r="D346" s="32" t="s">
        <v>266</v>
      </c>
      <c r="E346" s="25"/>
      <c r="F346" s="27">
        <f t="shared" ref="F346:U349" si="530">F347</f>
        <v>835</v>
      </c>
      <c r="G346" s="27">
        <f t="shared" si="530"/>
        <v>0</v>
      </c>
      <c r="H346" s="27">
        <f t="shared" si="530"/>
        <v>0</v>
      </c>
      <c r="I346" s="27">
        <f t="shared" si="530"/>
        <v>0</v>
      </c>
      <c r="J346" s="27">
        <f t="shared" si="530"/>
        <v>0</v>
      </c>
      <c r="K346" s="27">
        <f t="shared" si="530"/>
        <v>0</v>
      </c>
      <c r="L346" s="27">
        <f t="shared" si="530"/>
        <v>835</v>
      </c>
      <c r="M346" s="27">
        <f t="shared" si="530"/>
        <v>0</v>
      </c>
      <c r="N346" s="27">
        <f t="shared" si="530"/>
        <v>0</v>
      </c>
      <c r="O346" s="27">
        <f t="shared" si="530"/>
        <v>0</v>
      </c>
      <c r="P346" s="27">
        <f t="shared" si="530"/>
        <v>0</v>
      </c>
      <c r="Q346" s="27">
        <f t="shared" si="530"/>
        <v>0</v>
      </c>
      <c r="R346" s="27">
        <f t="shared" si="530"/>
        <v>835</v>
      </c>
      <c r="S346" s="27">
        <f t="shared" si="530"/>
        <v>0</v>
      </c>
      <c r="T346" s="27">
        <f t="shared" si="530"/>
        <v>0</v>
      </c>
      <c r="U346" s="27">
        <f t="shared" si="530"/>
        <v>0</v>
      </c>
      <c r="V346" s="27">
        <f t="shared" ref="T346:AI349" si="531">V347</f>
        <v>0</v>
      </c>
      <c r="W346" s="27">
        <f t="shared" si="531"/>
        <v>0</v>
      </c>
      <c r="X346" s="27">
        <f t="shared" si="531"/>
        <v>835</v>
      </c>
      <c r="Y346" s="27">
        <f t="shared" si="531"/>
        <v>0</v>
      </c>
      <c r="Z346" s="27">
        <f t="shared" si="531"/>
        <v>0</v>
      </c>
      <c r="AA346" s="27">
        <f t="shared" si="531"/>
        <v>0</v>
      </c>
      <c r="AB346" s="27">
        <f t="shared" si="531"/>
        <v>0</v>
      </c>
      <c r="AC346" s="27">
        <f t="shared" si="531"/>
        <v>0</v>
      </c>
      <c r="AD346" s="27">
        <f t="shared" si="531"/>
        <v>835</v>
      </c>
      <c r="AE346" s="27">
        <f t="shared" si="531"/>
        <v>0</v>
      </c>
      <c r="AF346" s="27">
        <f t="shared" si="531"/>
        <v>0</v>
      </c>
      <c r="AG346" s="27">
        <f t="shared" si="531"/>
        <v>0</v>
      </c>
      <c r="AH346" s="27">
        <f t="shared" si="531"/>
        <v>0</v>
      </c>
      <c r="AI346" s="27">
        <f t="shared" si="531"/>
        <v>0</v>
      </c>
      <c r="AJ346" s="27">
        <f t="shared" ref="AF346:AQ349" si="532">AJ347</f>
        <v>835</v>
      </c>
      <c r="AK346" s="27">
        <f t="shared" si="532"/>
        <v>0</v>
      </c>
      <c r="AL346" s="27">
        <f t="shared" si="532"/>
        <v>0</v>
      </c>
      <c r="AM346" s="27">
        <f t="shared" si="532"/>
        <v>0</v>
      </c>
      <c r="AN346" s="27">
        <f t="shared" si="532"/>
        <v>-12</v>
      </c>
      <c r="AO346" s="27">
        <f t="shared" si="532"/>
        <v>0</v>
      </c>
      <c r="AP346" s="27">
        <f t="shared" si="532"/>
        <v>823</v>
      </c>
      <c r="AQ346" s="27">
        <f t="shared" si="532"/>
        <v>0</v>
      </c>
    </row>
    <row r="347" spans="1:43" s="9" customFormat="1" ht="24" customHeight="1">
      <c r="A347" s="76" t="s">
        <v>78</v>
      </c>
      <c r="B347" s="25" t="s">
        <v>55</v>
      </c>
      <c r="C347" s="25" t="s">
        <v>59</v>
      </c>
      <c r="D347" s="32" t="s">
        <v>267</v>
      </c>
      <c r="E347" s="25"/>
      <c r="F347" s="27">
        <f t="shared" si="530"/>
        <v>835</v>
      </c>
      <c r="G347" s="27">
        <f t="shared" si="530"/>
        <v>0</v>
      </c>
      <c r="H347" s="27">
        <f t="shared" si="530"/>
        <v>0</v>
      </c>
      <c r="I347" s="27">
        <f t="shared" si="530"/>
        <v>0</v>
      </c>
      <c r="J347" s="27">
        <f t="shared" si="530"/>
        <v>0</v>
      </c>
      <c r="K347" s="27">
        <f t="shared" si="530"/>
        <v>0</v>
      </c>
      <c r="L347" s="27">
        <f t="shared" si="530"/>
        <v>835</v>
      </c>
      <c r="M347" s="27">
        <f t="shared" si="530"/>
        <v>0</v>
      </c>
      <c r="N347" s="27">
        <f t="shared" si="530"/>
        <v>0</v>
      </c>
      <c r="O347" s="27">
        <f t="shared" si="530"/>
        <v>0</v>
      </c>
      <c r="P347" s="27">
        <f t="shared" si="530"/>
        <v>0</v>
      </c>
      <c r="Q347" s="27">
        <f t="shared" si="530"/>
        <v>0</v>
      </c>
      <c r="R347" s="27">
        <f t="shared" si="530"/>
        <v>835</v>
      </c>
      <c r="S347" s="27">
        <f t="shared" si="530"/>
        <v>0</v>
      </c>
      <c r="T347" s="27">
        <f t="shared" si="531"/>
        <v>0</v>
      </c>
      <c r="U347" s="27">
        <f t="shared" si="531"/>
        <v>0</v>
      </c>
      <c r="V347" s="27">
        <f t="shared" si="531"/>
        <v>0</v>
      </c>
      <c r="W347" s="27">
        <f t="shared" si="531"/>
        <v>0</v>
      </c>
      <c r="X347" s="27">
        <f t="shared" si="531"/>
        <v>835</v>
      </c>
      <c r="Y347" s="27">
        <f t="shared" si="531"/>
        <v>0</v>
      </c>
      <c r="Z347" s="27">
        <f t="shared" si="531"/>
        <v>0</v>
      </c>
      <c r="AA347" s="27">
        <f t="shared" si="531"/>
        <v>0</v>
      </c>
      <c r="AB347" s="27">
        <f t="shared" si="531"/>
        <v>0</v>
      </c>
      <c r="AC347" s="27">
        <f t="shared" si="531"/>
        <v>0</v>
      </c>
      <c r="AD347" s="27">
        <f t="shared" si="531"/>
        <v>835</v>
      </c>
      <c r="AE347" s="27">
        <f t="shared" si="531"/>
        <v>0</v>
      </c>
      <c r="AF347" s="27">
        <f t="shared" si="532"/>
        <v>0</v>
      </c>
      <c r="AG347" s="27">
        <f t="shared" si="532"/>
        <v>0</v>
      </c>
      <c r="AH347" s="27">
        <f t="shared" si="532"/>
        <v>0</v>
      </c>
      <c r="AI347" s="27">
        <f t="shared" si="532"/>
        <v>0</v>
      </c>
      <c r="AJ347" s="27">
        <f t="shared" si="532"/>
        <v>835</v>
      </c>
      <c r="AK347" s="27">
        <f t="shared" si="532"/>
        <v>0</v>
      </c>
      <c r="AL347" s="27">
        <f t="shared" si="532"/>
        <v>0</v>
      </c>
      <c r="AM347" s="27">
        <f t="shared" si="532"/>
        <v>0</v>
      </c>
      <c r="AN347" s="27">
        <f t="shared" si="532"/>
        <v>-12</v>
      </c>
      <c r="AO347" s="27">
        <f t="shared" si="532"/>
        <v>0</v>
      </c>
      <c r="AP347" s="27">
        <f t="shared" si="532"/>
        <v>823</v>
      </c>
      <c r="AQ347" s="27">
        <f t="shared" si="532"/>
        <v>0</v>
      </c>
    </row>
    <row r="348" spans="1:43" s="9" customFormat="1" ht="16.5">
      <c r="A348" s="33" t="s">
        <v>103</v>
      </c>
      <c r="B348" s="25" t="s">
        <v>55</v>
      </c>
      <c r="C348" s="25" t="s">
        <v>59</v>
      </c>
      <c r="D348" s="32" t="s">
        <v>416</v>
      </c>
      <c r="E348" s="25"/>
      <c r="F348" s="27">
        <f t="shared" si="530"/>
        <v>835</v>
      </c>
      <c r="G348" s="27">
        <f t="shared" si="530"/>
        <v>0</v>
      </c>
      <c r="H348" s="27">
        <f t="shared" si="530"/>
        <v>0</v>
      </c>
      <c r="I348" s="27">
        <f t="shared" si="530"/>
        <v>0</v>
      </c>
      <c r="J348" s="27">
        <f t="shared" si="530"/>
        <v>0</v>
      </c>
      <c r="K348" s="27">
        <f t="shared" si="530"/>
        <v>0</v>
      </c>
      <c r="L348" s="27">
        <f t="shared" si="530"/>
        <v>835</v>
      </c>
      <c r="M348" s="27">
        <f t="shared" si="530"/>
        <v>0</v>
      </c>
      <c r="N348" s="27">
        <f t="shared" si="530"/>
        <v>0</v>
      </c>
      <c r="O348" s="27">
        <f t="shared" si="530"/>
        <v>0</v>
      </c>
      <c r="P348" s="27">
        <f t="shared" si="530"/>
        <v>0</v>
      </c>
      <c r="Q348" s="27">
        <f t="shared" si="530"/>
        <v>0</v>
      </c>
      <c r="R348" s="27">
        <f t="shared" si="530"/>
        <v>835</v>
      </c>
      <c r="S348" s="27">
        <f t="shared" si="530"/>
        <v>0</v>
      </c>
      <c r="T348" s="27">
        <f t="shared" si="531"/>
        <v>0</v>
      </c>
      <c r="U348" s="27">
        <f t="shared" si="531"/>
        <v>0</v>
      </c>
      <c r="V348" s="27">
        <f t="shared" si="531"/>
        <v>0</v>
      </c>
      <c r="W348" s="27">
        <f t="shared" si="531"/>
        <v>0</v>
      </c>
      <c r="X348" s="27">
        <f t="shared" si="531"/>
        <v>835</v>
      </c>
      <c r="Y348" s="27">
        <f t="shared" si="531"/>
        <v>0</v>
      </c>
      <c r="Z348" s="27">
        <f t="shared" si="531"/>
        <v>0</v>
      </c>
      <c r="AA348" s="27">
        <f t="shared" si="531"/>
        <v>0</v>
      </c>
      <c r="AB348" s="27">
        <f t="shared" si="531"/>
        <v>0</v>
      </c>
      <c r="AC348" s="27">
        <f t="shared" si="531"/>
        <v>0</v>
      </c>
      <c r="AD348" s="27">
        <f t="shared" si="531"/>
        <v>835</v>
      </c>
      <c r="AE348" s="27">
        <f t="shared" si="531"/>
        <v>0</v>
      </c>
      <c r="AF348" s="27">
        <f t="shared" si="532"/>
        <v>0</v>
      </c>
      <c r="AG348" s="27">
        <f t="shared" si="532"/>
        <v>0</v>
      </c>
      <c r="AH348" s="27">
        <f t="shared" si="532"/>
        <v>0</v>
      </c>
      <c r="AI348" s="27">
        <f t="shared" si="532"/>
        <v>0</v>
      </c>
      <c r="AJ348" s="27">
        <f t="shared" si="532"/>
        <v>835</v>
      </c>
      <c r="AK348" s="27">
        <f t="shared" si="532"/>
        <v>0</v>
      </c>
      <c r="AL348" s="27">
        <f t="shared" si="532"/>
        <v>0</v>
      </c>
      <c r="AM348" s="27">
        <f t="shared" si="532"/>
        <v>0</v>
      </c>
      <c r="AN348" s="27">
        <f t="shared" si="532"/>
        <v>-12</v>
      </c>
      <c r="AO348" s="27">
        <f t="shared" si="532"/>
        <v>0</v>
      </c>
      <c r="AP348" s="27">
        <f t="shared" si="532"/>
        <v>823</v>
      </c>
      <c r="AQ348" s="27">
        <f t="shared" si="532"/>
        <v>0</v>
      </c>
    </row>
    <row r="349" spans="1:43" s="9" customFormat="1" ht="33">
      <c r="A349" s="33" t="s">
        <v>437</v>
      </c>
      <c r="B349" s="25" t="s">
        <v>55</v>
      </c>
      <c r="C349" s="25" t="s">
        <v>59</v>
      </c>
      <c r="D349" s="32" t="s">
        <v>416</v>
      </c>
      <c r="E349" s="25" t="s">
        <v>80</v>
      </c>
      <c r="F349" s="27">
        <f t="shared" si="530"/>
        <v>835</v>
      </c>
      <c r="G349" s="27">
        <f t="shared" si="530"/>
        <v>0</v>
      </c>
      <c r="H349" s="27">
        <f t="shared" si="530"/>
        <v>0</v>
      </c>
      <c r="I349" s="27">
        <f t="shared" si="530"/>
        <v>0</v>
      </c>
      <c r="J349" s="27">
        <f t="shared" si="530"/>
        <v>0</v>
      </c>
      <c r="K349" s="27">
        <f t="shared" si="530"/>
        <v>0</v>
      </c>
      <c r="L349" s="27">
        <f t="shared" si="530"/>
        <v>835</v>
      </c>
      <c r="M349" s="27">
        <f t="shared" si="530"/>
        <v>0</v>
      </c>
      <c r="N349" s="27">
        <f t="shared" si="530"/>
        <v>0</v>
      </c>
      <c r="O349" s="27">
        <f t="shared" si="530"/>
        <v>0</v>
      </c>
      <c r="P349" s="27">
        <f t="shared" si="530"/>
        <v>0</v>
      </c>
      <c r="Q349" s="27">
        <f t="shared" si="530"/>
        <v>0</v>
      </c>
      <c r="R349" s="27">
        <f t="shared" si="530"/>
        <v>835</v>
      </c>
      <c r="S349" s="27">
        <f t="shared" si="530"/>
        <v>0</v>
      </c>
      <c r="T349" s="27">
        <f t="shared" si="531"/>
        <v>0</v>
      </c>
      <c r="U349" s="27">
        <f t="shared" si="531"/>
        <v>0</v>
      </c>
      <c r="V349" s="27">
        <f t="shared" si="531"/>
        <v>0</v>
      </c>
      <c r="W349" s="27">
        <f t="shared" si="531"/>
        <v>0</v>
      </c>
      <c r="X349" s="27">
        <f t="shared" si="531"/>
        <v>835</v>
      </c>
      <c r="Y349" s="27">
        <f t="shared" si="531"/>
        <v>0</v>
      </c>
      <c r="Z349" s="27">
        <f t="shared" si="531"/>
        <v>0</v>
      </c>
      <c r="AA349" s="27">
        <f t="shared" si="531"/>
        <v>0</v>
      </c>
      <c r="AB349" s="27">
        <f t="shared" si="531"/>
        <v>0</v>
      </c>
      <c r="AC349" s="27">
        <f t="shared" si="531"/>
        <v>0</v>
      </c>
      <c r="AD349" s="27">
        <f t="shared" si="531"/>
        <v>835</v>
      </c>
      <c r="AE349" s="27">
        <f t="shared" si="531"/>
        <v>0</v>
      </c>
      <c r="AF349" s="27">
        <f t="shared" si="532"/>
        <v>0</v>
      </c>
      <c r="AG349" s="27">
        <f t="shared" si="532"/>
        <v>0</v>
      </c>
      <c r="AH349" s="27">
        <f t="shared" si="532"/>
        <v>0</v>
      </c>
      <c r="AI349" s="27">
        <f t="shared" si="532"/>
        <v>0</v>
      </c>
      <c r="AJ349" s="27">
        <f t="shared" si="532"/>
        <v>835</v>
      </c>
      <c r="AK349" s="27">
        <f t="shared" si="532"/>
        <v>0</v>
      </c>
      <c r="AL349" s="92">
        <f t="shared" si="532"/>
        <v>0</v>
      </c>
      <c r="AM349" s="92">
        <f t="shared" si="532"/>
        <v>0</v>
      </c>
      <c r="AN349" s="92">
        <f t="shared" si="532"/>
        <v>-12</v>
      </c>
      <c r="AO349" s="92">
        <f t="shared" si="532"/>
        <v>0</v>
      </c>
      <c r="AP349" s="27">
        <f t="shared" si="532"/>
        <v>823</v>
      </c>
      <c r="AQ349" s="27">
        <f t="shared" si="532"/>
        <v>0</v>
      </c>
    </row>
    <row r="350" spans="1:43" s="9" customFormat="1" ht="34.5" customHeight="1">
      <c r="A350" s="72" t="s">
        <v>170</v>
      </c>
      <c r="B350" s="25" t="s">
        <v>55</v>
      </c>
      <c r="C350" s="25" t="s">
        <v>59</v>
      </c>
      <c r="D350" s="32" t="s">
        <v>416</v>
      </c>
      <c r="E350" s="25" t="s">
        <v>169</v>
      </c>
      <c r="F350" s="27">
        <v>835</v>
      </c>
      <c r="G350" s="27"/>
      <c r="H350" s="27"/>
      <c r="I350" s="27"/>
      <c r="J350" s="27"/>
      <c r="K350" s="27"/>
      <c r="L350" s="27">
        <f>F350+H350+I350+J350+K350</f>
        <v>835</v>
      </c>
      <c r="M350" s="27">
        <f>G350+K350</f>
        <v>0</v>
      </c>
      <c r="N350" s="27"/>
      <c r="O350" s="27"/>
      <c r="P350" s="27"/>
      <c r="Q350" s="27"/>
      <c r="R350" s="27">
        <f>L350+N350+O350+P350+Q350</f>
        <v>835</v>
      </c>
      <c r="S350" s="27">
        <f>M350+Q350</f>
        <v>0</v>
      </c>
      <c r="T350" s="27"/>
      <c r="U350" s="27"/>
      <c r="V350" s="27"/>
      <c r="W350" s="27"/>
      <c r="X350" s="27">
        <f>R350+T350+U350+V350+W350</f>
        <v>835</v>
      </c>
      <c r="Y350" s="27">
        <f>S350+W350</f>
        <v>0</v>
      </c>
      <c r="Z350" s="27"/>
      <c r="AA350" s="27"/>
      <c r="AB350" s="27"/>
      <c r="AC350" s="27"/>
      <c r="AD350" s="27">
        <f>X350+Z350+AA350+AB350+AC350</f>
        <v>835</v>
      </c>
      <c r="AE350" s="27">
        <f>Y350+AC350</f>
        <v>0</v>
      </c>
      <c r="AF350" s="27"/>
      <c r="AG350" s="27"/>
      <c r="AH350" s="27"/>
      <c r="AI350" s="27"/>
      <c r="AJ350" s="27">
        <f>AD350+AF350+AG350+AH350+AI350</f>
        <v>835</v>
      </c>
      <c r="AK350" s="27">
        <f>AE350+AI350</f>
        <v>0</v>
      </c>
      <c r="AL350" s="92"/>
      <c r="AM350" s="92"/>
      <c r="AN350" s="92">
        <v>-12</v>
      </c>
      <c r="AO350" s="92"/>
      <c r="AP350" s="27">
        <f>AJ350+AL350+AM350+AN350+AO350</f>
        <v>823</v>
      </c>
      <c r="AQ350" s="27">
        <f>AK350+AO350</f>
        <v>0</v>
      </c>
    </row>
    <row r="351" spans="1:43" s="9" customFormat="1" ht="50.25">
      <c r="A351" s="33" t="s">
        <v>158</v>
      </c>
      <c r="B351" s="25" t="s">
        <v>55</v>
      </c>
      <c r="C351" s="25" t="s">
        <v>59</v>
      </c>
      <c r="D351" s="32" t="s">
        <v>365</v>
      </c>
      <c r="E351" s="22"/>
      <c r="F351" s="27">
        <f>F357+F373+F352</f>
        <v>568538</v>
      </c>
      <c r="G351" s="27">
        <f>G357+G373+G352</f>
        <v>0</v>
      </c>
      <c r="H351" s="27">
        <f t="shared" ref="H351:M351" si="533">H357+H373+H352</f>
        <v>524</v>
      </c>
      <c r="I351" s="27">
        <f t="shared" si="533"/>
        <v>-2614</v>
      </c>
      <c r="J351" s="27">
        <f t="shared" si="533"/>
        <v>0</v>
      </c>
      <c r="K351" s="27">
        <f t="shared" si="533"/>
        <v>0</v>
      </c>
      <c r="L351" s="27">
        <f t="shared" si="533"/>
        <v>566448</v>
      </c>
      <c r="M351" s="27">
        <f t="shared" si="533"/>
        <v>0</v>
      </c>
      <c r="N351" s="27">
        <f t="shared" ref="N351:S351" si="534">N357+N373+N352</f>
        <v>0</v>
      </c>
      <c r="O351" s="27">
        <f t="shared" si="534"/>
        <v>0</v>
      </c>
      <c r="P351" s="27">
        <f t="shared" si="534"/>
        <v>0</v>
      </c>
      <c r="Q351" s="27">
        <f t="shared" si="534"/>
        <v>646462</v>
      </c>
      <c r="R351" s="27">
        <f t="shared" si="534"/>
        <v>1212910</v>
      </c>
      <c r="S351" s="27">
        <f t="shared" si="534"/>
        <v>646462</v>
      </c>
      <c r="T351" s="27">
        <f t="shared" ref="T351:Y351" si="535">T357+T373+T352</f>
        <v>9</v>
      </c>
      <c r="U351" s="27">
        <f t="shared" si="535"/>
        <v>0</v>
      </c>
      <c r="V351" s="27">
        <f t="shared" si="535"/>
        <v>0</v>
      </c>
      <c r="W351" s="27">
        <f t="shared" si="535"/>
        <v>0</v>
      </c>
      <c r="X351" s="27">
        <f t="shared" si="535"/>
        <v>1212919</v>
      </c>
      <c r="Y351" s="27">
        <f t="shared" si="535"/>
        <v>646462</v>
      </c>
      <c r="Z351" s="27">
        <f t="shared" ref="Z351:AE351" si="536">Z357+Z373+Z352</f>
        <v>10258</v>
      </c>
      <c r="AA351" s="27">
        <f t="shared" si="536"/>
        <v>0</v>
      </c>
      <c r="AB351" s="27">
        <f t="shared" si="536"/>
        <v>0</v>
      </c>
      <c r="AC351" s="27">
        <f t="shared" si="536"/>
        <v>163000</v>
      </c>
      <c r="AD351" s="27">
        <f t="shared" si="536"/>
        <v>1386177</v>
      </c>
      <c r="AE351" s="27">
        <f t="shared" si="536"/>
        <v>809462</v>
      </c>
      <c r="AF351" s="27">
        <f t="shared" ref="AF351:AK351" si="537">AF357+AF373+AF352</f>
        <v>3208</v>
      </c>
      <c r="AG351" s="27">
        <f t="shared" si="537"/>
        <v>0</v>
      </c>
      <c r="AH351" s="27">
        <f t="shared" si="537"/>
        <v>0</v>
      </c>
      <c r="AI351" s="27">
        <f t="shared" si="537"/>
        <v>0</v>
      </c>
      <c r="AJ351" s="27">
        <f t="shared" si="537"/>
        <v>1389385</v>
      </c>
      <c r="AK351" s="27">
        <f t="shared" si="537"/>
        <v>809462</v>
      </c>
      <c r="AL351" s="27">
        <f>AL357+AL373+AL352+AL368</f>
        <v>5011</v>
      </c>
      <c r="AM351" s="27">
        <f t="shared" ref="AM351:AQ351" si="538">AM357+AM373+AM352+AM368</f>
        <v>0</v>
      </c>
      <c r="AN351" s="27">
        <f t="shared" si="538"/>
        <v>-4062</v>
      </c>
      <c r="AO351" s="27">
        <f t="shared" si="538"/>
        <v>0</v>
      </c>
      <c r="AP351" s="27">
        <f t="shared" si="538"/>
        <v>1390334</v>
      </c>
      <c r="AQ351" s="27">
        <f t="shared" si="538"/>
        <v>809462</v>
      </c>
    </row>
    <row r="352" spans="1:43" s="9" customFormat="1" ht="36" customHeight="1">
      <c r="A352" s="33" t="s">
        <v>589</v>
      </c>
      <c r="B352" s="25" t="s">
        <v>55</v>
      </c>
      <c r="C352" s="25" t="s">
        <v>59</v>
      </c>
      <c r="D352" s="32" t="s">
        <v>487</v>
      </c>
      <c r="E352" s="22"/>
      <c r="F352" s="27">
        <f t="shared" ref="F352:U355" si="539">F353</f>
        <v>366489</v>
      </c>
      <c r="G352" s="27">
        <f t="shared" si="539"/>
        <v>0</v>
      </c>
      <c r="H352" s="27">
        <f t="shared" si="539"/>
        <v>0</v>
      </c>
      <c r="I352" s="27">
        <f t="shared" si="539"/>
        <v>0</v>
      </c>
      <c r="J352" s="27">
        <f t="shared" si="539"/>
        <v>0</v>
      </c>
      <c r="K352" s="27">
        <f t="shared" si="539"/>
        <v>0</v>
      </c>
      <c r="L352" s="27">
        <f t="shared" si="539"/>
        <v>366489</v>
      </c>
      <c r="M352" s="27">
        <f t="shared" si="539"/>
        <v>0</v>
      </c>
      <c r="N352" s="27">
        <f t="shared" si="539"/>
        <v>0</v>
      </c>
      <c r="O352" s="27">
        <f t="shared" si="539"/>
        <v>0</v>
      </c>
      <c r="P352" s="27">
        <f t="shared" si="539"/>
        <v>0</v>
      </c>
      <c r="Q352" s="27">
        <f t="shared" si="539"/>
        <v>0</v>
      </c>
      <c r="R352" s="27">
        <f t="shared" si="539"/>
        <v>366489</v>
      </c>
      <c r="S352" s="27">
        <f t="shared" si="539"/>
        <v>0</v>
      </c>
      <c r="T352" s="27">
        <f t="shared" si="539"/>
        <v>0</v>
      </c>
      <c r="U352" s="27">
        <f t="shared" si="539"/>
        <v>0</v>
      </c>
      <c r="V352" s="27">
        <f t="shared" ref="T352:AI355" si="540">V353</f>
        <v>0</v>
      </c>
      <c r="W352" s="27">
        <f t="shared" si="540"/>
        <v>0</v>
      </c>
      <c r="X352" s="27">
        <f t="shared" si="540"/>
        <v>366489</v>
      </c>
      <c r="Y352" s="27">
        <f t="shared" si="540"/>
        <v>0</v>
      </c>
      <c r="Z352" s="27">
        <f t="shared" si="540"/>
        <v>3239</v>
      </c>
      <c r="AA352" s="27">
        <f t="shared" si="540"/>
        <v>0</v>
      </c>
      <c r="AB352" s="27">
        <f t="shared" si="540"/>
        <v>0</v>
      </c>
      <c r="AC352" s="27">
        <f t="shared" si="540"/>
        <v>0</v>
      </c>
      <c r="AD352" s="27">
        <f t="shared" si="540"/>
        <v>369728</v>
      </c>
      <c r="AE352" s="27">
        <f t="shared" si="540"/>
        <v>0</v>
      </c>
      <c r="AF352" s="27">
        <f t="shared" si="540"/>
        <v>0</v>
      </c>
      <c r="AG352" s="27">
        <f t="shared" si="540"/>
        <v>0</v>
      </c>
      <c r="AH352" s="27">
        <f t="shared" si="540"/>
        <v>0</v>
      </c>
      <c r="AI352" s="27">
        <f t="shared" si="540"/>
        <v>0</v>
      </c>
      <c r="AJ352" s="27">
        <f t="shared" ref="AF352:AQ355" si="541">AJ353</f>
        <v>369728</v>
      </c>
      <c r="AK352" s="27">
        <f t="shared" si="541"/>
        <v>0</v>
      </c>
      <c r="AL352" s="27">
        <f t="shared" si="541"/>
        <v>0</v>
      </c>
      <c r="AM352" s="27">
        <f t="shared" si="541"/>
        <v>0</v>
      </c>
      <c r="AN352" s="27">
        <f t="shared" si="541"/>
        <v>0</v>
      </c>
      <c r="AO352" s="27">
        <f t="shared" si="541"/>
        <v>0</v>
      </c>
      <c r="AP352" s="27">
        <f t="shared" si="541"/>
        <v>369728</v>
      </c>
      <c r="AQ352" s="27">
        <f t="shared" si="541"/>
        <v>0</v>
      </c>
    </row>
    <row r="353" spans="1:43" s="9" customFormat="1" ht="24" customHeight="1">
      <c r="A353" s="33" t="s">
        <v>78</v>
      </c>
      <c r="B353" s="25" t="s">
        <v>55</v>
      </c>
      <c r="C353" s="25" t="s">
        <v>59</v>
      </c>
      <c r="D353" s="32" t="s">
        <v>488</v>
      </c>
      <c r="E353" s="22"/>
      <c r="F353" s="27">
        <f t="shared" si="539"/>
        <v>366489</v>
      </c>
      <c r="G353" s="27">
        <f t="shared" si="539"/>
        <v>0</v>
      </c>
      <c r="H353" s="27">
        <f t="shared" si="539"/>
        <v>0</v>
      </c>
      <c r="I353" s="27">
        <f t="shared" si="539"/>
        <v>0</v>
      </c>
      <c r="J353" s="27">
        <f t="shared" si="539"/>
        <v>0</v>
      </c>
      <c r="K353" s="27">
        <f t="shared" si="539"/>
        <v>0</v>
      </c>
      <c r="L353" s="27">
        <f t="shared" si="539"/>
        <v>366489</v>
      </c>
      <c r="M353" s="27">
        <f t="shared" si="539"/>
        <v>0</v>
      </c>
      <c r="N353" s="27">
        <f t="shared" si="539"/>
        <v>0</v>
      </c>
      <c r="O353" s="27">
        <f t="shared" si="539"/>
        <v>0</v>
      </c>
      <c r="P353" s="27">
        <f t="shared" si="539"/>
        <v>0</v>
      </c>
      <c r="Q353" s="27">
        <f t="shared" si="539"/>
        <v>0</v>
      </c>
      <c r="R353" s="27">
        <f t="shared" si="539"/>
        <v>366489</v>
      </c>
      <c r="S353" s="27">
        <f t="shared" si="539"/>
        <v>0</v>
      </c>
      <c r="T353" s="27">
        <f t="shared" si="540"/>
        <v>0</v>
      </c>
      <c r="U353" s="27">
        <f t="shared" si="540"/>
        <v>0</v>
      </c>
      <c r="V353" s="27">
        <f t="shared" si="540"/>
        <v>0</v>
      </c>
      <c r="W353" s="27">
        <f t="shared" si="540"/>
        <v>0</v>
      </c>
      <c r="X353" s="27">
        <f t="shared" si="540"/>
        <v>366489</v>
      </c>
      <c r="Y353" s="27">
        <f t="shared" si="540"/>
        <v>0</v>
      </c>
      <c r="Z353" s="27">
        <f t="shared" si="540"/>
        <v>3239</v>
      </c>
      <c r="AA353" s="27">
        <f t="shared" si="540"/>
        <v>0</v>
      </c>
      <c r="AB353" s="27">
        <f t="shared" si="540"/>
        <v>0</v>
      </c>
      <c r="AC353" s="27">
        <f t="shared" si="540"/>
        <v>0</v>
      </c>
      <c r="AD353" s="27">
        <f t="shared" si="540"/>
        <v>369728</v>
      </c>
      <c r="AE353" s="27">
        <f t="shared" si="540"/>
        <v>0</v>
      </c>
      <c r="AF353" s="27">
        <f t="shared" si="541"/>
        <v>0</v>
      </c>
      <c r="AG353" s="27">
        <f t="shared" si="541"/>
        <v>0</v>
      </c>
      <c r="AH353" s="27">
        <f t="shared" si="541"/>
        <v>0</v>
      </c>
      <c r="AI353" s="27">
        <f t="shared" si="541"/>
        <v>0</v>
      </c>
      <c r="AJ353" s="27">
        <f t="shared" si="541"/>
        <v>369728</v>
      </c>
      <c r="AK353" s="27">
        <f t="shared" si="541"/>
        <v>0</v>
      </c>
      <c r="AL353" s="27">
        <f t="shared" si="541"/>
        <v>0</v>
      </c>
      <c r="AM353" s="27">
        <f t="shared" si="541"/>
        <v>0</v>
      </c>
      <c r="AN353" s="27">
        <f t="shared" si="541"/>
        <v>0</v>
      </c>
      <c r="AO353" s="27">
        <f t="shared" si="541"/>
        <v>0</v>
      </c>
      <c r="AP353" s="27">
        <f t="shared" si="541"/>
        <v>369728</v>
      </c>
      <c r="AQ353" s="27">
        <f t="shared" si="541"/>
        <v>0</v>
      </c>
    </row>
    <row r="354" spans="1:43" s="9" customFormat="1" ht="18.75">
      <c r="A354" s="33" t="s">
        <v>103</v>
      </c>
      <c r="B354" s="25" t="s">
        <v>55</v>
      </c>
      <c r="C354" s="25" t="s">
        <v>59</v>
      </c>
      <c r="D354" s="32" t="s">
        <v>486</v>
      </c>
      <c r="E354" s="22"/>
      <c r="F354" s="27">
        <f t="shared" si="539"/>
        <v>366489</v>
      </c>
      <c r="G354" s="27">
        <f t="shared" si="539"/>
        <v>0</v>
      </c>
      <c r="H354" s="27">
        <f t="shared" si="539"/>
        <v>0</v>
      </c>
      <c r="I354" s="27">
        <f t="shared" si="539"/>
        <v>0</v>
      </c>
      <c r="J354" s="27">
        <f t="shared" si="539"/>
        <v>0</v>
      </c>
      <c r="K354" s="27">
        <f t="shared" si="539"/>
        <v>0</v>
      </c>
      <c r="L354" s="27">
        <f t="shared" si="539"/>
        <v>366489</v>
      </c>
      <c r="M354" s="27">
        <f t="shared" si="539"/>
        <v>0</v>
      </c>
      <c r="N354" s="27">
        <f t="shared" si="539"/>
        <v>0</v>
      </c>
      <c r="O354" s="27">
        <f t="shared" si="539"/>
        <v>0</v>
      </c>
      <c r="P354" s="27">
        <f t="shared" si="539"/>
        <v>0</v>
      </c>
      <c r="Q354" s="27">
        <f t="shared" si="539"/>
        <v>0</v>
      </c>
      <c r="R354" s="27">
        <f t="shared" si="539"/>
        <v>366489</v>
      </c>
      <c r="S354" s="27">
        <f t="shared" si="539"/>
        <v>0</v>
      </c>
      <c r="T354" s="27">
        <f t="shared" si="540"/>
        <v>0</v>
      </c>
      <c r="U354" s="27">
        <f t="shared" si="540"/>
        <v>0</v>
      </c>
      <c r="V354" s="27">
        <f t="shared" si="540"/>
        <v>0</v>
      </c>
      <c r="W354" s="27">
        <f t="shared" si="540"/>
        <v>0</v>
      </c>
      <c r="X354" s="27">
        <f t="shared" si="540"/>
        <v>366489</v>
      </c>
      <c r="Y354" s="27">
        <f t="shared" si="540"/>
        <v>0</v>
      </c>
      <c r="Z354" s="27">
        <f t="shared" si="540"/>
        <v>3239</v>
      </c>
      <c r="AA354" s="27">
        <f t="shared" si="540"/>
        <v>0</v>
      </c>
      <c r="AB354" s="27">
        <f t="shared" si="540"/>
        <v>0</v>
      </c>
      <c r="AC354" s="27">
        <f t="shared" si="540"/>
        <v>0</v>
      </c>
      <c r="AD354" s="27">
        <f t="shared" si="540"/>
        <v>369728</v>
      </c>
      <c r="AE354" s="27">
        <f t="shared" si="540"/>
        <v>0</v>
      </c>
      <c r="AF354" s="27">
        <f t="shared" si="541"/>
        <v>0</v>
      </c>
      <c r="AG354" s="27">
        <f t="shared" si="541"/>
        <v>0</v>
      </c>
      <c r="AH354" s="27">
        <f t="shared" si="541"/>
        <v>0</v>
      </c>
      <c r="AI354" s="27">
        <f t="shared" si="541"/>
        <v>0</v>
      </c>
      <c r="AJ354" s="27">
        <f t="shared" si="541"/>
        <v>369728</v>
      </c>
      <c r="AK354" s="27">
        <f t="shared" si="541"/>
        <v>0</v>
      </c>
      <c r="AL354" s="27">
        <f t="shared" si="541"/>
        <v>0</v>
      </c>
      <c r="AM354" s="27">
        <f t="shared" si="541"/>
        <v>0</v>
      </c>
      <c r="AN354" s="27">
        <f t="shared" si="541"/>
        <v>0</v>
      </c>
      <c r="AO354" s="27">
        <f t="shared" si="541"/>
        <v>0</v>
      </c>
      <c r="AP354" s="27">
        <f t="shared" si="541"/>
        <v>369728</v>
      </c>
      <c r="AQ354" s="27">
        <f t="shared" si="541"/>
        <v>0</v>
      </c>
    </row>
    <row r="355" spans="1:43" s="9" customFormat="1" ht="33">
      <c r="A355" s="33" t="s">
        <v>437</v>
      </c>
      <c r="B355" s="25" t="s">
        <v>55</v>
      </c>
      <c r="C355" s="25" t="s">
        <v>59</v>
      </c>
      <c r="D355" s="32" t="s">
        <v>486</v>
      </c>
      <c r="E355" s="25" t="s">
        <v>80</v>
      </c>
      <c r="F355" s="27">
        <f t="shared" si="539"/>
        <v>366489</v>
      </c>
      <c r="G355" s="27">
        <f t="shared" si="539"/>
        <v>0</v>
      </c>
      <c r="H355" s="27">
        <f t="shared" si="539"/>
        <v>0</v>
      </c>
      <c r="I355" s="27">
        <f t="shared" si="539"/>
        <v>0</v>
      </c>
      <c r="J355" s="27">
        <f t="shared" si="539"/>
        <v>0</v>
      </c>
      <c r="K355" s="27">
        <f t="shared" si="539"/>
        <v>0</v>
      </c>
      <c r="L355" s="27">
        <f t="shared" si="539"/>
        <v>366489</v>
      </c>
      <c r="M355" s="27">
        <f t="shared" si="539"/>
        <v>0</v>
      </c>
      <c r="N355" s="27">
        <f t="shared" si="539"/>
        <v>0</v>
      </c>
      <c r="O355" s="27">
        <f t="shared" si="539"/>
        <v>0</v>
      </c>
      <c r="P355" s="27">
        <f t="shared" si="539"/>
        <v>0</v>
      </c>
      <c r="Q355" s="27">
        <f t="shared" si="539"/>
        <v>0</v>
      </c>
      <c r="R355" s="27">
        <f t="shared" si="539"/>
        <v>366489</v>
      </c>
      <c r="S355" s="27">
        <f t="shared" si="539"/>
        <v>0</v>
      </c>
      <c r="T355" s="27">
        <f t="shared" si="540"/>
        <v>0</v>
      </c>
      <c r="U355" s="27">
        <f t="shared" si="540"/>
        <v>0</v>
      </c>
      <c r="V355" s="27">
        <f t="shared" si="540"/>
        <v>0</v>
      </c>
      <c r="W355" s="27">
        <f t="shared" si="540"/>
        <v>0</v>
      </c>
      <c r="X355" s="27">
        <f t="shared" si="540"/>
        <v>366489</v>
      </c>
      <c r="Y355" s="27">
        <f t="shared" si="540"/>
        <v>0</v>
      </c>
      <c r="Z355" s="131">
        <f t="shared" si="540"/>
        <v>3239</v>
      </c>
      <c r="AA355" s="27">
        <f t="shared" si="540"/>
        <v>0</v>
      </c>
      <c r="AB355" s="27">
        <f t="shared" si="540"/>
        <v>0</v>
      </c>
      <c r="AC355" s="27">
        <f t="shared" si="540"/>
        <v>0</v>
      </c>
      <c r="AD355" s="27">
        <f t="shared" si="540"/>
        <v>369728</v>
      </c>
      <c r="AE355" s="27">
        <f t="shared" si="540"/>
        <v>0</v>
      </c>
      <c r="AF355" s="27">
        <f t="shared" si="541"/>
        <v>0</v>
      </c>
      <c r="AG355" s="27">
        <f t="shared" si="541"/>
        <v>0</v>
      </c>
      <c r="AH355" s="27">
        <f t="shared" si="541"/>
        <v>0</v>
      </c>
      <c r="AI355" s="27">
        <f t="shared" si="541"/>
        <v>0</v>
      </c>
      <c r="AJ355" s="27">
        <f t="shared" si="541"/>
        <v>369728</v>
      </c>
      <c r="AK355" s="27">
        <f t="shared" si="541"/>
        <v>0</v>
      </c>
      <c r="AL355" s="27">
        <f t="shared" si="541"/>
        <v>0</v>
      </c>
      <c r="AM355" s="27">
        <f t="shared" si="541"/>
        <v>0</v>
      </c>
      <c r="AN355" s="27">
        <f t="shared" si="541"/>
        <v>0</v>
      </c>
      <c r="AO355" s="27">
        <f t="shared" si="541"/>
        <v>0</v>
      </c>
      <c r="AP355" s="27">
        <f t="shared" si="541"/>
        <v>369728</v>
      </c>
      <c r="AQ355" s="27">
        <f t="shared" si="541"/>
        <v>0</v>
      </c>
    </row>
    <row r="356" spans="1:43" s="9" customFormat="1" ht="37.5" customHeight="1">
      <c r="A356" s="72" t="s">
        <v>170</v>
      </c>
      <c r="B356" s="25" t="s">
        <v>55</v>
      </c>
      <c r="C356" s="25" t="s">
        <v>59</v>
      </c>
      <c r="D356" s="32" t="s">
        <v>486</v>
      </c>
      <c r="E356" s="25" t="s">
        <v>169</v>
      </c>
      <c r="F356" s="27">
        <v>366489</v>
      </c>
      <c r="G356" s="27"/>
      <c r="H356" s="27"/>
      <c r="I356" s="27"/>
      <c r="J356" s="27"/>
      <c r="K356" s="27"/>
      <c r="L356" s="27">
        <f>F356+H356+I356+J356+K356</f>
        <v>366489</v>
      </c>
      <c r="M356" s="27">
        <f>G356+K356</f>
        <v>0</v>
      </c>
      <c r="N356" s="27"/>
      <c r="O356" s="27"/>
      <c r="P356" s="27"/>
      <c r="Q356" s="27"/>
      <c r="R356" s="27">
        <f>L356+N356+O356+P356+Q356</f>
        <v>366489</v>
      </c>
      <c r="S356" s="27">
        <f>M356+Q356</f>
        <v>0</v>
      </c>
      <c r="T356" s="27"/>
      <c r="U356" s="27"/>
      <c r="V356" s="27"/>
      <c r="W356" s="27"/>
      <c r="X356" s="27">
        <f>R356+T356+U356+V356+W356</f>
        <v>366489</v>
      </c>
      <c r="Y356" s="27">
        <f>S356+W356</f>
        <v>0</v>
      </c>
      <c r="Z356" s="131">
        <v>3239</v>
      </c>
      <c r="AA356" s="27"/>
      <c r="AB356" s="27"/>
      <c r="AC356" s="27"/>
      <c r="AD356" s="27">
        <f>X356+Z356+AA356+AB356+AC356</f>
        <v>369728</v>
      </c>
      <c r="AE356" s="27">
        <f>Y356+AC356</f>
        <v>0</v>
      </c>
      <c r="AF356" s="27"/>
      <c r="AG356" s="27"/>
      <c r="AH356" s="27"/>
      <c r="AI356" s="27"/>
      <c r="AJ356" s="27">
        <f>AD356+AF356+AG356+AH356+AI356</f>
        <v>369728</v>
      </c>
      <c r="AK356" s="27">
        <f>AE356+AI356</f>
        <v>0</v>
      </c>
      <c r="AL356" s="27"/>
      <c r="AM356" s="27"/>
      <c r="AN356" s="27"/>
      <c r="AO356" s="27"/>
      <c r="AP356" s="27">
        <f>AJ356+AL356+AM356+AN356+AO356</f>
        <v>369728</v>
      </c>
      <c r="AQ356" s="27">
        <f>AK356+AO356</f>
        <v>0</v>
      </c>
    </row>
    <row r="357" spans="1:43" s="9" customFormat="1" ht="67.5">
      <c r="A357" s="33" t="s">
        <v>229</v>
      </c>
      <c r="B357" s="25" t="s">
        <v>55</v>
      </c>
      <c r="C357" s="25" t="s">
        <v>59</v>
      </c>
      <c r="D357" s="32" t="s">
        <v>366</v>
      </c>
      <c r="E357" s="22"/>
      <c r="F357" s="27">
        <f>F358+F365</f>
        <v>108526</v>
      </c>
      <c r="G357" s="27">
        <f>G358+G365</f>
        <v>0</v>
      </c>
      <c r="H357" s="27">
        <f t="shared" ref="H357:M357" si="542">H358+H365</f>
        <v>0</v>
      </c>
      <c r="I357" s="27">
        <f t="shared" si="542"/>
        <v>-2614</v>
      </c>
      <c r="J357" s="27">
        <f t="shared" si="542"/>
        <v>0</v>
      </c>
      <c r="K357" s="27">
        <f t="shared" si="542"/>
        <v>0</v>
      </c>
      <c r="L357" s="27">
        <f t="shared" si="542"/>
        <v>105912</v>
      </c>
      <c r="M357" s="27">
        <f t="shared" si="542"/>
        <v>0</v>
      </c>
      <c r="N357" s="27">
        <f t="shared" ref="N357:S357" si="543">N358+N365</f>
        <v>0</v>
      </c>
      <c r="O357" s="27">
        <f t="shared" si="543"/>
        <v>0</v>
      </c>
      <c r="P357" s="27">
        <f t="shared" si="543"/>
        <v>0</v>
      </c>
      <c r="Q357" s="27">
        <f t="shared" si="543"/>
        <v>646462</v>
      </c>
      <c r="R357" s="27">
        <f t="shared" si="543"/>
        <v>752374</v>
      </c>
      <c r="S357" s="27">
        <f t="shared" si="543"/>
        <v>646462</v>
      </c>
      <c r="T357" s="27">
        <f t="shared" ref="T357:Y357" si="544">T358+T365</f>
        <v>0</v>
      </c>
      <c r="U357" s="27">
        <f t="shared" si="544"/>
        <v>0</v>
      </c>
      <c r="V357" s="27">
        <f t="shared" si="544"/>
        <v>0</v>
      </c>
      <c r="W357" s="27">
        <f t="shared" si="544"/>
        <v>0</v>
      </c>
      <c r="X357" s="27">
        <f t="shared" si="544"/>
        <v>752374</v>
      </c>
      <c r="Y357" s="27">
        <f t="shared" si="544"/>
        <v>646462</v>
      </c>
      <c r="Z357" s="27">
        <f t="shared" ref="Z357:AE357" si="545">Z358+Z365</f>
        <v>2118</v>
      </c>
      <c r="AA357" s="131">
        <f t="shared" si="545"/>
        <v>-1160</v>
      </c>
      <c r="AB357" s="27">
        <f t="shared" si="545"/>
        <v>0</v>
      </c>
      <c r="AC357" s="27">
        <f t="shared" si="545"/>
        <v>163000</v>
      </c>
      <c r="AD357" s="27">
        <f t="shared" si="545"/>
        <v>916332</v>
      </c>
      <c r="AE357" s="27">
        <f t="shared" si="545"/>
        <v>809462</v>
      </c>
      <c r="AF357" s="27">
        <f t="shared" ref="AF357:AK357" si="546">AF358+AF365</f>
        <v>3208</v>
      </c>
      <c r="AG357" s="27">
        <f t="shared" si="546"/>
        <v>0</v>
      </c>
      <c r="AH357" s="27">
        <f t="shared" si="546"/>
        <v>0</v>
      </c>
      <c r="AI357" s="27">
        <f t="shared" si="546"/>
        <v>0</v>
      </c>
      <c r="AJ357" s="27">
        <f t="shared" si="546"/>
        <v>919540</v>
      </c>
      <c r="AK357" s="27">
        <f t="shared" si="546"/>
        <v>809462</v>
      </c>
      <c r="AL357" s="27">
        <f t="shared" ref="AL357:AQ357" si="547">AL358+AL365</f>
        <v>0</v>
      </c>
      <c r="AM357" s="27">
        <f t="shared" si="547"/>
        <v>0</v>
      </c>
      <c r="AN357" s="27">
        <f t="shared" si="547"/>
        <v>-3796</v>
      </c>
      <c r="AO357" s="27">
        <f t="shared" si="547"/>
        <v>0</v>
      </c>
      <c r="AP357" s="27">
        <f t="shared" si="547"/>
        <v>915744</v>
      </c>
      <c r="AQ357" s="27">
        <f t="shared" si="547"/>
        <v>809462</v>
      </c>
    </row>
    <row r="358" spans="1:43" s="9" customFormat="1" ht="24" customHeight="1">
      <c r="A358" s="76" t="s">
        <v>78</v>
      </c>
      <c r="B358" s="25" t="s">
        <v>55</v>
      </c>
      <c r="C358" s="25" t="s">
        <v>59</v>
      </c>
      <c r="D358" s="32" t="s">
        <v>367</v>
      </c>
      <c r="E358" s="22"/>
      <c r="F358" s="27">
        <f t="shared" ref="F358:G358" si="548">F359+F362</f>
        <v>28500</v>
      </c>
      <c r="G358" s="27">
        <f t="shared" si="548"/>
        <v>0</v>
      </c>
      <c r="H358" s="27">
        <f t="shared" ref="H358:M358" si="549">H359+H362</f>
        <v>0</v>
      </c>
      <c r="I358" s="27">
        <f t="shared" si="549"/>
        <v>-2614</v>
      </c>
      <c r="J358" s="27">
        <f t="shared" si="549"/>
        <v>0</v>
      </c>
      <c r="K358" s="27">
        <f t="shared" si="549"/>
        <v>0</v>
      </c>
      <c r="L358" s="27">
        <f t="shared" si="549"/>
        <v>25886</v>
      </c>
      <c r="M358" s="27">
        <f t="shared" si="549"/>
        <v>0</v>
      </c>
      <c r="N358" s="27">
        <f t="shared" ref="N358:S358" si="550">N359+N362</f>
        <v>0</v>
      </c>
      <c r="O358" s="27">
        <f t="shared" si="550"/>
        <v>0</v>
      </c>
      <c r="P358" s="27">
        <f t="shared" si="550"/>
        <v>0</v>
      </c>
      <c r="Q358" s="27">
        <f t="shared" si="550"/>
        <v>0</v>
      </c>
      <c r="R358" s="27">
        <f t="shared" si="550"/>
        <v>25886</v>
      </c>
      <c r="S358" s="27">
        <f t="shared" si="550"/>
        <v>0</v>
      </c>
      <c r="T358" s="27">
        <f t="shared" ref="T358:Y358" si="551">T359+T362</f>
        <v>0</v>
      </c>
      <c r="U358" s="27">
        <f t="shared" si="551"/>
        <v>0</v>
      </c>
      <c r="V358" s="27">
        <f t="shared" si="551"/>
        <v>0</v>
      </c>
      <c r="W358" s="27">
        <f t="shared" si="551"/>
        <v>0</v>
      </c>
      <c r="X358" s="27">
        <f t="shared" si="551"/>
        <v>25886</v>
      </c>
      <c r="Y358" s="27">
        <f t="shared" si="551"/>
        <v>0</v>
      </c>
      <c r="Z358" s="27">
        <f t="shared" ref="Z358:AE358" si="552">Z359+Z362</f>
        <v>2118</v>
      </c>
      <c r="AA358" s="131">
        <f t="shared" si="552"/>
        <v>-1160</v>
      </c>
      <c r="AB358" s="27">
        <f t="shared" si="552"/>
        <v>0</v>
      </c>
      <c r="AC358" s="27">
        <f t="shared" si="552"/>
        <v>0</v>
      </c>
      <c r="AD358" s="27">
        <f t="shared" si="552"/>
        <v>26844</v>
      </c>
      <c r="AE358" s="27">
        <f t="shared" si="552"/>
        <v>0</v>
      </c>
      <c r="AF358" s="27">
        <f t="shared" ref="AF358:AK358" si="553">AF359+AF362</f>
        <v>3208</v>
      </c>
      <c r="AG358" s="27">
        <f t="shared" si="553"/>
        <v>0</v>
      </c>
      <c r="AH358" s="27">
        <f t="shared" si="553"/>
        <v>0</v>
      </c>
      <c r="AI358" s="27">
        <f t="shared" si="553"/>
        <v>0</v>
      </c>
      <c r="AJ358" s="27">
        <f t="shared" si="553"/>
        <v>30052</v>
      </c>
      <c r="AK358" s="27">
        <f t="shared" si="553"/>
        <v>0</v>
      </c>
      <c r="AL358" s="27">
        <f t="shared" ref="AL358:AQ358" si="554">AL359+AL362</f>
        <v>0</v>
      </c>
      <c r="AM358" s="27">
        <f t="shared" si="554"/>
        <v>0</v>
      </c>
      <c r="AN358" s="27">
        <f t="shared" si="554"/>
        <v>-3796</v>
      </c>
      <c r="AO358" s="27">
        <f t="shared" si="554"/>
        <v>0</v>
      </c>
      <c r="AP358" s="27">
        <f t="shared" si="554"/>
        <v>26256</v>
      </c>
      <c r="AQ358" s="27">
        <f t="shared" si="554"/>
        <v>0</v>
      </c>
    </row>
    <row r="359" spans="1:43" s="9" customFormat="1" ht="18.75">
      <c r="A359" s="67" t="s">
        <v>85</v>
      </c>
      <c r="B359" s="25" t="s">
        <v>55</v>
      </c>
      <c r="C359" s="25" t="s">
        <v>59</v>
      </c>
      <c r="D359" s="32" t="s">
        <v>417</v>
      </c>
      <c r="E359" s="22"/>
      <c r="F359" s="27">
        <f t="shared" ref="F359:U360" si="555">F360</f>
        <v>7381</v>
      </c>
      <c r="G359" s="27">
        <f t="shared" si="555"/>
        <v>0</v>
      </c>
      <c r="H359" s="27">
        <f t="shared" si="555"/>
        <v>0</v>
      </c>
      <c r="I359" s="27">
        <f t="shared" si="555"/>
        <v>0</v>
      </c>
      <c r="J359" s="27">
        <f t="shared" si="555"/>
        <v>0</v>
      </c>
      <c r="K359" s="27">
        <f t="shared" si="555"/>
        <v>0</v>
      </c>
      <c r="L359" s="27">
        <f t="shared" si="555"/>
        <v>7381</v>
      </c>
      <c r="M359" s="27">
        <f t="shared" si="555"/>
        <v>0</v>
      </c>
      <c r="N359" s="27">
        <f t="shared" si="555"/>
        <v>0</v>
      </c>
      <c r="O359" s="27">
        <f t="shared" si="555"/>
        <v>0</v>
      </c>
      <c r="P359" s="27">
        <f t="shared" si="555"/>
        <v>0</v>
      </c>
      <c r="Q359" s="27">
        <f t="shared" si="555"/>
        <v>0</v>
      </c>
      <c r="R359" s="27">
        <f t="shared" si="555"/>
        <v>7381</v>
      </c>
      <c r="S359" s="27">
        <f t="shared" si="555"/>
        <v>0</v>
      </c>
      <c r="T359" s="27">
        <f t="shared" si="555"/>
        <v>0</v>
      </c>
      <c r="U359" s="27">
        <f t="shared" si="555"/>
        <v>0</v>
      </c>
      <c r="V359" s="27">
        <f t="shared" ref="T359:AI360" si="556">V360</f>
        <v>0</v>
      </c>
      <c r="W359" s="27">
        <f t="shared" si="556"/>
        <v>0</v>
      </c>
      <c r="X359" s="27">
        <f t="shared" si="556"/>
        <v>7381</v>
      </c>
      <c r="Y359" s="27">
        <f t="shared" si="556"/>
        <v>0</v>
      </c>
      <c r="Z359" s="27">
        <f t="shared" si="556"/>
        <v>0</v>
      </c>
      <c r="AA359" s="131">
        <f t="shared" si="556"/>
        <v>-1160</v>
      </c>
      <c r="AB359" s="27">
        <f t="shared" si="556"/>
        <v>0</v>
      </c>
      <c r="AC359" s="27">
        <f t="shared" si="556"/>
        <v>0</v>
      </c>
      <c r="AD359" s="27">
        <f t="shared" si="556"/>
        <v>6221</v>
      </c>
      <c r="AE359" s="27">
        <f t="shared" si="556"/>
        <v>0</v>
      </c>
      <c r="AF359" s="27">
        <f t="shared" si="556"/>
        <v>3208</v>
      </c>
      <c r="AG359" s="27">
        <f t="shared" si="556"/>
        <v>0</v>
      </c>
      <c r="AH359" s="27">
        <f t="shared" si="556"/>
        <v>0</v>
      </c>
      <c r="AI359" s="27">
        <f t="shared" si="556"/>
        <v>0</v>
      </c>
      <c r="AJ359" s="27">
        <f t="shared" ref="AF359:AQ360" si="557">AJ360</f>
        <v>9429</v>
      </c>
      <c r="AK359" s="27">
        <f t="shared" si="557"/>
        <v>0</v>
      </c>
      <c r="AL359" s="27">
        <f t="shared" si="557"/>
        <v>0</v>
      </c>
      <c r="AM359" s="27">
        <f t="shared" si="557"/>
        <v>0</v>
      </c>
      <c r="AN359" s="27">
        <f t="shared" si="557"/>
        <v>-1182</v>
      </c>
      <c r="AO359" s="27">
        <f t="shared" si="557"/>
        <v>0</v>
      </c>
      <c r="AP359" s="27">
        <f t="shared" si="557"/>
        <v>8247</v>
      </c>
      <c r="AQ359" s="27">
        <f t="shared" si="557"/>
        <v>0</v>
      </c>
    </row>
    <row r="360" spans="1:43" s="9" customFormat="1" ht="37.5" customHeight="1">
      <c r="A360" s="33" t="s">
        <v>217</v>
      </c>
      <c r="B360" s="25" t="s">
        <v>55</v>
      </c>
      <c r="C360" s="25" t="s">
        <v>59</v>
      </c>
      <c r="D360" s="32" t="s">
        <v>417</v>
      </c>
      <c r="E360" s="25" t="s">
        <v>86</v>
      </c>
      <c r="F360" s="27">
        <f t="shared" si="555"/>
        <v>7381</v>
      </c>
      <c r="G360" s="27">
        <f t="shared" si="555"/>
        <v>0</v>
      </c>
      <c r="H360" s="27">
        <f t="shared" si="555"/>
        <v>0</v>
      </c>
      <c r="I360" s="27">
        <f t="shared" si="555"/>
        <v>0</v>
      </c>
      <c r="J360" s="27">
        <f t="shared" si="555"/>
        <v>0</v>
      </c>
      <c r="K360" s="27">
        <f t="shared" si="555"/>
        <v>0</v>
      </c>
      <c r="L360" s="27">
        <f t="shared" si="555"/>
        <v>7381</v>
      </c>
      <c r="M360" s="27">
        <f t="shared" si="555"/>
        <v>0</v>
      </c>
      <c r="N360" s="27">
        <f t="shared" si="555"/>
        <v>0</v>
      </c>
      <c r="O360" s="27">
        <f t="shared" si="555"/>
        <v>0</v>
      </c>
      <c r="P360" s="27">
        <f t="shared" si="555"/>
        <v>0</v>
      </c>
      <c r="Q360" s="27">
        <f t="shared" si="555"/>
        <v>0</v>
      </c>
      <c r="R360" s="27">
        <f t="shared" si="555"/>
        <v>7381</v>
      </c>
      <c r="S360" s="27">
        <f t="shared" si="555"/>
        <v>0</v>
      </c>
      <c r="T360" s="27">
        <f t="shared" si="556"/>
        <v>0</v>
      </c>
      <c r="U360" s="27">
        <f t="shared" si="556"/>
        <v>0</v>
      </c>
      <c r="V360" s="27">
        <f t="shared" si="556"/>
        <v>0</v>
      </c>
      <c r="W360" s="27">
        <f t="shared" si="556"/>
        <v>0</v>
      </c>
      <c r="X360" s="27">
        <f t="shared" si="556"/>
        <v>7381</v>
      </c>
      <c r="Y360" s="27">
        <f t="shared" si="556"/>
        <v>0</v>
      </c>
      <c r="Z360" s="27">
        <f t="shared" si="556"/>
        <v>0</v>
      </c>
      <c r="AA360" s="131">
        <f t="shared" si="556"/>
        <v>-1160</v>
      </c>
      <c r="AB360" s="27">
        <f t="shared" si="556"/>
        <v>0</v>
      </c>
      <c r="AC360" s="27">
        <f t="shared" si="556"/>
        <v>0</v>
      </c>
      <c r="AD360" s="27">
        <f t="shared" si="556"/>
        <v>6221</v>
      </c>
      <c r="AE360" s="27">
        <f t="shared" si="556"/>
        <v>0</v>
      </c>
      <c r="AF360" s="27">
        <f t="shared" si="557"/>
        <v>3208</v>
      </c>
      <c r="AG360" s="27">
        <f t="shared" si="557"/>
        <v>0</v>
      </c>
      <c r="AH360" s="27">
        <f t="shared" si="557"/>
        <v>0</v>
      </c>
      <c r="AI360" s="27">
        <f t="shared" si="557"/>
        <v>0</v>
      </c>
      <c r="AJ360" s="27">
        <f t="shared" si="557"/>
        <v>9429</v>
      </c>
      <c r="AK360" s="27">
        <f t="shared" si="557"/>
        <v>0</v>
      </c>
      <c r="AL360" s="92">
        <f t="shared" si="557"/>
        <v>0</v>
      </c>
      <c r="AM360" s="92">
        <f t="shared" si="557"/>
        <v>0</v>
      </c>
      <c r="AN360" s="92">
        <f t="shared" si="557"/>
        <v>-1182</v>
      </c>
      <c r="AO360" s="92">
        <f t="shared" si="557"/>
        <v>0</v>
      </c>
      <c r="AP360" s="27">
        <f t="shared" si="557"/>
        <v>8247</v>
      </c>
      <c r="AQ360" s="27">
        <f t="shared" si="557"/>
        <v>0</v>
      </c>
    </row>
    <row r="361" spans="1:43" s="9" customFormat="1" ht="16.5">
      <c r="A361" s="33" t="s">
        <v>85</v>
      </c>
      <c r="B361" s="25" t="s">
        <v>55</v>
      </c>
      <c r="C361" s="25" t="s">
        <v>59</v>
      </c>
      <c r="D361" s="32" t="s">
        <v>417</v>
      </c>
      <c r="E361" s="25" t="s">
        <v>195</v>
      </c>
      <c r="F361" s="27">
        <v>7381</v>
      </c>
      <c r="G361" s="27"/>
      <c r="H361" s="27"/>
      <c r="I361" s="27"/>
      <c r="J361" s="27"/>
      <c r="K361" s="27"/>
      <c r="L361" s="27">
        <f>F361+H361+I361+J361+K361</f>
        <v>7381</v>
      </c>
      <c r="M361" s="27">
        <f>G361+K361</f>
        <v>0</v>
      </c>
      <c r="N361" s="27"/>
      <c r="O361" s="27"/>
      <c r="P361" s="27"/>
      <c r="Q361" s="27"/>
      <c r="R361" s="27">
        <f>L361+N361+O361+P361+Q361</f>
        <v>7381</v>
      </c>
      <c r="S361" s="27">
        <f>M361+Q361</f>
        <v>0</v>
      </c>
      <c r="T361" s="27"/>
      <c r="U361" s="27"/>
      <c r="V361" s="27"/>
      <c r="W361" s="27"/>
      <c r="X361" s="27">
        <f>R361+T361+U361+V361+W361</f>
        <v>7381</v>
      </c>
      <c r="Y361" s="27">
        <f>S361+W361</f>
        <v>0</v>
      </c>
      <c r="Z361" s="27"/>
      <c r="AA361" s="27">
        <v>-1160</v>
      </c>
      <c r="AB361" s="27"/>
      <c r="AC361" s="27"/>
      <c r="AD361" s="27">
        <f>X361+Z361+AA361+AB361+AC361</f>
        <v>6221</v>
      </c>
      <c r="AE361" s="27">
        <f>Y361+AC361</f>
        <v>0</v>
      </c>
      <c r="AF361" s="27">
        <v>3208</v>
      </c>
      <c r="AG361" s="27"/>
      <c r="AH361" s="27"/>
      <c r="AI361" s="27"/>
      <c r="AJ361" s="27">
        <f>AD361+AF361+AG361+AH361+AI361</f>
        <v>9429</v>
      </c>
      <c r="AK361" s="27">
        <f>AE361+AI361</f>
        <v>0</v>
      </c>
      <c r="AL361" s="92"/>
      <c r="AM361" s="92"/>
      <c r="AN361" s="92">
        <v>-1182</v>
      </c>
      <c r="AO361" s="92"/>
      <c r="AP361" s="27">
        <f>AJ361+AL361+AM361+AN361+AO361</f>
        <v>8247</v>
      </c>
      <c r="AQ361" s="27">
        <f>AK361+AO361</f>
        <v>0</v>
      </c>
    </row>
    <row r="362" spans="1:43" s="9" customFormat="1" ht="18.75">
      <c r="A362" s="33" t="s">
        <v>103</v>
      </c>
      <c r="B362" s="25" t="s">
        <v>55</v>
      </c>
      <c r="C362" s="25" t="s">
        <v>59</v>
      </c>
      <c r="D362" s="32" t="s">
        <v>377</v>
      </c>
      <c r="E362" s="22"/>
      <c r="F362" s="27">
        <f t="shared" ref="F362:U363" si="558">F363</f>
        <v>21119</v>
      </c>
      <c r="G362" s="27">
        <f t="shared" si="558"/>
        <v>0</v>
      </c>
      <c r="H362" s="27">
        <f t="shared" si="558"/>
        <v>0</v>
      </c>
      <c r="I362" s="27">
        <f t="shared" si="558"/>
        <v>-2614</v>
      </c>
      <c r="J362" s="27">
        <f t="shared" si="558"/>
        <v>0</v>
      </c>
      <c r="K362" s="27">
        <f t="shared" si="558"/>
        <v>0</v>
      </c>
      <c r="L362" s="27">
        <f t="shared" si="558"/>
        <v>18505</v>
      </c>
      <c r="M362" s="27">
        <f t="shared" si="558"/>
        <v>0</v>
      </c>
      <c r="N362" s="27">
        <f t="shared" si="558"/>
        <v>0</v>
      </c>
      <c r="O362" s="27">
        <f t="shared" si="558"/>
        <v>0</v>
      </c>
      <c r="P362" s="27">
        <f t="shared" si="558"/>
        <v>0</v>
      </c>
      <c r="Q362" s="27">
        <f t="shared" si="558"/>
        <v>0</v>
      </c>
      <c r="R362" s="27">
        <f t="shared" si="558"/>
        <v>18505</v>
      </c>
      <c r="S362" s="27">
        <f t="shared" si="558"/>
        <v>0</v>
      </c>
      <c r="T362" s="27">
        <f t="shared" si="558"/>
        <v>0</v>
      </c>
      <c r="U362" s="27">
        <f t="shared" si="558"/>
        <v>0</v>
      </c>
      <c r="V362" s="27">
        <f t="shared" ref="T362:AI363" si="559">V363</f>
        <v>0</v>
      </c>
      <c r="W362" s="27">
        <f t="shared" si="559"/>
        <v>0</v>
      </c>
      <c r="X362" s="27">
        <f t="shared" si="559"/>
        <v>18505</v>
      </c>
      <c r="Y362" s="27">
        <f t="shared" si="559"/>
        <v>0</v>
      </c>
      <c r="Z362" s="27">
        <f t="shared" si="559"/>
        <v>2118</v>
      </c>
      <c r="AA362" s="27">
        <f t="shared" si="559"/>
        <v>0</v>
      </c>
      <c r="AB362" s="27">
        <f t="shared" si="559"/>
        <v>0</v>
      </c>
      <c r="AC362" s="27">
        <f t="shared" si="559"/>
        <v>0</v>
      </c>
      <c r="AD362" s="27">
        <f t="shared" si="559"/>
        <v>20623</v>
      </c>
      <c r="AE362" s="27">
        <f t="shared" si="559"/>
        <v>0</v>
      </c>
      <c r="AF362" s="27">
        <f t="shared" si="559"/>
        <v>0</v>
      </c>
      <c r="AG362" s="27">
        <f t="shared" si="559"/>
        <v>0</v>
      </c>
      <c r="AH362" s="27">
        <f t="shared" si="559"/>
        <v>0</v>
      </c>
      <c r="AI362" s="27">
        <f t="shared" si="559"/>
        <v>0</v>
      </c>
      <c r="AJ362" s="27">
        <f t="shared" ref="AF362:AQ363" si="560">AJ363</f>
        <v>20623</v>
      </c>
      <c r="AK362" s="27">
        <f t="shared" si="560"/>
        <v>0</v>
      </c>
      <c r="AL362" s="27">
        <f t="shared" si="560"/>
        <v>0</v>
      </c>
      <c r="AM362" s="27">
        <f t="shared" si="560"/>
        <v>0</v>
      </c>
      <c r="AN362" s="27">
        <f t="shared" si="560"/>
        <v>-2614</v>
      </c>
      <c r="AO362" s="27">
        <f t="shared" si="560"/>
        <v>0</v>
      </c>
      <c r="AP362" s="27">
        <f t="shared" si="560"/>
        <v>18009</v>
      </c>
      <c r="AQ362" s="27">
        <f t="shared" si="560"/>
        <v>0</v>
      </c>
    </row>
    <row r="363" spans="1:43" s="9" customFormat="1" ht="34.5" customHeight="1">
      <c r="A363" s="33" t="s">
        <v>437</v>
      </c>
      <c r="B363" s="25" t="s">
        <v>55</v>
      </c>
      <c r="C363" s="25" t="s">
        <v>59</v>
      </c>
      <c r="D363" s="32" t="s">
        <v>377</v>
      </c>
      <c r="E363" s="25" t="s">
        <v>80</v>
      </c>
      <c r="F363" s="27">
        <f t="shared" si="558"/>
        <v>21119</v>
      </c>
      <c r="G363" s="27">
        <f t="shared" si="558"/>
        <v>0</v>
      </c>
      <c r="H363" s="27">
        <f t="shared" si="558"/>
        <v>0</v>
      </c>
      <c r="I363" s="27">
        <f t="shared" si="558"/>
        <v>-2614</v>
      </c>
      <c r="J363" s="27">
        <f t="shared" si="558"/>
        <v>0</v>
      </c>
      <c r="K363" s="27">
        <f t="shared" si="558"/>
        <v>0</v>
      </c>
      <c r="L363" s="27">
        <f t="shared" si="558"/>
        <v>18505</v>
      </c>
      <c r="M363" s="27">
        <f t="shared" si="558"/>
        <v>0</v>
      </c>
      <c r="N363" s="27">
        <f t="shared" si="558"/>
        <v>0</v>
      </c>
      <c r="O363" s="27">
        <f t="shared" si="558"/>
        <v>0</v>
      </c>
      <c r="P363" s="27">
        <f t="shared" si="558"/>
        <v>0</v>
      </c>
      <c r="Q363" s="27">
        <f t="shared" si="558"/>
        <v>0</v>
      </c>
      <c r="R363" s="27">
        <f t="shared" si="558"/>
        <v>18505</v>
      </c>
      <c r="S363" s="27">
        <f t="shared" si="558"/>
        <v>0</v>
      </c>
      <c r="T363" s="27">
        <f t="shared" si="559"/>
        <v>0</v>
      </c>
      <c r="U363" s="27">
        <f t="shared" si="559"/>
        <v>0</v>
      </c>
      <c r="V363" s="27">
        <f t="shared" si="559"/>
        <v>0</v>
      </c>
      <c r="W363" s="27">
        <f t="shared" si="559"/>
        <v>0</v>
      </c>
      <c r="X363" s="27">
        <f t="shared" si="559"/>
        <v>18505</v>
      </c>
      <c r="Y363" s="27">
        <f t="shared" si="559"/>
        <v>0</v>
      </c>
      <c r="Z363" s="131">
        <f t="shared" si="559"/>
        <v>2118</v>
      </c>
      <c r="AA363" s="27">
        <f t="shared" si="559"/>
        <v>0</v>
      </c>
      <c r="AB363" s="27">
        <f t="shared" si="559"/>
        <v>0</v>
      </c>
      <c r="AC363" s="27">
        <f t="shared" si="559"/>
        <v>0</v>
      </c>
      <c r="AD363" s="27">
        <f t="shared" si="559"/>
        <v>20623</v>
      </c>
      <c r="AE363" s="27">
        <f t="shared" si="559"/>
        <v>0</v>
      </c>
      <c r="AF363" s="27">
        <f t="shared" si="560"/>
        <v>0</v>
      </c>
      <c r="AG363" s="27">
        <f t="shared" si="560"/>
        <v>0</v>
      </c>
      <c r="AH363" s="27">
        <f t="shared" si="560"/>
        <v>0</v>
      </c>
      <c r="AI363" s="27">
        <f t="shared" si="560"/>
        <v>0</v>
      </c>
      <c r="AJ363" s="27">
        <f t="shared" si="560"/>
        <v>20623</v>
      </c>
      <c r="AK363" s="27">
        <f t="shared" si="560"/>
        <v>0</v>
      </c>
      <c r="AL363" s="92">
        <f t="shared" si="560"/>
        <v>0</v>
      </c>
      <c r="AM363" s="92">
        <f t="shared" si="560"/>
        <v>0</v>
      </c>
      <c r="AN363" s="92">
        <f t="shared" si="560"/>
        <v>-2614</v>
      </c>
      <c r="AO363" s="92">
        <f t="shared" si="560"/>
        <v>0</v>
      </c>
      <c r="AP363" s="27">
        <f t="shared" si="560"/>
        <v>18009</v>
      </c>
      <c r="AQ363" s="27">
        <f t="shared" si="560"/>
        <v>0</v>
      </c>
    </row>
    <row r="364" spans="1:43" s="9" customFormat="1" ht="36" customHeight="1">
      <c r="A364" s="72" t="s">
        <v>170</v>
      </c>
      <c r="B364" s="25" t="s">
        <v>55</v>
      </c>
      <c r="C364" s="25" t="s">
        <v>59</v>
      </c>
      <c r="D364" s="32" t="s">
        <v>377</v>
      </c>
      <c r="E364" s="25" t="s">
        <v>169</v>
      </c>
      <c r="F364" s="27">
        <v>21119</v>
      </c>
      <c r="G364" s="27"/>
      <c r="H364" s="92"/>
      <c r="I364" s="92">
        <v>-2614</v>
      </c>
      <c r="J364" s="92"/>
      <c r="K364" s="92"/>
      <c r="L364" s="27">
        <f>F364+H364+I364+J364+K364</f>
        <v>18505</v>
      </c>
      <c r="M364" s="27">
        <f>G364+K364</f>
        <v>0</v>
      </c>
      <c r="N364" s="27"/>
      <c r="O364" s="27"/>
      <c r="P364" s="27"/>
      <c r="Q364" s="27"/>
      <c r="R364" s="27">
        <f>L364+N364+O364+P364+Q364</f>
        <v>18505</v>
      </c>
      <c r="S364" s="27">
        <f>M364+Q364</f>
        <v>0</v>
      </c>
      <c r="T364" s="27"/>
      <c r="U364" s="27"/>
      <c r="V364" s="27"/>
      <c r="W364" s="27"/>
      <c r="X364" s="27">
        <f>R364+T364+U364+V364+W364</f>
        <v>18505</v>
      </c>
      <c r="Y364" s="27">
        <f>S364+W364</f>
        <v>0</v>
      </c>
      <c r="Z364" s="131">
        <v>2118</v>
      </c>
      <c r="AA364" s="27"/>
      <c r="AB364" s="27"/>
      <c r="AC364" s="27"/>
      <c r="AD364" s="27">
        <f>X364+Z364+AA364+AB364+AC364</f>
        <v>20623</v>
      </c>
      <c r="AE364" s="27">
        <f>Y364+AC364</f>
        <v>0</v>
      </c>
      <c r="AF364" s="27"/>
      <c r="AG364" s="27"/>
      <c r="AH364" s="27"/>
      <c r="AI364" s="27"/>
      <c r="AJ364" s="27">
        <f>AD364+AF364+AG364+AH364+AI364</f>
        <v>20623</v>
      </c>
      <c r="AK364" s="27">
        <f>AE364+AI364</f>
        <v>0</v>
      </c>
      <c r="AL364" s="92"/>
      <c r="AM364" s="92"/>
      <c r="AN364" s="92">
        <v>-2614</v>
      </c>
      <c r="AO364" s="92"/>
      <c r="AP364" s="27">
        <f>AJ364+AL364+AM364+AN364+AO364</f>
        <v>18009</v>
      </c>
      <c r="AQ364" s="27">
        <f>AK364+AO364</f>
        <v>0</v>
      </c>
    </row>
    <row r="365" spans="1:43" s="9" customFormat="1" ht="115.5">
      <c r="A365" s="33" t="s">
        <v>453</v>
      </c>
      <c r="B365" s="25" t="s">
        <v>55</v>
      </c>
      <c r="C365" s="25" t="s">
        <v>59</v>
      </c>
      <c r="D365" s="32" t="s">
        <v>457</v>
      </c>
      <c r="E365" s="25"/>
      <c r="F365" s="27">
        <f t="shared" ref="F365:U366" si="561">F366</f>
        <v>80026</v>
      </c>
      <c r="G365" s="27">
        <f t="shared" si="561"/>
        <v>0</v>
      </c>
      <c r="H365" s="27">
        <f t="shared" si="561"/>
        <v>0</v>
      </c>
      <c r="I365" s="27">
        <f t="shared" si="561"/>
        <v>0</v>
      </c>
      <c r="J365" s="27">
        <f t="shared" si="561"/>
        <v>0</v>
      </c>
      <c r="K365" s="27">
        <f t="shared" si="561"/>
        <v>0</v>
      </c>
      <c r="L365" s="27">
        <f t="shared" si="561"/>
        <v>80026</v>
      </c>
      <c r="M365" s="27">
        <f t="shared" si="561"/>
        <v>0</v>
      </c>
      <c r="N365" s="27">
        <f t="shared" si="561"/>
        <v>0</v>
      </c>
      <c r="O365" s="27">
        <f t="shared" si="561"/>
        <v>0</v>
      </c>
      <c r="P365" s="27">
        <f t="shared" si="561"/>
        <v>0</v>
      </c>
      <c r="Q365" s="27">
        <f t="shared" si="561"/>
        <v>646462</v>
      </c>
      <c r="R365" s="27">
        <f t="shared" si="561"/>
        <v>726488</v>
      </c>
      <c r="S365" s="27">
        <f t="shared" si="561"/>
        <v>646462</v>
      </c>
      <c r="T365" s="27">
        <f t="shared" si="561"/>
        <v>0</v>
      </c>
      <c r="U365" s="27">
        <f t="shared" si="561"/>
        <v>0</v>
      </c>
      <c r="V365" s="27">
        <f t="shared" ref="T365:AI366" si="562">V366</f>
        <v>0</v>
      </c>
      <c r="W365" s="27">
        <f t="shared" si="562"/>
        <v>0</v>
      </c>
      <c r="X365" s="27">
        <f t="shared" si="562"/>
        <v>726488</v>
      </c>
      <c r="Y365" s="27">
        <f t="shared" si="562"/>
        <v>646462</v>
      </c>
      <c r="Z365" s="27">
        <f t="shared" si="562"/>
        <v>0</v>
      </c>
      <c r="AA365" s="27">
        <f t="shared" si="562"/>
        <v>0</v>
      </c>
      <c r="AB365" s="27">
        <f t="shared" si="562"/>
        <v>0</v>
      </c>
      <c r="AC365" s="27">
        <f t="shared" si="562"/>
        <v>163000</v>
      </c>
      <c r="AD365" s="27">
        <f t="shared" si="562"/>
        <v>889488</v>
      </c>
      <c r="AE365" s="27">
        <f t="shared" si="562"/>
        <v>809462</v>
      </c>
      <c r="AF365" s="27">
        <f t="shared" si="562"/>
        <v>0</v>
      </c>
      <c r="AG365" s="27">
        <f t="shared" si="562"/>
        <v>0</v>
      </c>
      <c r="AH365" s="27">
        <f t="shared" si="562"/>
        <v>0</v>
      </c>
      <c r="AI365" s="27">
        <f t="shared" si="562"/>
        <v>0</v>
      </c>
      <c r="AJ365" s="27">
        <f t="shared" ref="AF365:AQ366" si="563">AJ366</f>
        <v>889488</v>
      </c>
      <c r="AK365" s="27">
        <f t="shared" si="563"/>
        <v>809462</v>
      </c>
      <c r="AL365" s="27">
        <f t="shared" si="563"/>
        <v>0</v>
      </c>
      <c r="AM365" s="27">
        <f t="shared" si="563"/>
        <v>0</v>
      </c>
      <c r="AN365" s="27">
        <f t="shared" si="563"/>
        <v>0</v>
      </c>
      <c r="AO365" s="27">
        <f t="shared" si="563"/>
        <v>0</v>
      </c>
      <c r="AP365" s="27">
        <f t="shared" si="563"/>
        <v>889488</v>
      </c>
      <c r="AQ365" s="27">
        <f t="shared" si="563"/>
        <v>809462</v>
      </c>
    </row>
    <row r="366" spans="1:43" s="9" customFormat="1" ht="33">
      <c r="A366" s="33" t="s">
        <v>437</v>
      </c>
      <c r="B366" s="25" t="s">
        <v>55</v>
      </c>
      <c r="C366" s="25" t="s">
        <v>59</v>
      </c>
      <c r="D366" s="32" t="s">
        <v>457</v>
      </c>
      <c r="E366" s="25" t="s">
        <v>80</v>
      </c>
      <c r="F366" s="27">
        <f t="shared" si="561"/>
        <v>80026</v>
      </c>
      <c r="G366" s="27">
        <f t="shared" si="561"/>
        <v>0</v>
      </c>
      <c r="H366" s="27">
        <f t="shared" si="561"/>
        <v>0</v>
      </c>
      <c r="I366" s="27">
        <f t="shared" si="561"/>
        <v>0</v>
      </c>
      <c r="J366" s="27">
        <f t="shared" si="561"/>
        <v>0</v>
      </c>
      <c r="K366" s="27">
        <f t="shared" si="561"/>
        <v>0</v>
      </c>
      <c r="L366" s="27">
        <f t="shared" si="561"/>
        <v>80026</v>
      </c>
      <c r="M366" s="27">
        <f t="shared" si="561"/>
        <v>0</v>
      </c>
      <c r="N366" s="27">
        <f t="shared" si="561"/>
        <v>0</v>
      </c>
      <c r="O366" s="27">
        <f t="shared" si="561"/>
        <v>0</v>
      </c>
      <c r="P366" s="27">
        <f t="shared" si="561"/>
        <v>0</v>
      </c>
      <c r="Q366" s="27">
        <f t="shared" si="561"/>
        <v>646462</v>
      </c>
      <c r="R366" s="27">
        <f t="shared" si="561"/>
        <v>726488</v>
      </c>
      <c r="S366" s="27">
        <f t="shared" si="561"/>
        <v>646462</v>
      </c>
      <c r="T366" s="27">
        <f t="shared" si="562"/>
        <v>0</v>
      </c>
      <c r="U366" s="27">
        <f t="shared" si="562"/>
        <v>0</v>
      </c>
      <c r="V366" s="27">
        <f t="shared" si="562"/>
        <v>0</v>
      </c>
      <c r="W366" s="27">
        <f t="shared" si="562"/>
        <v>0</v>
      </c>
      <c r="X366" s="27">
        <f t="shared" si="562"/>
        <v>726488</v>
      </c>
      <c r="Y366" s="27">
        <f t="shared" si="562"/>
        <v>646462</v>
      </c>
      <c r="Z366" s="27">
        <f t="shared" si="562"/>
        <v>0</v>
      </c>
      <c r="AA366" s="27">
        <f t="shared" si="562"/>
        <v>0</v>
      </c>
      <c r="AB366" s="27">
        <f t="shared" si="562"/>
        <v>0</v>
      </c>
      <c r="AC366" s="131">
        <f t="shared" si="562"/>
        <v>163000</v>
      </c>
      <c r="AD366" s="27">
        <f t="shared" si="562"/>
        <v>889488</v>
      </c>
      <c r="AE366" s="27">
        <f t="shared" si="562"/>
        <v>809462</v>
      </c>
      <c r="AF366" s="27">
        <f t="shared" si="563"/>
        <v>0</v>
      </c>
      <c r="AG366" s="27">
        <f t="shared" si="563"/>
        <v>0</v>
      </c>
      <c r="AH366" s="27">
        <f t="shared" si="563"/>
        <v>0</v>
      </c>
      <c r="AI366" s="27">
        <f t="shared" si="563"/>
        <v>0</v>
      </c>
      <c r="AJ366" s="27">
        <f t="shared" si="563"/>
        <v>889488</v>
      </c>
      <c r="AK366" s="27">
        <f t="shared" si="563"/>
        <v>809462</v>
      </c>
      <c r="AL366" s="27">
        <f t="shared" si="563"/>
        <v>0</v>
      </c>
      <c r="AM366" s="27">
        <f t="shared" si="563"/>
        <v>0</v>
      </c>
      <c r="AN366" s="27">
        <f t="shared" si="563"/>
        <v>0</v>
      </c>
      <c r="AO366" s="27">
        <f t="shared" si="563"/>
        <v>0</v>
      </c>
      <c r="AP366" s="27">
        <f t="shared" si="563"/>
        <v>889488</v>
      </c>
      <c r="AQ366" s="27">
        <f t="shared" si="563"/>
        <v>809462</v>
      </c>
    </row>
    <row r="367" spans="1:43" s="9" customFormat="1" ht="37.5" customHeight="1">
      <c r="A367" s="72" t="s">
        <v>170</v>
      </c>
      <c r="B367" s="25" t="s">
        <v>55</v>
      </c>
      <c r="C367" s="25" t="s">
        <v>59</v>
      </c>
      <c r="D367" s="32" t="s">
        <v>457</v>
      </c>
      <c r="E367" s="25" t="s">
        <v>169</v>
      </c>
      <c r="F367" s="27">
        <v>80026</v>
      </c>
      <c r="G367" s="27"/>
      <c r="H367" s="27"/>
      <c r="I367" s="27"/>
      <c r="J367" s="27"/>
      <c r="K367" s="27"/>
      <c r="L367" s="27">
        <f>F367+H367+I367+J367+K367</f>
        <v>80026</v>
      </c>
      <c r="M367" s="27">
        <f>G367+K367</f>
        <v>0</v>
      </c>
      <c r="N367" s="27"/>
      <c r="O367" s="27"/>
      <c r="P367" s="27"/>
      <c r="Q367" s="27">
        <v>646462</v>
      </c>
      <c r="R367" s="27">
        <f>L367+N367+O367+P367+Q367</f>
        <v>726488</v>
      </c>
      <c r="S367" s="27">
        <f>M367+Q367</f>
        <v>646462</v>
      </c>
      <c r="T367" s="27"/>
      <c r="U367" s="27"/>
      <c r="V367" s="27"/>
      <c r="W367" s="27"/>
      <c r="X367" s="27">
        <f>R367+T367+U367+V367+W367</f>
        <v>726488</v>
      </c>
      <c r="Y367" s="27">
        <f>S367+W367</f>
        <v>646462</v>
      </c>
      <c r="Z367" s="27"/>
      <c r="AA367" s="27"/>
      <c r="AB367" s="27"/>
      <c r="AC367" s="131">
        <v>163000</v>
      </c>
      <c r="AD367" s="27">
        <f>X367+Z367+AA367+AB367+AC367</f>
        <v>889488</v>
      </c>
      <c r="AE367" s="27">
        <f>Y367+AC367</f>
        <v>809462</v>
      </c>
      <c r="AF367" s="27"/>
      <c r="AG367" s="27"/>
      <c r="AH367" s="27"/>
      <c r="AI367" s="27"/>
      <c r="AJ367" s="27">
        <f>AD367+AF367+AG367+AH367+AI367</f>
        <v>889488</v>
      </c>
      <c r="AK367" s="27">
        <f>AE367+AI367</f>
        <v>809462</v>
      </c>
      <c r="AL367" s="27"/>
      <c r="AM367" s="27"/>
      <c r="AN367" s="27"/>
      <c r="AO367" s="27"/>
      <c r="AP367" s="27">
        <f>AJ367+AL367+AM367+AN367+AO367</f>
        <v>889488</v>
      </c>
      <c r="AQ367" s="27">
        <f>AK367+AO367</f>
        <v>809462</v>
      </c>
    </row>
    <row r="368" spans="1:43" s="9" customFormat="1" ht="66">
      <c r="A368" s="72" t="s">
        <v>705</v>
      </c>
      <c r="B368" s="25" t="s">
        <v>619</v>
      </c>
      <c r="C368" s="25" t="s">
        <v>59</v>
      </c>
      <c r="D368" s="32" t="s">
        <v>706</v>
      </c>
      <c r="E368" s="25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>
        <f>AL369</f>
        <v>1105</v>
      </c>
      <c r="AM368" s="27">
        <f t="shared" ref="AM368:AP371" si="564">AM369</f>
        <v>0</v>
      </c>
      <c r="AN368" s="27">
        <f t="shared" si="564"/>
        <v>0</v>
      </c>
      <c r="AO368" s="27">
        <f t="shared" si="564"/>
        <v>0</v>
      </c>
      <c r="AP368" s="27">
        <f t="shared" si="564"/>
        <v>1105</v>
      </c>
      <c r="AQ368" s="27">
        <f>AQ369</f>
        <v>0</v>
      </c>
    </row>
    <row r="369" spans="1:43" s="9" customFormat="1" ht="16.5">
      <c r="A369" s="72" t="s">
        <v>78</v>
      </c>
      <c r="B369" s="25" t="s">
        <v>619</v>
      </c>
      <c r="C369" s="25" t="s">
        <v>59</v>
      </c>
      <c r="D369" s="32" t="s">
        <v>707</v>
      </c>
      <c r="E369" s="25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>
        <f>AL370</f>
        <v>1105</v>
      </c>
      <c r="AM369" s="27">
        <f t="shared" si="564"/>
        <v>0</v>
      </c>
      <c r="AN369" s="27">
        <f t="shared" si="564"/>
        <v>0</v>
      </c>
      <c r="AO369" s="27">
        <f t="shared" si="564"/>
        <v>0</v>
      </c>
      <c r="AP369" s="27">
        <f t="shared" si="564"/>
        <v>1105</v>
      </c>
      <c r="AQ369" s="27">
        <f>AQ370</f>
        <v>0</v>
      </c>
    </row>
    <row r="370" spans="1:43" s="9" customFormat="1" ht="16.5">
      <c r="A370" s="72" t="s">
        <v>103</v>
      </c>
      <c r="B370" s="25" t="s">
        <v>619</v>
      </c>
      <c r="C370" s="25" t="s">
        <v>59</v>
      </c>
      <c r="D370" s="32" t="s">
        <v>708</v>
      </c>
      <c r="E370" s="25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>
        <f>AL371</f>
        <v>1105</v>
      </c>
      <c r="AM370" s="27">
        <f t="shared" si="564"/>
        <v>0</v>
      </c>
      <c r="AN370" s="27">
        <f t="shared" si="564"/>
        <v>0</v>
      </c>
      <c r="AO370" s="27">
        <f t="shared" si="564"/>
        <v>0</v>
      </c>
      <c r="AP370" s="27">
        <f t="shared" si="564"/>
        <v>1105</v>
      </c>
      <c r="AQ370" s="27">
        <f>AQ371</f>
        <v>0</v>
      </c>
    </row>
    <row r="371" spans="1:43" s="9" customFormat="1" ht="33">
      <c r="A371" s="72" t="s">
        <v>595</v>
      </c>
      <c r="B371" s="25" t="s">
        <v>619</v>
      </c>
      <c r="C371" s="25" t="s">
        <v>59</v>
      </c>
      <c r="D371" s="32" t="s">
        <v>708</v>
      </c>
      <c r="E371" s="25" t="s">
        <v>80</v>
      </c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>
        <f>AL372</f>
        <v>1105</v>
      </c>
      <c r="AM371" s="27">
        <f t="shared" si="564"/>
        <v>0</v>
      </c>
      <c r="AN371" s="27">
        <f t="shared" si="564"/>
        <v>0</v>
      </c>
      <c r="AO371" s="27">
        <f t="shared" si="564"/>
        <v>0</v>
      </c>
      <c r="AP371" s="27">
        <f t="shared" si="564"/>
        <v>1105</v>
      </c>
      <c r="AQ371" s="27">
        <f>AQ372</f>
        <v>0</v>
      </c>
    </row>
    <row r="372" spans="1:43" s="9" customFormat="1" ht="36" customHeight="1">
      <c r="A372" s="72" t="s">
        <v>170</v>
      </c>
      <c r="B372" s="25" t="s">
        <v>619</v>
      </c>
      <c r="C372" s="25" t="s">
        <v>59</v>
      </c>
      <c r="D372" s="32" t="s">
        <v>708</v>
      </c>
      <c r="E372" s="25" t="s">
        <v>169</v>
      </c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>
        <v>1105</v>
      </c>
      <c r="AM372" s="27"/>
      <c r="AN372" s="27"/>
      <c r="AO372" s="27"/>
      <c r="AP372" s="27">
        <f>AJ372+AL372+AM372+AN372+AO372</f>
        <v>1105</v>
      </c>
      <c r="AQ372" s="27">
        <f>AK372+AO372</f>
        <v>0</v>
      </c>
    </row>
    <row r="373" spans="1:43" s="9" customFormat="1" ht="34.5">
      <c r="A373" s="33" t="s">
        <v>157</v>
      </c>
      <c r="B373" s="25" t="s">
        <v>55</v>
      </c>
      <c r="C373" s="25" t="s">
        <v>59</v>
      </c>
      <c r="D373" s="32" t="s">
        <v>418</v>
      </c>
      <c r="E373" s="25"/>
      <c r="F373" s="27">
        <f t="shared" ref="F373:G373" si="565">F374+F378</f>
        <v>93523</v>
      </c>
      <c r="G373" s="27">
        <f t="shared" si="565"/>
        <v>0</v>
      </c>
      <c r="H373" s="27">
        <f t="shared" ref="H373:M373" si="566">H374+H378</f>
        <v>524</v>
      </c>
      <c r="I373" s="27">
        <f t="shared" si="566"/>
        <v>0</v>
      </c>
      <c r="J373" s="27">
        <f t="shared" si="566"/>
        <v>0</v>
      </c>
      <c r="K373" s="27">
        <f t="shared" si="566"/>
        <v>0</v>
      </c>
      <c r="L373" s="27">
        <f t="shared" si="566"/>
        <v>94047</v>
      </c>
      <c r="M373" s="27">
        <f t="shared" si="566"/>
        <v>0</v>
      </c>
      <c r="N373" s="27">
        <f t="shared" ref="N373:S373" si="567">N374+N378</f>
        <v>0</v>
      </c>
      <c r="O373" s="27">
        <f t="shared" si="567"/>
        <v>0</v>
      </c>
      <c r="P373" s="27">
        <f t="shared" si="567"/>
        <v>0</v>
      </c>
      <c r="Q373" s="27">
        <f t="shared" si="567"/>
        <v>0</v>
      </c>
      <c r="R373" s="27">
        <f t="shared" si="567"/>
        <v>94047</v>
      </c>
      <c r="S373" s="27">
        <f t="shared" si="567"/>
        <v>0</v>
      </c>
      <c r="T373" s="27">
        <f t="shared" ref="T373:Y373" si="568">T374+T378</f>
        <v>9</v>
      </c>
      <c r="U373" s="27">
        <f t="shared" si="568"/>
        <v>0</v>
      </c>
      <c r="V373" s="27">
        <f t="shared" si="568"/>
        <v>0</v>
      </c>
      <c r="W373" s="27">
        <f t="shared" si="568"/>
        <v>0</v>
      </c>
      <c r="X373" s="27">
        <f t="shared" si="568"/>
        <v>94056</v>
      </c>
      <c r="Y373" s="27">
        <f t="shared" si="568"/>
        <v>0</v>
      </c>
      <c r="Z373" s="131">
        <f t="shared" ref="Z373:AE373" si="569">Z374+Z378</f>
        <v>4901</v>
      </c>
      <c r="AA373" s="131">
        <f t="shared" si="569"/>
        <v>1160</v>
      </c>
      <c r="AB373" s="27">
        <f t="shared" si="569"/>
        <v>0</v>
      </c>
      <c r="AC373" s="27">
        <f t="shared" si="569"/>
        <v>0</v>
      </c>
      <c r="AD373" s="27">
        <f t="shared" si="569"/>
        <v>100117</v>
      </c>
      <c r="AE373" s="27">
        <f t="shared" si="569"/>
        <v>0</v>
      </c>
      <c r="AF373" s="27">
        <f t="shared" ref="AF373:AK373" si="570">AF374+AF378</f>
        <v>0</v>
      </c>
      <c r="AG373" s="27">
        <f t="shared" si="570"/>
        <v>0</v>
      </c>
      <c r="AH373" s="27">
        <f t="shared" si="570"/>
        <v>0</v>
      </c>
      <c r="AI373" s="27">
        <f t="shared" si="570"/>
        <v>0</v>
      </c>
      <c r="AJ373" s="27">
        <f t="shared" si="570"/>
        <v>100117</v>
      </c>
      <c r="AK373" s="27">
        <f t="shared" si="570"/>
        <v>0</v>
      </c>
      <c r="AL373" s="27">
        <f t="shared" ref="AL373:AQ373" si="571">AL374+AL378</f>
        <v>3906</v>
      </c>
      <c r="AM373" s="27">
        <f t="shared" si="571"/>
        <v>0</v>
      </c>
      <c r="AN373" s="27">
        <f t="shared" si="571"/>
        <v>-266</v>
      </c>
      <c r="AO373" s="27">
        <f t="shared" si="571"/>
        <v>0</v>
      </c>
      <c r="AP373" s="27">
        <f t="shared" si="571"/>
        <v>103757</v>
      </c>
      <c r="AQ373" s="27">
        <f t="shared" si="571"/>
        <v>0</v>
      </c>
    </row>
    <row r="374" spans="1:43" s="9" customFormat="1" ht="19.5" customHeight="1">
      <c r="A374" s="76" t="s">
        <v>78</v>
      </c>
      <c r="B374" s="25" t="s">
        <v>55</v>
      </c>
      <c r="C374" s="25" t="s">
        <v>59</v>
      </c>
      <c r="D374" s="32" t="s">
        <v>419</v>
      </c>
      <c r="E374" s="25"/>
      <c r="F374" s="27">
        <f t="shared" ref="F374:U376" si="572">F375</f>
        <v>23707</v>
      </c>
      <c r="G374" s="27">
        <f t="shared" si="572"/>
        <v>0</v>
      </c>
      <c r="H374" s="27">
        <f t="shared" si="572"/>
        <v>0</v>
      </c>
      <c r="I374" s="27">
        <f t="shared" si="572"/>
        <v>0</v>
      </c>
      <c r="J374" s="27">
        <f t="shared" si="572"/>
        <v>0</v>
      </c>
      <c r="K374" s="27">
        <f t="shared" si="572"/>
        <v>0</v>
      </c>
      <c r="L374" s="27">
        <f t="shared" si="572"/>
        <v>23707</v>
      </c>
      <c r="M374" s="27">
        <f t="shared" si="572"/>
        <v>0</v>
      </c>
      <c r="N374" s="27">
        <f t="shared" si="572"/>
        <v>0</v>
      </c>
      <c r="O374" s="27">
        <f t="shared" si="572"/>
        <v>0</v>
      </c>
      <c r="P374" s="27">
        <f t="shared" si="572"/>
        <v>0</v>
      </c>
      <c r="Q374" s="27">
        <f t="shared" si="572"/>
        <v>0</v>
      </c>
      <c r="R374" s="27">
        <f t="shared" si="572"/>
        <v>23707</v>
      </c>
      <c r="S374" s="27">
        <f t="shared" si="572"/>
        <v>0</v>
      </c>
      <c r="T374" s="27">
        <f t="shared" si="572"/>
        <v>0</v>
      </c>
      <c r="U374" s="27">
        <f t="shared" si="572"/>
        <v>0</v>
      </c>
      <c r="V374" s="27">
        <f t="shared" ref="T374:AI376" si="573">V375</f>
        <v>0</v>
      </c>
      <c r="W374" s="27">
        <f t="shared" si="573"/>
        <v>0</v>
      </c>
      <c r="X374" s="27">
        <f t="shared" si="573"/>
        <v>23707</v>
      </c>
      <c r="Y374" s="27">
        <f t="shared" si="573"/>
        <v>0</v>
      </c>
      <c r="Z374" s="131">
        <f t="shared" si="573"/>
        <v>35</v>
      </c>
      <c r="AA374" s="131">
        <f t="shared" si="573"/>
        <v>80</v>
      </c>
      <c r="AB374" s="27">
        <f t="shared" si="573"/>
        <v>0</v>
      </c>
      <c r="AC374" s="27">
        <f t="shared" si="573"/>
        <v>0</v>
      </c>
      <c r="AD374" s="27">
        <f t="shared" si="573"/>
        <v>23822</v>
      </c>
      <c r="AE374" s="27">
        <f t="shared" si="573"/>
        <v>0</v>
      </c>
      <c r="AF374" s="27">
        <f t="shared" si="573"/>
        <v>0</v>
      </c>
      <c r="AG374" s="27">
        <f t="shared" si="573"/>
        <v>0</v>
      </c>
      <c r="AH374" s="27">
        <f t="shared" si="573"/>
        <v>0</v>
      </c>
      <c r="AI374" s="27">
        <f t="shared" si="573"/>
        <v>0</v>
      </c>
      <c r="AJ374" s="27">
        <f t="shared" ref="AF374:AQ376" si="574">AJ375</f>
        <v>23822</v>
      </c>
      <c r="AK374" s="27">
        <f t="shared" si="574"/>
        <v>0</v>
      </c>
      <c r="AL374" s="27">
        <f t="shared" si="574"/>
        <v>3298</v>
      </c>
      <c r="AM374" s="27">
        <f t="shared" si="574"/>
        <v>0</v>
      </c>
      <c r="AN374" s="27">
        <f t="shared" si="574"/>
        <v>-1</v>
      </c>
      <c r="AO374" s="27">
        <f t="shared" si="574"/>
        <v>0</v>
      </c>
      <c r="AP374" s="27">
        <f t="shared" si="574"/>
        <v>27119</v>
      </c>
      <c r="AQ374" s="27">
        <f t="shared" si="574"/>
        <v>0</v>
      </c>
    </row>
    <row r="375" spans="1:43" s="9" customFormat="1" ht="24.75" customHeight="1">
      <c r="A375" s="33" t="s">
        <v>103</v>
      </c>
      <c r="B375" s="25" t="s">
        <v>55</v>
      </c>
      <c r="C375" s="25" t="s">
        <v>59</v>
      </c>
      <c r="D375" s="32" t="s">
        <v>420</v>
      </c>
      <c r="E375" s="25"/>
      <c r="F375" s="27">
        <f t="shared" si="572"/>
        <v>23707</v>
      </c>
      <c r="G375" s="27">
        <f t="shared" si="572"/>
        <v>0</v>
      </c>
      <c r="H375" s="27">
        <f t="shared" si="572"/>
        <v>0</v>
      </c>
      <c r="I375" s="27">
        <f t="shared" si="572"/>
        <v>0</v>
      </c>
      <c r="J375" s="27">
        <f t="shared" si="572"/>
        <v>0</v>
      </c>
      <c r="K375" s="27">
        <f t="shared" si="572"/>
        <v>0</v>
      </c>
      <c r="L375" s="27">
        <f t="shared" si="572"/>
        <v>23707</v>
      </c>
      <c r="M375" s="27">
        <f t="shared" si="572"/>
        <v>0</v>
      </c>
      <c r="N375" s="27">
        <f t="shared" si="572"/>
        <v>0</v>
      </c>
      <c r="O375" s="27">
        <f t="shared" si="572"/>
        <v>0</v>
      </c>
      <c r="P375" s="27">
        <f t="shared" si="572"/>
        <v>0</v>
      </c>
      <c r="Q375" s="27">
        <f t="shared" si="572"/>
        <v>0</v>
      </c>
      <c r="R375" s="27">
        <f t="shared" si="572"/>
        <v>23707</v>
      </c>
      <c r="S375" s="27">
        <f t="shared" si="572"/>
        <v>0</v>
      </c>
      <c r="T375" s="27">
        <f t="shared" si="573"/>
        <v>0</v>
      </c>
      <c r="U375" s="27">
        <f t="shared" si="573"/>
        <v>0</v>
      </c>
      <c r="V375" s="27">
        <f t="shared" si="573"/>
        <v>0</v>
      </c>
      <c r="W375" s="27">
        <f t="shared" si="573"/>
        <v>0</v>
      </c>
      <c r="X375" s="27">
        <f t="shared" si="573"/>
        <v>23707</v>
      </c>
      <c r="Y375" s="27">
        <f t="shared" si="573"/>
        <v>0</v>
      </c>
      <c r="Z375" s="131">
        <f t="shared" si="573"/>
        <v>35</v>
      </c>
      <c r="AA375" s="131">
        <f t="shared" si="573"/>
        <v>80</v>
      </c>
      <c r="AB375" s="27">
        <f t="shared" si="573"/>
        <v>0</v>
      </c>
      <c r="AC375" s="27">
        <f t="shared" si="573"/>
        <v>0</v>
      </c>
      <c r="AD375" s="27">
        <f t="shared" si="573"/>
        <v>23822</v>
      </c>
      <c r="AE375" s="27">
        <f t="shared" si="573"/>
        <v>0</v>
      </c>
      <c r="AF375" s="27">
        <f t="shared" si="574"/>
        <v>0</v>
      </c>
      <c r="AG375" s="27">
        <f t="shared" si="574"/>
        <v>0</v>
      </c>
      <c r="AH375" s="27">
        <f t="shared" si="574"/>
        <v>0</v>
      </c>
      <c r="AI375" s="27">
        <f t="shared" si="574"/>
        <v>0</v>
      </c>
      <c r="AJ375" s="27">
        <f t="shared" si="574"/>
        <v>23822</v>
      </c>
      <c r="AK375" s="27">
        <f t="shared" si="574"/>
        <v>0</v>
      </c>
      <c r="AL375" s="27">
        <f t="shared" si="574"/>
        <v>3298</v>
      </c>
      <c r="AM375" s="27">
        <f t="shared" si="574"/>
        <v>0</v>
      </c>
      <c r="AN375" s="27">
        <f t="shared" si="574"/>
        <v>-1</v>
      </c>
      <c r="AO375" s="27">
        <f t="shared" si="574"/>
        <v>0</v>
      </c>
      <c r="AP375" s="27">
        <f t="shared" si="574"/>
        <v>27119</v>
      </c>
      <c r="AQ375" s="27">
        <f t="shared" si="574"/>
        <v>0</v>
      </c>
    </row>
    <row r="376" spans="1:43" s="9" customFormat="1" ht="36" customHeight="1">
      <c r="A376" s="33" t="s">
        <v>437</v>
      </c>
      <c r="B376" s="25" t="s">
        <v>55</v>
      </c>
      <c r="C376" s="25" t="s">
        <v>59</v>
      </c>
      <c r="D376" s="32" t="s">
        <v>420</v>
      </c>
      <c r="E376" s="25" t="s">
        <v>80</v>
      </c>
      <c r="F376" s="27">
        <f t="shared" si="572"/>
        <v>23707</v>
      </c>
      <c r="G376" s="27">
        <f t="shared" si="572"/>
        <v>0</v>
      </c>
      <c r="H376" s="27">
        <f t="shared" si="572"/>
        <v>0</v>
      </c>
      <c r="I376" s="27">
        <f t="shared" si="572"/>
        <v>0</v>
      </c>
      <c r="J376" s="27">
        <f t="shared" si="572"/>
        <v>0</v>
      </c>
      <c r="K376" s="27">
        <f t="shared" si="572"/>
        <v>0</v>
      </c>
      <c r="L376" s="27">
        <f t="shared" si="572"/>
        <v>23707</v>
      </c>
      <c r="M376" s="27">
        <f t="shared" si="572"/>
        <v>0</v>
      </c>
      <c r="N376" s="27">
        <f t="shared" si="572"/>
        <v>0</v>
      </c>
      <c r="O376" s="27">
        <f t="shared" si="572"/>
        <v>0</v>
      </c>
      <c r="P376" s="27">
        <f t="shared" si="572"/>
        <v>0</v>
      </c>
      <c r="Q376" s="27">
        <f t="shared" si="572"/>
        <v>0</v>
      </c>
      <c r="R376" s="27">
        <f t="shared" si="572"/>
        <v>23707</v>
      </c>
      <c r="S376" s="27">
        <f t="shared" si="572"/>
        <v>0</v>
      </c>
      <c r="T376" s="27">
        <f t="shared" si="573"/>
        <v>0</v>
      </c>
      <c r="U376" s="27">
        <f t="shared" si="573"/>
        <v>0</v>
      </c>
      <c r="V376" s="27">
        <f t="shared" si="573"/>
        <v>0</v>
      </c>
      <c r="W376" s="27">
        <f t="shared" si="573"/>
        <v>0</v>
      </c>
      <c r="X376" s="27">
        <f t="shared" si="573"/>
        <v>23707</v>
      </c>
      <c r="Y376" s="27">
        <f t="shared" si="573"/>
        <v>0</v>
      </c>
      <c r="Z376" s="131">
        <f t="shared" si="573"/>
        <v>35</v>
      </c>
      <c r="AA376" s="131">
        <f t="shared" si="573"/>
        <v>80</v>
      </c>
      <c r="AB376" s="27">
        <f t="shared" si="573"/>
        <v>0</v>
      </c>
      <c r="AC376" s="27">
        <f t="shared" si="573"/>
        <v>0</v>
      </c>
      <c r="AD376" s="27">
        <f t="shared" si="573"/>
        <v>23822</v>
      </c>
      <c r="AE376" s="27">
        <f t="shared" si="573"/>
        <v>0</v>
      </c>
      <c r="AF376" s="27">
        <f t="shared" si="574"/>
        <v>0</v>
      </c>
      <c r="AG376" s="27">
        <f t="shared" si="574"/>
        <v>0</v>
      </c>
      <c r="AH376" s="27">
        <f t="shared" si="574"/>
        <v>0</v>
      </c>
      <c r="AI376" s="27">
        <f t="shared" si="574"/>
        <v>0</v>
      </c>
      <c r="AJ376" s="27">
        <f t="shared" si="574"/>
        <v>23822</v>
      </c>
      <c r="AK376" s="27">
        <f t="shared" si="574"/>
        <v>0</v>
      </c>
      <c r="AL376" s="92">
        <f t="shared" si="574"/>
        <v>3298</v>
      </c>
      <c r="AM376" s="92">
        <f t="shared" si="574"/>
        <v>0</v>
      </c>
      <c r="AN376" s="92">
        <f t="shared" si="574"/>
        <v>-1</v>
      </c>
      <c r="AO376" s="92">
        <f t="shared" si="574"/>
        <v>0</v>
      </c>
      <c r="AP376" s="27">
        <f t="shared" si="574"/>
        <v>27119</v>
      </c>
      <c r="AQ376" s="27">
        <f t="shared" si="574"/>
        <v>0</v>
      </c>
    </row>
    <row r="377" spans="1:43" s="9" customFormat="1" ht="34.5" customHeight="1">
      <c r="A377" s="72" t="s">
        <v>170</v>
      </c>
      <c r="B377" s="25" t="s">
        <v>55</v>
      </c>
      <c r="C377" s="25" t="s">
        <v>59</v>
      </c>
      <c r="D377" s="32" t="s">
        <v>420</v>
      </c>
      <c r="E377" s="25" t="s">
        <v>169</v>
      </c>
      <c r="F377" s="27">
        <v>23707</v>
      </c>
      <c r="G377" s="27"/>
      <c r="H377" s="27"/>
      <c r="I377" s="27"/>
      <c r="J377" s="27"/>
      <c r="K377" s="27"/>
      <c r="L377" s="27">
        <f>F377+H377+I377+J377+K377</f>
        <v>23707</v>
      </c>
      <c r="M377" s="27">
        <f>G377+K377</f>
        <v>0</v>
      </c>
      <c r="N377" s="27"/>
      <c r="O377" s="27"/>
      <c r="P377" s="27"/>
      <c r="Q377" s="27"/>
      <c r="R377" s="27">
        <f>L377+N377+O377+P377+Q377</f>
        <v>23707</v>
      </c>
      <c r="S377" s="27">
        <f>M377+Q377</f>
        <v>0</v>
      </c>
      <c r="T377" s="27"/>
      <c r="U377" s="27"/>
      <c r="V377" s="27"/>
      <c r="W377" s="27"/>
      <c r="X377" s="27">
        <f>R377+T377+U377+V377+W377</f>
        <v>23707</v>
      </c>
      <c r="Y377" s="27">
        <f>S377+W377</f>
        <v>0</v>
      </c>
      <c r="Z377" s="131">
        <v>35</v>
      </c>
      <c r="AA377" s="131">
        <v>80</v>
      </c>
      <c r="AB377" s="27"/>
      <c r="AC377" s="27"/>
      <c r="AD377" s="27">
        <f>X377+Z377+AA377+AB377+AC377</f>
        <v>23822</v>
      </c>
      <c r="AE377" s="27">
        <f>Y377+AC377</f>
        <v>0</v>
      </c>
      <c r="AF377" s="27"/>
      <c r="AG377" s="27"/>
      <c r="AH377" s="27"/>
      <c r="AI377" s="27"/>
      <c r="AJ377" s="27">
        <f>AD377+AF377+AG377+AH377+AI377</f>
        <v>23822</v>
      </c>
      <c r="AK377" s="27">
        <f>AE377+AI377</f>
        <v>0</v>
      </c>
      <c r="AL377" s="92">
        <v>3298</v>
      </c>
      <c r="AM377" s="92"/>
      <c r="AN377" s="92">
        <v>-1</v>
      </c>
      <c r="AO377" s="92"/>
      <c r="AP377" s="27">
        <f>AJ377+AL377+AM377+AN377+AO377</f>
        <v>27119</v>
      </c>
      <c r="AQ377" s="27">
        <f>AK377+AO377</f>
        <v>0</v>
      </c>
    </row>
    <row r="378" spans="1:43" s="9" customFormat="1" ht="33">
      <c r="A378" s="33" t="s">
        <v>215</v>
      </c>
      <c r="B378" s="25" t="s">
        <v>55</v>
      </c>
      <c r="C378" s="25" t="s">
        <v>59</v>
      </c>
      <c r="D378" s="32" t="s">
        <v>421</v>
      </c>
      <c r="E378" s="25"/>
      <c r="F378" s="27">
        <f t="shared" ref="F378:AQ378" si="575">F379</f>
        <v>69816</v>
      </c>
      <c r="G378" s="27">
        <f t="shared" si="575"/>
        <v>0</v>
      </c>
      <c r="H378" s="27">
        <f t="shared" si="575"/>
        <v>524</v>
      </c>
      <c r="I378" s="27">
        <f t="shared" si="575"/>
        <v>0</v>
      </c>
      <c r="J378" s="27">
        <f t="shared" si="575"/>
        <v>0</v>
      </c>
      <c r="K378" s="27">
        <f t="shared" si="575"/>
        <v>0</v>
      </c>
      <c r="L378" s="27">
        <f t="shared" si="575"/>
        <v>70340</v>
      </c>
      <c r="M378" s="27">
        <f t="shared" si="575"/>
        <v>0</v>
      </c>
      <c r="N378" s="27">
        <f t="shared" si="575"/>
        <v>0</v>
      </c>
      <c r="O378" s="27">
        <f t="shared" si="575"/>
        <v>0</v>
      </c>
      <c r="P378" s="27">
        <f t="shared" si="575"/>
        <v>0</v>
      </c>
      <c r="Q378" s="27">
        <f t="shared" si="575"/>
        <v>0</v>
      </c>
      <c r="R378" s="27">
        <f t="shared" si="575"/>
        <v>70340</v>
      </c>
      <c r="S378" s="27">
        <f t="shared" si="575"/>
        <v>0</v>
      </c>
      <c r="T378" s="27">
        <f t="shared" si="575"/>
        <v>9</v>
      </c>
      <c r="U378" s="27">
        <f t="shared" si="575"/>
        <v>0</v>
      </c>
      <c r="V378" s="27">
        <f t="shared" si="575"/>
        <v>0</v>
      </c>
      <c r="W378" s="27">
        <f t="shared" si="575"/>
        <v>0</v>
      </c>
      <c r="X378" s="27">
        <f t="shared" si="575"/>
        <v>70349</v>
      </c>
      <c r="Y378" s="27">
        <f t="shared" si="575"/>
        <v>0</v>
      </c>
      <c r="Z378" s="131">
        <f t="shared" si="575"/>
        <v>4866</v>
      </c>
      <c r="AA378" s="27">
        <f t="shared" si="575"/>
        <v>1080</v>
      </c>
      <c r="AB378" s="27">
        <f t="shared" si="575"/>
        <v>0</v>
      </c>
      <c r="AC378" s="27">
        <f t="shared" si="575"/>
        <v>0</v>
      </c>
      <c r="AD378" s="27">
        <f t="shared" si="575"/>
        <v>76295</v>
      </c>
      <c r="AE378" s="27">
        <f t="shared" si="575"/>
        <v>0</v>
      </c>
      <c r="AF378" s="27">
        <f t="shared" si="575"/>
        <v>0</v>
      </c>
      <c r="AG378" s="27">
        <f t="shared" si="575"/>
        <v>0</v>
      </c>
      <c r="AH378" s="27">
        <f t="shared" si="575"/>
        <v>0</v>
      </c>
      <c r="AI378" s="27">
        <f t="shared" si="575"/>
        <v>0</v>
      </c>
      <c r="AJ378" s="27">
        <f t="shared" si="575"/>
        <v>76295</v>
      </c>
      <c r="AK378" s="27">
        <f t="shared" si="575"/>
        <v>0</v>
      </c>
      <c r="AL378" s="27">
        <f t="shared" si="575"/>
        <v>608</v>
      </c>
      <c r="AM378" s="27">
        <f t="shared" si="575"/>
        <v>0</v>
      </c>
      <c r="AN378" s="27">
        <f t="shared" si="575"/>
        <v>-265</v>
      </c>
      <c r="AO378" s="27">
        <f t="shared" si="575"/>
        <v>0</v>
      </c>
      <c r="AP378" s="27">
        <f t="shared" si="575"/>
        <v>76638</v>
      </c>
      <c r="AQ378" s="27">
        <f t="shared" si="575"/>
        <v>0</v>
      </c>
    </row>
    <row r="379" spans="1:43" s="9" customFormat="1" ht="33">
      <c r="A379" s="33" t="s">
        <v>104</v>
      </c>
      <c r="B379" s="25" t="s">
        <v>55</v>
      </c>
      <c r="C379" s="25" t="s">
        <v>59</v>
      </c>
      <c r="D379" s="32" t="s">
        <v>422</v>
      </c>
      <c r="E379" s="25"/>
      <c r="F379" s="27">
        <f t="shared" ref="F379:G379" si="576">F380+F382+F384</f>
        <v>69816</v>
      </c>
      <c r="G379" s="27">
        <f t="shared" si="576"/>
        <v>0</v>
      </c>
      <c r="H379" s="27">
        <f t="shared" ref="H379:M379" si="577">H380+H382+H384</f>
        <v>524</v>
      </c>
      <c r="I379" s="27">
        <f t="shared" si="577"/>
        <v>0</v>
      </c>
      <c r="J379" s="27">
        <f t="shared" si="577"/>
        <v>0</v>
      </c>
      <c r="K379" s="27">
        <f t="shared" si="577"/>
        <v>0</v>
      </c>
      <c r="L379" s="27">
        <f t="shared" si="577"/>
        <v>70340</v>
      </c>
      <c r="M379" s="27">
        <f t="shared" si="577"/>
        <v>0</v>
      </c>
      <c r="N379" s="27">
        <f t="shared" ref="N379:S379" si="578">N380+N382+N384</f>
        <v>0</v>
      </c>
      <c r="O379" s="27">
        <f t="shared" si="578"/>
        <v>0</v>
      </c>
      <c r="P379" s="27">
        <f t="shared" si="578"/>
        <v>0</v>
      </c>
      <c r="Q379" s="27">
        <f t="shared" si="578"/>
        <v>0</v>
      </c>
      <c r="R379" s="27">
        <f t="shared" si="578"/>
        <v>70340</v>
      </c>
      <c r="S379" s="27">
        <f t="shared" si="578"/>
        <v>0</v>
      </c>
      <c r="T379" s="27">
        <f t="shared" ref="T379:Y379" si="579">T380+T382+T384</f>
        <v>9</v>
      </c>
      <c r="U379" s="27">
        <f t="shared" si="579"/>
        <v>0</v>
      </c>
      <c r="V379" s="27">
        <f t="shared" si="579"/>
        <v>0</v>
      </c>
      <c r="W379" s="27">
        <f t="shared" si="579"/>
        <v>0</v>
      </c>
      <c r="X379" s="27">
        <f t="shared" si="579"/>
        <v>70349</v>
      </c>
      <c r="Y379" s="27">
        <f t="shared" si="579"/>
        <v>0</v>
      </c>
      <c r="Z379" s="131">
        <f t="shared" ref="Z379:AE379" si="580">Z380+Z382+Z384</f>
        <v>4866</v>
      </c>
      <c r="AA379" s="27">
        <f t="shared" si="580"/>
        <v>1080</v>
      </c>
      <c r="AB379" s="27">
        <f t="shared" si="580"/>
        <v>0</v>
      </c>
      <c r="AC379" s="27">
        <f t="shared" si="580"/>
        <v>0</v>
      </c>
      <c r="AD379" s="27">
        <f t="shared" si="580"/>
        <v>76295</v>
      </c>
      <c r="AE379" s="27">
        <f t="shared" si="580"/>
        <v>0</v>
      </c>
      <c r="AF379" s="27">
        <f t="shared" ref="AF379:AK379" si="581">AF380+AF382+AF384</f>
        <v>0</v>
      </c>
      <c r="AG379" s="27">
        <f t="shared" si="581"/>
        <v>0</v>
      </c>
      <c r="AH379" s="27">
        <f t="shared" si="581"/>
        <v>0</v>
      </c>
      <c r="AI379" s="27">
        <f t="shared" si="581"/>
        <v>0</v>
      </c>
      <c r="AJ379" s="27">
        <f t="shared" si="581"/>
        <v>76295</v>
      </c>
      <c r="AK379" s="27">
        <f t="shared" si="581"/>
        <v>0</v>
      </c>
      <c r="AL379" s="27">
        <f t="shared" ref="AL379:AQ379" si="582">AL380+AL382+AL384</f>
        <v>608</v>
      </c>
      <c r="AM379" s="27">
        <f t="shared" si="582"/>
        <v>0</v>
      </c>
      <c r="AN379" s="27">
        <f t="shared" si="582"/>
        <v>-265</v>
      </c>
      <c r="AO379" s="27">
        <f t="shared" si="582"/>
        <v>0</v>
      </c>
      <c r="AP379" s="27">
        <f t="shared" si="582"/>
        <v>76638</v>
      </c>
      <c r="AQ379" s="27">
        <f t="shared" si="582"/>
        <v>0</v>
      </c>
    </row>
    <row r="380" spans="1:43" s="9" customFormat="1" ht="86.25" customHeight="1">
      <c r="A380" s="33" t="s">
        <v>466</v>
      </c>
      <c r="B380" s="25" t="s">
        <v>55</v>
      </c>
      <c r="C380" s="25" t="s">
        <v>59</v>
      </c>
      <c r="D380" s="32" t="s">
        <v>422</v>
      </c>
      <c r="E380" s="25" t="s">
        <v>105</v>
      </c>
      <c r="F380" s="27">
        <f t="shared" ref="F380:AQ380" si="583">F381</f>
        <v>13090</v>
      </c>
      <c r="G380" s="27">
        <f t="shared" si="583"/>
        <v>0</v>
      </c>
      <c r="H380" s="27">
        <f t="shared" si="583"/>
        <v>524</v>
      </c>
      <c r="I380" s="27">
        <f t="shared" si="583"/>
        <v>0</v>
      </c>
      <c r="J380" s="27">
        <f t="shared" si="583"/>
        <v>0</v>
      </c>
      <c r="K380" s="27">
        <f t="shared" si="583"/>
        <v>0</v>
      </c>
      <c r="L380" s="27">
        <f t="shared" si="583"/>
        <v>13614</v>
      </c>
      <c r="M380" s="27">
        <f t="shared" si="583"/>
        <v>0</v>
      </c>
      <c r="N380" s="27">
        <f t="shared" si="583"/>
        <v>0</v>
      </c>
      <c r="O380" s="27">
        <f t="shared" si="583"/>
        <v>0</v>
      </c>
      <c r="P380" s="27">
        <f t="shared" si="583"/>
        <v>0</v>
      </c>
      <c r="Q380" s="27">
        <f t="shared" si="583"/>
        <v>0</v>
      </c>
      <c r="R380" s="27">
        <f t="shared" si="583"/>
        <v>13614</v>
      </c>
      <c r="S380" s="27">
        <f t="shared" si="583"/>
        <v>0</v>
      </c>
      <c r="T380" s="27">
        <f t="shared" si="583"/>
        <v>9</v>
      </c>
      <c r="U380" s="27">
        <f t="shared" si="583"/>
        <v>0</v>
      </c>
      <c r="V380" s="27">
        <f t="shared" si="583"/>
        <v>0</v>
      </c>
      <c r="W380" s="27">
        <f t="shared" si="583"/>
        <v>0</v>
      </c>
      <c r="X380" s="27">
        <f t="shared" si="583"/>
        <v>13623</v>
      </c>
      <c r="Y380" s="27">
        <f t="shared" si="583"/>
        <v>0</v>
      </c>
      <c r="Z380" s="27">
        <f t="shared" si="583"/>
        <v>0</v>
      </c>
      <c r="AA380" s="27">
        <f t="shared" si="583"/>
        <v>0</v>
      </c>
      <c r="AB380" s="27">
        <f t="shared" si="583"/>
        <v>0</v>
      </c>
      <c r="AC380" s="27">
        <f t="shared" si="583"/>
        <v>0</v>
      </c>
      <c r="AD380" s="27">
        <f t="shared" si="583"/>
        <v>13623</v>
      </c>
      <c r="AE380" s="27">
        <f t="shared" si="583"/>
        <v>0</v>
      </c>
      <c r="AF380" s="27">
        <f t="shared" si="583"/>
        <v>0</v>
      </c>
      <c r="AG380" s="27">
        <f t="shared" si="583"/>
        <v>0</v>
      </c>
      <c r="AH380" s="27">
        <f t="shared" si="583"/>
        <v>0</v>
      </c>
      <c r="AI380" s="27">
        <f t="shared" si="583"/>
        <v>0</v>
      </c>
      <c r="AJ380" s="27">
        <f t="shared" si="583"/>
        <v>13623</v>
      </c>
      <c r="AK380" s="27">
        <f t="shared" si="583"/>
        <v>0</v>
      </c>
      <c r="AL380" s="27">
        <f t="shared" si="583"/>
        <v>0</v>
      </c>
      <c r="AM380" s="27">
        <f t="shared" si="583"/>
        <v>0</v>
      </c>
      <c r="AN380" s="27">
        <f t="shared" si="583"/>
        <v>0</v>
      </c>
      <c r="AO380" s="27">
        <f t="shared" si="583"/>
        <v>0</v>
      </c>
      <c r="AP380" s="27">
        <f t="shared" si="583"/>
        <v>13623</v>
      </c>
      <c r="AQ380" s="27">
        <f t="shared" si="583"/>
        <v>0</v>
      </c>
    </row>
    <row r="381" spans="1:43" s="9" customFormat="1" ht="21" customHeight="1">
      <c r="A381" s="73" t="s">
        <v>180</v>
      </c>
      <c r="B381" s="25" t="s">
        <v>55</v>
      </c>
      <c r="C381" s="25" t="s">
        <v>59</v>
      </c>
      <c r="D381" s="32" t="s">
        <v>422</v>
      </c>
      <c r="E381" s="25" t="s">
        <v>179</v>
      </c>
      <c r="F381" s="27">
        <v>13090</v>
      </c>
      <c r="G381" s="27"/>
      <c r="H381" s="27">
        <v>524</v>
      </c>
      <c r="I381" s="27"/>
      <c r="J381" s="27"/>
      <c r="K381" s="27"/>
      <c r="L381" s="27">
        <f>F381+H381+I381+J381+K381</f>
        <v>13614</v>
      </c>
      <c r="M381" s="27">
        <f>G381+K381</f>
        <v>0</v>
      </c>
      <c r="N381" s="27"/>
      <c r="O381" s="27"/>
      <c r="P381" s="27"/>
      <c r="Q381" s="27"/>
      <c r="R381" s="27">
        <f>L381+N381+O381+P381+Q381</f>
        <v>13614</v>
      </c>
      <c r="S381" s="27">
        <f>M381+Q381</f>
        <v>0</v>
      </c>
      <c r="T381" s="27">
        <v>9</v>
      </c>
      <c r="U381" s="27"/>
      <c r="V381" s="27"/>
      <c r="W381" s="27"/>
      <c r="X381" s="27">
        <f>R381+T381+U381+V381+W381</f>
        <v>13623</v>
      </c>
      <c r="Y381" s="27">
        <f>S381+W381</f>
        <v>0</v>
      </c>
      <c r="Z381" s="27"/>
      <c r="AA381" s="27"/>
      <c r="AB381" s="27"/>
      <c r="AC381" s="27"/>
      <c r="AD381" s="27">
        <f>X381+Z381+AA381+AB381+AC381</f>
        <v>13623</v>
      </c>
      <c r="AE381" s="27">
        <f>Y381+AC381</f>
        <v>0</v>
      </c>
      <c r="AF381" s="27"/>
      <c r="AG381" s="27"/>
      <c r="AH381" s="27"/>
      <c r="AI381" s="27"/>
      <c r="AJ381" s="27">
        <f>AD381+AF381+AG381+AH381+AI381</f>
        <v>13623</v>
      </c>
      <c r="AK381" s="27">
        <f>AE381+AI381</f>
        <v>0</v>
      </c>
      <c r="AL381" s="27"/>
      <c r="AM381" s="27"/>
      <c r="AN381" s="27"/>
      <c r="AO381" s="27"/>
      <c r="AP381" s="27">
        <f>AJ381+AL381+AM381+AN381+AO381</f>
        <v>13623</v>
      </c>
      <c r="AQ381" s="27">
        <f>AK381+AO381</f>
        <v>0</v>
      </c>
    </row>
    <row r="382" spans="1:43" s="9" customFormat="1" ht="33">
      <c r="A382" s="33" t="s">
        <v>437</v>
      </c>
      <c r="B382" s="25" t="s">
        <v>55</v>
      </c>
      <c r="C382" s="25" t="s">
        <v>59</v>
      </c>
      <c r="D382" s="32" t="s">
        <v>422</v>
      </c>
      <c r="E382" s="25" t="s">
        <v>80</v>
      </c>
      <c r="F382" s="27">
        <f t="shared" ref="F382:AQ382" si="584">F383</f>
        <v>55581</v>
      </c>
      <c r="G382" s="27">
        <f t="shared" si="584"/>
        <v>0</v>
      </c>
      <c r="H382" s="27">
        <f t="shared" si="584"/>
        <v>0</v>
      </c>
      <c r="I382" s="27">
        <f t="shared" si="584"/>
        <v>0</v>
      </c>
      <c r="J382" s="27">
        <f t="shared" si="584"/>
        <v>0</v>
      </c>
      <c r="K382" s="27">
        <f t="shared" si="584"/>
        <v>0</v>
      </c>
      <c r="L382" s="27">
        <f t="shared" si="584"/>
        <v>55581</v>
      </c>
      <c r="M382" s="27">
        <f t="shared" si="584"/>
        <v>0</v>
      </c>
      <c r="N382" s="27">
        <f t="shared" si="584"/>
        <v>0</v>
      </c>
      <c r="O382" s="27">
        <f t="shared" si="584"/>
        <v>0</v>
      </c>
      <c r="P382" s="27">
        <f t="shared" si="584"/>
        <v>0</v>
      </c>
      <c r="Q382" s="27">
        <f t="shared" si="584"/>
        <v>0</v>
      </c>
      <c r="R382" s="27">
        <f t="shared" si="584"/>
        <v>55581</v>
      </c>
      <c r="S382" s="27">
        <f t="shared" si="584"/>
        <v>0</v>
      </c>
      <c r="T382" s="27">
        <f t="shared" si="584"/>
        <v>0</v>
      </c>
      <c r="U382" s="27">
        <f t="shared" si="584"/>
        <v>0</v>
      </c>
      <c r="V382" s="27">
        <f t="shared" si="584"/>
        <v>0</v>
      </c>
      <c r="W382" s="27">
        <f t="shared" si="584"/>
        <v>0</v>
      </c>
      <c r="X382" s="27">
        <f t="shared" si="584"/>
        <v>55581</v>
      </c>
      <c r="Y382" s="27">
        <f t="shared" si="584"/>
        <v>0</v>
      </c>
      <c r="Z382" s="131">
        <f t="shared" si="584"/>
        <v>4863</v>
      </c>
      <c r="AA382" s="131">
        <f t="shared" si="584"/>
        <v>1080</v>
      </c>
      <c r="AB382" s="27">
        <f t="shared" si="584"/>
        <v>0</v>
      </c>
      <c r="AC382" s="27">
        <f t="shared" si="584"/>
        <v>0</v>
      </c>
      <c r="AD382" s="27">
        <f t="shared" si="584"/>
        <v>61524</v>
      </c>
      <c r="AE382" s="27">
        <f t="shared" si="584"/>
        <v>0</v>
      </c>
      <c r="AF382" s="27">
        <f t="shared" si="584"/>
        <v>0</v>
      </c>
      <c r="AG382" s="27">
        <f t="shared" si="584"/>
        <v>0</v>
      </c>
      <c r="AH382" s="27">
        <f t="shared" si="584"/>
        <v>0</v>
      </c>
      <c r="AI382" s="27">
        <f t="shared" si="584"/>
        <v>0</v>
      </c>
      <c r="AJ382" s="27">
        <f t="shared" si="584"/>
        <v>61524</v>
      </c>
      <c r="AK382" s="27">
        <f t="shared" si="584"/>
        <v>0</v>
      </c>
      <c r="AL382" s="92">
        <f t="shared" si="584"/>
        <v>0</v>
      </c>
      <c r="AM382" s="92">
        <f t="shared" si="584"/>
        <v>-265</v>
      </c>
      <c r="AN382" s="92">
        <f t="shared" si="584"/>
        <v>-265</v>
      </c>
      <c r="AO382" s="92">
        <f t="shared" si="584"/>
        <v>0</v>
      </c>
      <c r="AP382" s="27">
        <f t="shared" si="584"/>
        <v>60994</v>
      </c>
      <c r="AQ382" s="27">
        <f t="shared" si="584"/>
        <v>0</v>
      </c>
    </row>
    <row r="383" spans="1:43" s="9" customFormat="1" ht="37.5" customHeight="1">
      <c r="A383" s="72" t="s">
        <v>170</v>
      </c>
      <c r="B383" s="25" t="s">
        <v>55</v>
      </c>
      <c r="C383" s="25" t="s">
        <v>59</v>
      </c>
      <c r="D383" s="32" t="s">
        <v>422</v>
      </c>
      <c r="E383" s="25" t="s">
        <v>169</v>
      </c>
      <c r="F383" s="27">
        <v>55581</v>
      </c>
      <c r="G383" s="27"/>
      <c r="H383" s="27"/>
      <c r="I383" s="27"/>
      <c r="J383" s="27"/>
      <c r="K383" s="27"/>
      <c r="L383" s="27">
        <f>F383+H383+I383+J383+K383</f>
        <v>55581</v>
      </c>
      <c r="M383" s="27">
        <f>G383+K383</f>
        <v>0</v>
      </c>
      <c r="N383" s="27"/>
      <c r="O383" s="27"/>
      <c r="P383" s="27"/>
      <c r="Q383" s="27"/>
      <c r="R383" s="27">
        <f>L383+N383+O383+P383+Q383</f>
        <v>55581</v>
      </c>
      <c r="S383" s="27">
        <f>M383+Q383</f>
        <v>0</v>
      </c>
      <c r="T383" s="27"/>
      <c r="U383" s="27"/>
      <c r="V383" s="27"/>
      <c r="W383" s="27"/>
      <c r="X383" s="27">
        <f>R383+T383+U383+V383+W383</f>
        <v>55581</v>
      </c>
      <c r="Y383" s="27">
        <f>S383+W383</f>
        <v>0</v>
      </c>
      <c r="Z383" s="131">
        <v>4863</v>
      </c>
      <c r="AA383" s="131">
        <v>1080</v>
      </c>
      <c r="AB383" s="27"/>
      <c r="AC383" s="27"/>
      <c r="AD383" s="27">
        <f>X383+Z383+AA383+AB383+AC383</f>
        <v>61524</v>
      </c>
      <c r="AE383" s="27">
        <f>Y383+AC383</f>
        <v>0</v>
      </c>
      <c r="AF383" s="27"/>
      <c r="AG383" s="27"/>
      <c r="AH383" s="27"/>
      <c r="AI383" s="27"/>
      <c r="AJ383" s="27">
        <f>AD383+AF383+AG383+AH383+AI383</f>
        <v>61524</v>
      </c>
      <c r="AK383" s="27">
        <f>AE383+AI383</f>
        <v>0</v>
      </c>
      <c r="AL383" s="92"/>
      <c r="AM383" s="92">
        <v>-265</v>
      </c>
      <c r="AN383" s="92">
        <v>-265</v>
      </c>
      <c r="AO383" s="92"/>
      <c r="AP383" s="27">
        <f>AJ383+AL383+AM383+AN383+AO383</f>
        <v>60994</v>
      </c>
      <c r="AQ383" s="27">
        <f>AK383+AO383</f>
        <v>0</v>
      </c>
    </row>
    <row r="384" spans="1:43" s="9" customFormat="1" ht="16.5">
      <c r="A384" s="73" t="s">
        <v>99</v>
      </c>
      <c r="B384" s="25" t="s">
        <v>55</v>
      </c>
      <c r="C384" s="25" t="s">
        <v>59</v>
      </c>
      <c r="D384" s="32" t="s">
        <v>422</v>
      </c>
      <c r="E384" s="25" t="s">
        <v>100</v>
      </c>
      <c r="F384" s="27">
        <f>F385</f>
        <v>1145</v>
      </c>
      <c r="G384" s="27">
        <f>G385</f>
        <v>0</v>
      </c>
      <c r="H384" s="27">
        <f t="shared" ref="H384:AQ384" si="585">H385</f>
        <v>0</v>
      </c>
      <c r="I384" s="27">
        <f t="shared" si="585"/>
        <v>0</v>
      </c>
      <c r="J384" s="27">
        <f t="shared" si="585"/>
        <v>0</v>
      </c>
      <c r="K384" s="27">
        <f t="shared" si="585"/>
        <v>0</v>
      </c>
      <c r="L384" s="27">
        <f t="shared" si="585"/>
        <v>1145</v>
      </c>
      <c r="M384" s="27">
        <f t="shared" si="585"/>
        <v>0</v>
      </c>
      <c r="N384" s="27">
        <f t="shared" si="585"/>
        <v>0</v>
      </c>
      <c r="O384" s="27">
        <f t="shared" si="585"/>
        <v>0</v>
      </c>
      <c r="P384" s="27">
        <f t="shared" si="585"/>
        <v>0</v>
      </c>
      <c r="Q384" s="27">
        <f t="shared" si="585"/>
        <v>0</v>
      </c>
      <c r="R384" s="27">
        <f t="shared" si="585"/>
        <v>1145</v>
      </c>
      <c r="S384" s="27">
        <f t="shared" si="585"/>
        <v>0</v>
      </c>
      <c r="T384" s="27">
        <f t="shared" si="585"/>
        <v>0</v>
      </c>
      <c r="U384" s="27">
        <f t="shared" si="585"/>
        <v>0</v>
      </c>
      <c r="V384" s="27">
        <f t="shared" si="585"/>
        <v>0</v>
      </c>
      <c r="W384" s="27">
        <f t="shared" si="585"/>
        <v>0</v>
      </c>
      <c r="X384" s="27">
        <f t="shared" si="585"/>
        <v>1145</v>
      </c>
      <c r="Y384" s="27">
        <f t="shared" si="585"/>
        <v>0</v>
      </c>
      <c r="Z384" s="131">
        <f t="shared" si="585"/>
        <v>3</v>
      </c>
      <c r="AA384" s="27">
        <f t="shared" si="585"/>
        <v>0</v>
      </c>
      <c r="AB384" s="27">
        <f t="shared" si="585"/>
        <v>0</v>
      </c>
      <c r="AC384" s="27">
        <f t="shared" si="585"/>
        <v>0</v>
      </c>
      <c r="AD384" s="27">
        <f t="shared" si="585"/>
        <v>1148</v>
      </c>
      <c r="AE384" s="27">
        <f t="shared" si="585"/>
        <v>0</v>
      </c>
      <c r="AF384" s="27">
        <f t="shared" si="585"/>
        <v>0</v>
      </c>
      <c r="AG384" s="27">
        <f t="shared" si="585"/>
        <v>0</v>
      </c>
      <c r="AH384" s="27">
        <f t="shared" si="585"/>
        <v>0</v>
      </c>
      <c r="AI384" s="27">
        <f t="shared" si="585"/>
        <v>0</v>
      </c>
      <c r="AJ384" s="27">
        <f t="shared" si="585"/>
        <v>1148</v>
      </c>
      <c r="AK384" s="27">
        <f t="shared" si="585"/>
        <v>0</v>
      </c>
      <c r="AL384" s="92">
        <f t="shared" si="585"/>
        <v>608</v>
      </c>
      <c r="AM384" s="92">
        <f t="shared" si="585"/>
        <v>265</v>
      </c>
      <c r="AN384" s="92">
        <f t="shared" si="585"/>
        <v>0</v>
      </c>
      <c r="AO384" s="92">
        <f t="shared" si="585"/>
        <v>0</v>
      </c>
      <c r="AP384" s="27">
        <f t="shared" si="585"/>
        <v>2021</v>
      </c>
      <c r="AQ384" s="27">
        <f t="shared" si="585"/>
        <v>0</v>
      </c>
    </row>
    <row r="385" spans="1:43" s="9" customFormat="1" ht="16.5">
      <c r="A385" s="33" t="s">
        <v>172</v>
      </c>
      <c r="B385" s="25" t="s">
        <v>55</v>
      </c>
      <c r="C385" s="25" t="s">
        <v>59</v>
      </c>
      <c r="D385" s="32" t="s">
        <v>422</v>
      </c>
      <c r="E385" s="25" t="s">
        <v>171</v>
      </c>
      <c r="F385" s="27">
        <v>1145</v>
      </c>
      <c r="G385" s="27"/>
      <c r="H385" s="27"/>
      <c r="I385" s="27"/>
      <c r="J385" s="27"/>
      <c r="K385" s="27"/>
      <c r="L385" s="27">
        <f>F385+H385+I385+J385+K385</f>
        <v>1145</v>
      </c>
      <c r="M385" s="27">
        <f>G385+K385</f>
        <v>0</v>
      </c>
      <c r="N385" s="27"/>
      <c r="O385" s="27"/>
      <c r="P385" s="27"/>
      <c r="Q385" s="27"/>
      <c r="R385" s="27">
        <f>L385+N385+O385+P385+Q385</f>
        <v>1145</v>
      </c>
      <c r="S385" s="27">
        <f>M385+Q385</f>
        <v>0</v>
      </c>
      <c r="T385" s="27"/>
      <c r="U385" s="27"/>
      <c r="V385" s="27"/>
      <c r="W385" s="27"/>
      <c r="X385" s="27">
        <f>R385+T385+U385+V385+W385</f>
        <v>1145</v>
      </c>
      <c r="Y385" s="27">
        <f>S385+W385</f>
        <v>0</v>
      </c>
      <c r="Z385" s="131">
        <v>3</v>
      </c>
      <c r="AA385" s="27"/>
      <c r="AB385" s="27"/>
      <c r="AC385" s="27"/>
      <c r="AD385" s="27">
        <f>X385+Z385+AA385+AB385+AC385</f>
        <v>1148</v>
      </c>
      <c r="AE385" s="27">
        <f>Y385+AC385</f>
        <v>0</v>
      </c>
      <c r="AF385" s="27"/>
      <c r="AG385" s="27"/>
      <c r="AH385" s="27"/>
      <c r="AI385" s="27"/>
      <c r="AJ385" s="27">
        <f>AD385+AF385+AG385+AH385+AI385</f>
        <v>1148</v>
      </c>
      <c r="AK385" s="27">
        <f>AE385+AI385</f>
        <v>0</v>
      </c>
      <c r="AL385" s="92">
        <v>608</v>
      </c>
      <c r="AM385" s="92">
        <v>265</v>
      </c>
      <c r="AN385" s="92"/>
      <c r="AO385" s="92"/>
      <c r="AP385" s="27">
        <f>AJ385+AL385+AM385+AN385+AO385</f>
        <v>2021</v>
      </c>
      <c r="AQ385" s="27">
        <f>AK385+AO385</f>
        <v>0</v>
      </c>
    </row>
    <row r="386" spans="1:43" s="9" customFormat="1" ht="16.5">
      <c r="A386" s="33" t="s">
        <v>81</v>
      </c>
      <c r="B386" s="25" t="s">
        <v>55</v>
      </c>
      <c r="C386" s="25" t="s">
        <v>59</v>
      </c>
      <c r="D386" s="32" t="s">
        <v>245</v>
      </c>
      <c r="E386" s="25"/>
      <c r="F386" s="27"/>
      <c r="G386" s="27"/>
      <c r="H386" s="27">
        <f>H387</f>
        <v>0</v>
      </c>
      <c r="I386" s="92">
        <f t="shared" ref="I386:X389" si="586">I387</f>
        <v>3489</v>
      </c>
      <c r="J386" s="27">
        <f t="shared" si="586"/>
        <v>0</v>
      </c>
      <c r="K386" s="27">
        <f t="shared" si="586"/>
        <v>0</v>
      </c>
      <c r="L386" s="27">
        <f t="shared" si="586"/>
        <v>3489</v>
      </c>
      <c r="M386" s="27">
        <f t="shared" si="586"/>
        <v>0</v>
      </c>
      <c r="N386" s="27">
        <f>N387</f>
        <v>0</v>
      </c>
      <c r="O386" s="27">
        <f t="shared" si="586"/>
        <v>0</v>
      </c>
      <c r="P386" s="27">
        <f t="shared" si="586"/>
        <v>0</v>
      </c>
      <c r="Q386" s="27">
        <f t="shared" si="586"/>
        <v>0</v>
      </c>
      <c r="R386" s="27">
        <f t="shared" si="586"/>
        <v>3489</v>
      </c>
      <c r="S386" s="27">
        <f t="shared" si="586"/>
        <v>0</v>
      </c>
      <c r="T386" s="27">
        <f>T387</f>
        <v>0</v>
      </c>
      <c r="U386" s="27">
        <f t="shared" si="586"/>
        <v>0</v>
      </c>
      <c r="V386" s="27">
        <f t="shared" si="586"/>
        <v>0</v>
      </c>
      <c r="W386" s="27">
        <f t="shared" si="586"/>
        <v>0</v>
      </c>
      <c r="X386" s="27">
        <f t="shared" si="586"/>
        <v>3489</v>
      </c>
      <c r="Y386" s="27">
        <f t="shared" ref="U386:Y389" si="587">Y387</f>
        <v>0</v>
      </c>
      <c r="Z386" s="27">
        <f>Z387</f>
        <v>0</v>
      </c>
      <c r="AA386" s="27">
        <f t="shared" ref="AA386:AP389" si="588">AA387</f>
        <v>0</v>
      </c>
      <c r="AB386" s="27">
        <f t="shared" si="588"/>
        <v>0</v>
      </c>
      <c r="AC386" s="27">
        <f t="shared" si="588"/>
        <v>0</v>
      </c>
      <c r="AD386" s="27">
        <f t="shared" si="588"/>
        <v>3489</v>
      </c>
      <c r="AE386" s="27">
        <f t="shared" si="588"/>
        <v>0</v>
      </c>
      <c r="AF386" s="27">
        <f>AF387</f>
        <v>0</v>
      </c>
      <c r="AG386" s="27">
        <f t="shared" si="588"/>
        <v>0</v>
      </c>
      <c r="AH386" s="27">
        <f t="shared" si="588"/>
        <v>0</v>
      </c>
      <c r="AI386" s="27">
        <f t="shared" si="588"/>
        <v>0</v>
      </c>
      <c r="AJ386" s="27">
        <f t="shared" si="588"/>
        <v>3489</v>
      </c>
      <c r="AK386" s="27">
        <f t="shared" si="588"/>
        <v>0</v>
      </c>
      <c r="AL386" s="27">
        <f>AL387</f>
        <v>0</v>
      </c>
      <c r="AM386" s="27">
        <f t="shared" si="588"/>
        <v>0</v>
      </c>
      <c r="AN386" s="27">
        <f t="shared" si="588"/>
        <v>0</v>
      </c>
      <c r="AO386" s="27">
        <f t="shared" si="588"/>
        <v>0</v>
      </c>
      <c r="AP386" s="27">
        <f t="shared" si="588"/>
        <v>3489</v>
      </c>
      <c r="AQ386" s="27">
        <f t="shared" ref="AM386:AQ389" si="589">AQ387</f>
        <v>0</v>
      </c>
    </row>
    <row r="387" spans="1:43" s="9" customFormat="1" ht="16.5">
      <c r="A387" s="33" t="s">
        <v>78</v>
      </c>
      <c r="B387" s="25" t="s">
        <v>55</v>
      </c>
      <c r="C387" s="25" t="s">
        <v>59</v>
      </c>
      <c r="D387" s="32" t="s">
        <v>246</v>
      </c>
      <c r="E387" s="25"/>
      <c r="F387" s="27"/>
      <c r="G387" s="27"/>
      <c r="H387" s="27">
        <f>H388</f>
        <v>0</v>
      </c>
      <c r="I387" s="92">
        <f t="shared" si="586"/>
        <v>3489</v>
      </c>
      <c r="J387" s="27">
        <f t="shared" si="586"/>
        <v>0</v>
      </c>
      <c r="K387" s="27">
        <f t="shared" si="586"/>
        <v>0</v>
      </c>
      <c r="L387" s="27">
        <f t="shared" si="586"/>
        <v>3489</v>
      </c>
      <c r="M387" s="27">
        <f t="shared" si="586"/>
        <v>0</v>
      </c>
      <c r="N387" s="27">
        <f>N388</f>
        <v>0</v>
      </c>
      <c r="O387" s="27">
        <f t="shared" si="586"/>
        <v>0</v>
      </c>
      <c r="P387" s="27">
        <f t="shared" si="586"/>
        <v>0</v>
      </c>
      <c r="Q387" s="27">
        <f t="shared" si="586"/>
        <v>0</v>
      </c>
      <c r="R387" s="27">
        <f t="shared" si="586"/>
        <v>3489</v>
      </c>
      <c r="S387" s="27">
        <f t="shared" si="586"/>
        <v>0</v>
      </c>
      <c r="T387" s="27">
        <f>T388</f>
        <v>0</v>
      </c>
      <c r="U387" s="27">
        <f t="shared" si="587"/>
        <v>0</v>
      </c>
      <c r="V387" s="27">
        <f t="shared" si="587"/>
        <v>0</v>
      </c>
      <c r="W387" s="27">
        <f t="shared" si="587"/>
        <v>0</v>
      </c>
      <c r="X387" s="27">
        <f t="shared" si="587"/>
        <v>3489</v>
      </c>
      <c r="Y387" s="27">
        <f t="shared" si="587"/>
        <v>0</v>
      </c>
      <c r="Z387" s="27">
        <f>Z388</f>
        <v>0</v>
      </c>
      <c r="AA387" s="27">
        <f t="shared" si="588"/>
        <v>0</v>
      </c>
      <c r="AB387" s="27">
        <f t="shared" si="588"/>
        <v>0</v>
      </c>
      <c r="AC387" s="27">
        <f t="shared" si="588"/>
        <v>0</v>
      </c>
      <c r="AD387" s="27">
        <f t="shared" si="588"/>
        <v>3489</v>
      </c>
      <c r="AE387" s="27">
        <f t="shared" si="588"/>
        <v>0</v>
      </c>
      <c r="AF387" s="27">
        <f>AF388</f>
        <v>0</v>
      </c>
      <c r="AG387" s="27">
        <f t="shared" si="588"/>
        <v>0</v>
      </c>
      <c r="AH387" s="27">
        <f t="shared" si="588"/>
        <v>0</v>
      </c>
      <c r="AI387" s="27">
        <f t="shared" si="588"/>
        <v>0</v>
      </c>
      <c r="AJ387" s="27">
        <f t="shared" si="588"/>
        <v>3489</v>
      </c>
      <c r="AK387" s="27">
        <f t="shared" si="588"/>
        <v>0</v>
      </c>
      <c r="AL387" s="27">
        <f>AL388</f>
        <v>0</v>
      </c>
      <c r="AM387" s="27">
        <f t="shared" si="589"/>
        <v>0</v>
      </c>
      <c r="AN387" s="27">
        <f t="shared" si="589"/>
        <v>0</v>
      </c>
      <c r="AO387" s="27">
        <f t="shared" si="589"/>
        <v>0</v>
      </c>
      <c r="AP387" s="27">
        <f t="shared" si="589"/>
        <v>3489</v>
      </c>
      <c r="AQ387" s="27">
        <f t="shared" si="589"/>
        <v>0</v>
      </c>
    </row>
    <row r="388" spans="1:43" s="9" customFormat="1" ht="16.5">
      <c r="A388" s="33" t="s">
        <v>454</v>
      </c>
      <c r="B388" s="25" t="s">
        <v>55</v>
      </c>
      <c r="C388" s="25" t="s">
        <v>59</v>
      </c>
      <c r="D388" s="32" t="s">
        <v>455</v>
      </c>
      <c r="E388" s="25"/>
      <c r="F388" s="27"/>
      <c r="G388" s="27"/>
      <c r="H388" s="27">
        <f>H389</f>
        <v>0</v>
      </c>
      <c r="I388" s="92">
        <f t="shared" si="586"/>
        <v>3489</v>
      </c>
      <c r="J388" s="27">
        <f t="shared" si="586"/>
        <v>0</v>
      </c>
      <c r="K388" s="27">
        <f t="shared" si="586"/>
        <v>0</v>
      </c>
      <c r="L388" s="27">
        <f t="shared" si="586"/>
        <v>3489</v>
      </c>
      <c r="M388" s="27">
        <f t="shared" si="586"/>
        <v>0</v>
      </c>
      <c r="N388" s="27">
        <f>N389</f>
        <v>0</v>
      </c>
      <c r="O388" s="27">
        <f t="shared" si="586"/>
        <v>0</v>
      </c>
      <c r="P388" s="27">
        <f t="shared" si="586"/>
        <v>0</v>
      </c>
      <c r="Q388" s="27">
        <f t="shared" si="586"/>
        <v>0</v>
      </c>
      <c r="R388" s="27">
        <f t="shared" si="586"/>
        <v>3489</v>
      </c>
      <c r="S388" s="27">
        <f t="shared" si="586"/>
        <v>0</v>
      </c>
      <c r="T388" s="27">
        <f>T389</f>
        <v>0</v>
      </c>
      <c r="U388" s="27">
        <f t="shared" si="587"/>
        <v>0</v>
      </c>
      <c r="V388" s="27">
        <f t="shared" si="587"/>
        <v>0</v>
      </c>
      <c r="W388" s="27">
        <f t="shared" si="587"/>
        <v>0</v>
      </c>
      <c r="X388" s="27">
        <f t="shared" si="587"/>
        <v>3489</v>
      </c>
      <c r="Y388" s="27">
        <f t="shared" si="587"/>
        <v>0</v>
      </c>
      <c r="Z388" s="27">
        <f>Z389</f>
        <v>0</v>
      </c>
      <c r="AA388" s="27">
        <f t="shared" si="588"/>
        <v>0</v>
      </c>
      <c r="AB388" s="27">
        <f t="shared" si="588"/>
        <v>0</v>
      </c>
      <c r="AC388" s="27">
        <f t="shared" si="588"/>
        <v>0</v>
      </c>
      <c r="AD388" s="27">
        <f t="shared" si="588"/>
        <v>3489</v>
      </c>
      <c r="AE388" s="27">
        <f t="shared" si="588"/>
        <v>0</v>
      </c>
      <c r="AF388" s="27">
        <f>AF389</f>
        <v>0</v>
      </c>
      <c r="AG388" s="27">
        <f t="shared" si="588"/>
        <v>0</v>
      </c>
      <c r="AH388" s="27">
        <f t="shared" si="588"/>
        <v>0</v>
      </c>
      <c r="AI388" s="27">
        <f t="shared" si="588"/>
        <v>0</v>
      </c>
      <c r="AJ388" s="27">
        <f t="shared" si="588"/>
        <v>3489</v>
      </c>
      <c r="AK388" s="27">
        <f t="shared" si="588"/>
        <v>0</v>
      </c>
      <c r="AL388" s="27">
        <f>AL389</f>
        <v>0</v>
      </c>
      <c r="AM388" s="27">
        <f t="shared" si="589"/>
        <v>0</v>
      </c>
      <c r="AN388" s="27">
        <f t="shared" si="589"/>
        <v>0</v>
      </c>
      <c r="AO388" s="27">
        <f t="shared" si="589"/>
        <v>0</v>
      </c>
      <c r="AP388" s="27">
        <f t="shared" si="589"/>
        <v>3489</v>
      </c>
      <c r="AQ388" s="27">
        <f t="shared" si="589"/>
        <v>0</v>
      </c>
    </row>
    <row r="389" spans="1:43" s="9" customFormat="1" ht="16.5">
      <c r="A389" s="33" t="s">
        <v>99</v>
      </c>
      <c r="B389" s="25" t="s">
        <v>55</v>
      </c>
      <c r="C389" s="25" t="s">
        <v>59</v>
      </c>
      <c r="D389" s="32" t="s">
        <v>455</v>
      </c>
      <c r="E389" s="25" t="s">
        <v>100</v>
      </c>
      <c r="F389" s="27"/>
      <c r="G389" s="27"/>
      <c r="H389" s="27">
        <f>H390</f>
        <v>0</v>
      </c>
      <c r="I389" s="92">
        <f t="shared" si="586"/>
        <v>3489</v>
      </c>
      <c r="J389" s="27">
        <f t="shared" si="586"/>
        <v>0</v>
      </c>
      <c r="K389" s="27">
        <f t="shared" si="586"/>
        <v>0</v>
      </c>
      <c r="L389" s="27">
        <f t="shared" si="586"/>
        <v>3489</v>
      </c>
      <c r="M389" s="27">
        <f t="shared" si="586"/>
        <v>0</v>
      </c>
      <c r="N389" s="27">
        <f>N390</f>
        <v>0</v>
      </c>
      <c r="O389" s="27">
        <f t="shared" si="586"/>
        <v>0</v>
      </c>
      <c r="P389" s="27">
        <f t="shared" si="586"/>
        <v>0</v>
      </c>
      <c r="Q389" s="27">
        <f t="shared" si="586"/>
        <v>0</v>
      </c>
      <c r="R389" s="27">
        <f t="shared" si="586"/>
        <v>3489</v>
      </c>
      <c r="S389" s="27">
        <f t="shared" si="586"/>
        <v>0</v>
      </c>
      <c r="T389" s="27">
        <f>T390</f>
        <v>0</v>
      </c>
      <c r="U389" s="27">
        <f t="shared" si="587"/>
        <v>0</v>
      </c>
      <c r="V389" s="27">
        <f t="shared" si="587"/>
        <v>0</v>
      </c>
      <c r="W389" s="27">
        <f t="shared" si="587"/>
        <v>0</v>
      </c>
      <c r="X389" s="27">
        <f t="shared" si="587"/>
        <v>3489</v>
      </c>
      <c r="Y389" s="27">
        <f t="shared" si="587"/>
        <v>0</v>
      </c>
      <c r="Z389" s="27">
        <f>Z390</f>
        <v>0</v>
      </c>
      <c r="AA389" s="27">
        <f t="shared" si="588"/>
        <v>0</v>
      </c>
      <c r="AB389" s="27">
        <f t="shared" si="588"/>
        <v>0</v>
      </c>
      <c r="AC389" s="27">
        <f t="shared" si="588"/>
        <v>0</v>
      </c>
      <c r="AD389" s="27">
        <f t="shared" si="588"/>
        <v>3489</v>
      </c>
      <c r="AE389" s="27">
        <f t="shared" si="588"/>
        <v>0</v>
      </c>
      <c r="AF389" s="27">
        <f>AF390</f>
        <v>0</v>
      </c>
      <c r="AG389" s="27">
        <f t="shared" si="588"/>
        <v>0</v>
      </c>
      <c r="AH389" s="27">
        <f t="shared" si="588"/>
        <v>0</v>
      </c>
      <c r="AI389" s="27">
        <f t="shared" si="588"/>
        <v>0</v>
      </c>
      <c r="AJ389" s="27">
        <f t="shared" si="588"/>
        <v>3489</v>
      </c>
      <c r="AK389" s="27">
        <f t="shared" si="588"/>
        <v>0</v>
      </c>
      <c r="AL389" s="27">
        <f>AL390</f>
        <v>0</v>
      </c>
      <c r="AM389" s="27">
        <f t="shared" si="589"/>
        <v>0</v>
      </c>
      <c r="AN389" s="27">
        <f t="shared" si="589"/>
        <v>0</v>
      </c>
      <c r="AO389" s="27">
        <f t="shared" si="589"/>
        <v>0</v>
      </c>
      <c r="AP389" s="27">
        <f t="shared" si="589"/>
        <v>3489</v>
      </c>
      <c r="AQ389" s="27">
        <f t="shared" si="589"/>
        <v>0</v>
      </c>
    </row>
    <row r="390" spans="1:43" s="9" customFormat="1" ht="16.5">
      <c r="A390" s="33" t="s">
        <v>187</v>
      </c>
      <c r="B390" s="25" t="s">
        <v>55</v>
      </c>
      <c r="C390" s="25" t="s">
        <v>59</v>
      </c>
      <c r="D390" s="32" t="s">
        <v>455</v>
      </c>
      <c r="E390" s="25" t="s">
        <v>171</v>
      </c>
      <c r="F390" s="27"/>
      <c r="G390" s="27"/>
      <c r="H390" s="92"/>
      <c r="I390" s="92">
        <v>3489</v>
      </c>
      <c r="J390" s="92"/>
      <c r="K390" s="92"/>
      <c r="L390" s="27">
        <f>F390+H390+I390+J390+K390</f>
        <v>3489</v>
      </c>
      <c r="M390" s="27">
        <f>G390+K390</f>
        <v>0</v>
      </c>
      <c r="N390" s="27"/>
      <c r="O390" s="27"/>
      <c r="P390" s="27"/>
      <c r="Q390" s="27"/>
      <c r="R390" s="27">
        <f>L390+N390+O390+P390+Q390</f>
        <v>3489</v>
      </c>
      <c r="S390" s="27">
        <f>M390+Q390</f>
        <v>0</v>
      </c>
      <c r="T390" s="27"/>
      <c r="U390" s="27"/>
      <c r="V390" s="27"/>
      <c r="W390" s="27"/>
      <c r="X390" s="27">
        <f>R390+T390+U390+V390+W390</f>
        <v>3489</v>
      </c>
      <c r="Y390" s="27">
        <f>S390+W390</f>
        <v>0</v>
      </c>
      <c r="Z390" s="27"/>
      <c r="AA390" s="27"/>
      <c r="AB390" s="27"/>
      <c r="AC390" s="27"/>
      <c r="AD390" s="27">
        <f>X390+Z390+AA390+AB390+AC390</f>
        <v>3489</v>
      </c>
      <c r="AE390" s="27">
        <f>Y390+AC390</f>
        <v>0</v>
      </c>
      <c r="AF390" s="27"/>
      <c r="AG390" s="27"/>
      <c r="AH390" s="27"/>
      <c r="AI390" s="27"/>
      <c r="AJ390" s="27">
        <f>AD390+AF390+AG390+AH390+AI390</f>
        <v>3489</v>
      </c>
      <c r="AK390" s="27">
        <f>AE390+AI390</f>
        <v>0</v>
      </c>
      <c r="AL390" s="27"/>
      <c r="AM390" s="27"/>
      <c r="AN390" s="27"/>
      <c r="AO390" s="27"/>
      <c r="AP390" s="27">
        <f>AJ390+AL390+AM390+AN390+AO390</f>
        <v>3489</v>
      </c>
      <c r="AQ390" s="27">
        <f>AK390+AO390</f>
        <v>0</v>
      </c>
    </row>
    <row r="391" spans="1:43" s="7" customFormat="1" ht="18.75">
      <c r="A391" s="33"/>
      <c r="B391" s="25"/>
      <c r="C391" s="25"/>
      <c r="D391" s="32"/>
      <c r="E391" s="25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59"/>
    </row>
    <row r="392" spans="1:43" s="7" customFormat="1" ht="18.75">
      <c r="A392" s="71" t="s">
        <v>69</v>
      </c>
      <c r="B392" s="22" t="s">
        <v>55</v>
      </c>
      <c r="C392" s="22" t="s">
        <v>11</v>
      </c>
      <c r="D392" s="32"/>
      <c r="E392" s="25"/>
      <c r="F392" s="30">
        <f t="shared" ref="F392:AQ392" si="590">F393</f>
        <v>3664</v>
      </c>
      <c r="G392" s="30">
        <f t="shared" si="590"/>
        <v>0</v>
      </c>
      <c r="H392" s="30">
        <f t="shared" si="590"/>
        <v>116</v>
      </c>
      <c r="I392" s="30">
        <f t="shared" si="590"/>
        <v>0</v>
      </c>
      <c r="J392" s="30">
        <f t="shared" si="590"/>
        <v>0</v>
      </c>
      <c r="K392" s="30">
        <f t="shared" si="590"/>
        <v>0</v>
      </c>
      <c r="L392" s="30">
        <f t="shared" si="590"/>
        <v>3780</v>
      </c>
      <c r="M392" s="30">
        <f t="shared" si="590"/>
        <v>0</v>
      </c>
      <c r="N392" s="30">
        <f t="shared" si="590"/>
        <v>0</v>
      </c>
      <c r="O392" s="30">
        <f t="shared" si="590"/>
        <v>0</v>
      </c>
      <c r="P392" s="30">
        <f t="shared" si="590"/>
        <v>0</v>
      </c>
      <c r="Q392" s="30">
        <f t="shared" si="590"/>
        <v>0</v>
      </c>
      <c r="R392" s="30">
        <f t="shared" si="590"/>
        <v>3780</v>
      </c>
      <c r="S392" s="30">
        <f t="shared" si="590"/>
        <v>0</v>
      </c>
      <c r="T392" s="30">
        <f t="shared" si="590"/>
        <v>5</v>
      </c>
      <c r="U392" s="30">
        <f t="shared" si="590"/>
        <v>0</v>
      </c>
      <c r="V392" s="30">
        <f t="shared" si="590"/>
        <v>0</v>
      </c>
      <c r="W392" s="30">
        <f t="shared" si="590"/>
        <v>0</v>
      </c>
      <c r="X392" s="30">
        <f t="shared" si="590"/>
        <v>3785</v>
      </c>
      <c r="Y392" s="30">
        <f t="shared" si="590"/>
        <v>0</v>
      </c>
      <c r="Z392" s="30">
        <f t="shared" si="590"/>
        <v>0</v>
      </c>
      <c r="AA392" s="30">
        <f t="shared" si="590"/>
        <v>0</v>
      </c>
      <c r="AB392" s="30">
        <f t="shared" si="590"/>
        <v>0</v>
      </c>
      <c r="AC392" s="30">
        <f t="shared" si="590"/>
        <v>0</v>
      </c>
      <c r="AD392" s="30">
        <f t="shared" si="590"/>
        <v>3785</v>
      </c>
      <c r="AE392" s="30">
        <f t="shared" si="590"/>
        <v>0</v>
      </c>
      <c r="AF392" s="30">
        <f t="shared" si="590"/>
        <v>0</v>
      </c>
      <c r="AG392" s="30">
        <f t="shared" si="590"/>
        <v>0</v>
      </c>
      <c r="AH392" s="30">
        <f t="shared" si="590"/>
        <v>0</v>
      </c>
      <c r="AI392" s="30">
        <f t="shared" si="590"/>
        <v>0</v>
      </c>
      <c r="AJ392" s="30">
        <f t="shared" si="590"/>
        <v>3785</v>
      </c>
      <c r="AK392" s="30">
        <f t="shared" si="590"/>
        <v>0</v>
      </c>
      <c r="AL392" s="30">
        <f t="shared" si="590"/>
        <v>0</v>
      </c>
      <c r="AM392" s="30">
        <f t="shared" si="590"/>
        <v>0</v>
      </c>
      <c r="AN392" s="30">
        <f t="shared" si="590"/>
        <v>0</v>
      </c>
      <c r="AO392" s="30">
        <f t="shared" si="590"/>
        <v>6952</v>
      </c>
      <c r="AP392" s="30">
        <f t="shared" si="590"/>
        <v>10737</v>
      </c>
      <c r="AQ392" s="30">
        <f t="shared" si="590"/>
        <v>6952</v>
      </c>
    </row>
    <row r="393" spans="1:43" s="7" customFormat="1" ht="67.5" customHeight="1">
      <c r="A393" s="33" t="s">
        <v>465</v>
      </c>
      <c r="B393" s="36" t="s">
        <v>55</v>
      </c>
      <c r="C393" s="36" t="s">
        <v>11</v>
      </c>
      <c r="D393" s="36" t="s">
        <v>238</v>
      </c>
      <c r="E393" s="36"/>
      <c r="F393" s="27">
        <f t="shared" ref="F393:G393" si="591">F398+F394</f>
        <v>3664</v>
      </c>
      <c r="G393" s="27">
        <f t="shared" si="591"/>
        <v>0</v>
      </c>
      <c r="H393" s="27">
        <f t="shared" ref="H393:M393" si="592">H398+H394</f>
        <v>116</v>
      </c>
      <c r="I393" s="27">
        <f t="shared" si="592"/>
        <v>0</v>
      </c>
      <c r="J393" s="27">
        <f t="shared" si="592"/>
        <v>0</v>
      </c>
      <c r="K393" s="27">
        <f t="shared" si="592"/>
        <v>0</v>
      </c>
      <c r="L393" s="27">
        <f t="shared" si="592"/>
        <v>3780</v>
      </c>
      <c r="M393" s="27">
        <f t="shared" si="592"/>
        <v>0</v>
      </c>
      <c r="N393" s="27">
        <f t="shared" ref="N393:S393" si="593">N398+N394</f>
        <v>0</v>
      </c>
      <c r="O393" s="27">
        <f t="shared" si="593"/>
        <v>0</v>
      </c>
      <c r="P393" s="27">
        <f t="shared" si="593"/>
        <v>0</v>
      </c>
      <c r="Q393" s="27">
        <f t="shared" si="593"/>
        <v>0</v>
      </c>
      <c r="R393" s="27">
        <f t="shared" si="593"/>
        <v>3780</v>
      </c>
      <c r="S393" s="27">
        <f t="shared" si="593"/>
        <v>0</v>
      </c>
      <c r="T393" s="27">
        <f t="shared" ref="T393:Y393" si="594">T398+T394</f>
        <v>5</v>
      </c>
      <c r="U393" s="27">
        <f t="shared" si="594"/>
        <v>0</v>
      </c>
      <c r="V393" s="27">
        <f t="shared" si="594"/>
        <v>0</v>
      </c>
      <c r="W393" s="27">
        <f t="shared" si="594"/>
        <v>0</v>
      </c>
      <c r="X393" s="27">
        <f t="shared" si="594"/>
        <v>3785</v>
      </c>
      <c r="Y393" s="27">
        <f t="shared" si="594"/>
        <v>0</v>
      </c>
      <c r="Z393" s="27">
        <f t="shared" ref="Z393:AE393" si="595">Z398+Z394</f>
        <v>0</v>
      </c>
      <c r="AA393" s="27">
        <f t="shared" si="595"/>
        <v>0</v>
      </c>
      <c r="AB393" s="27">
        <f t="shared" si="595"/>
        <v>0</v>
      </c>
      <c r="AC393" s="27">
        <f t="shared" si="595"/>
        <v>0</v>
      </c>
      <c r="AD393" s="27">
        <f t="shared" si="595"/>
        <v>3785</v>
      </c>
      <c r="AE393" s="27">
        <f t="shared" si="595"/>
        <v>0</v>
      </c>
      <c r="AF393" s="27">
        <f t="shared" ref="AF393:AK393" si="596">AF398+AF394</f>
        <v>0</v>
      </c>
      <c r="AG393" s="27">
        <f t="shared" si="596"/>
        <v>0</v>
      </c>
      <c r="AH393" s="27">
        <f t="shared" si="596"/>
        <v>0</v>
      </c>
      <c r="AI393" s="27">
        <f t="shared" si="596"/>
        <v>0</v>
      </c>
      <c r="AJ393" s="27">
        <f t="shared" si="596"/>
        <v>3785</v>
      </c>
      <c r="AK393" s="27">
        <f t="shared" si="596"/>
        <v>0</v>
      </c>
      <c r="AL393" s="27">
        <f t="shared" ref="AL393:AQ393" si="597">AL398+AL394</f>
        <v>0</v>
      </c>
      <c r="AM393" s="27">
        <f t="shared" si="597"/>
        <v>0</v>
      </c>
      <c r="AN393" s="27">
        <f t="shared" si="597"/>
        <v>0</v>
      </c>
      <c r="AO393" s="27">
        <f t="shared" si="597"/>
        <v>6952</v>
      </c>
      <c r="AP393" s="27">
        <f t="shared" si="597"/>
        <v>10737</v>
      </c>
      <c r="AQ393" s="27">
        <f t="shared" si="597"/>
        <v>6952</v>
      </c>
    </row>
    <row r="394" spans="1:43" s="7" customFormat="1" ht="39.75" customHeight="1">
      <c r="A394" s="33" t="s">
        <v>216</v>
      </c>
      <c r="B394" s="36" t="s">
        <v>55</v>
      </c>
      <c r="C394" s="36" t="s">
        <v>11</v>
      </c>
      <c r="D394" s="36" t="s">
        <v>333</v>
      </c>
      <c r="E394" s="36"/>
      <c r="F394" s="27">
        <f t="shared" ref="F394:U396" si="598">F395</f>
        <v>3075</v>
      </c>
      <c r="G394" s="27">
        <f t="shared" si="598"/>
        <v>0</v>
      </c>
      <c r="H394" s="27">
        <f t="shared" si="598"/>
        <v>116</v>
      </c>
      <c r="I394" s="27">
        <f t="shared" si="598"/>
        <v>0</v>
      </c>
      <c r="J394" s="27">
        <f t="shared" si="598"/>
        <v>0</v>
      </c>
      <c r="K394" s="27">
        <f t="shared" si="598"/>
        <v>0</v>
      </c>
      <c r="L394" s="27">
        <f t="shared" si="598"/>
        <v>3191</v>
      </c>
      <c r="M394" s="27">
        <f t="shared" si="598"/>
        <v>0</v>
      </c>
      <c r="N394" s="27">
        <f t="shared" si="598"/>
        <v>0</v>
      </c>
      <c r="O394" s="27">
        <f t="shared" si="598"/>
        <v>0</v>
      </c>
      <c r="P394" s="27">
        <f t="shared" si="598"/>
        <v>0</v>
      </c>
      <c r="Q394" s="27">
        <f t="shared" si="598"/>
        <v>0</v>
      </c>
      <c r="R394" s="27">
        <f t="shared" si="598"/>
        <v>3191</v>
      </c>
      <c r="S394" s="27">
        <f t="shared" si="598"/>
        <v>0</v>
      </c>
      <c r="T394" s="27">
        <f t="shared" si="598"/>
        <v>5</v>
      </c>
      <c r="U394" s="27">
        <f t="shared" si="598"/>
        <v>0</v>
      </c>
      <c r="V394" s="27">
        <f t="shared" ref="T394:AI396" si="599">V395</f>
        <v>0</v>
      </c>
      <c r="W394" s="27">
        <f t="shared" si="599"/>
        <v>0</v>
      </c>
      <c r="X394" s="27">
        <f t="shared" si="599"/>
        <v>3196</v>
      </c>
      <c r="Y394" s="27">
        <f t="shared" si="599"/>
        <v>0</v>
      </c>
      <c r="Z394" s="27">
        <f t="shared" si="599"/>
        <v>0</v>
      </c>
      <c r="AA394" s="27">
        <f t="shared" si="599"/>
        <v>0</v>
      </c>
      <c r="AB394" s="27">
        <f t="shared" si="599"/>
        <v>0</v>
      </c>
      <c r="AC394" s="27">
        <f t="shared" si="599"/>
        <v>0</v>
      </c>
      <c r="AD394" s="27">
        <f t="shared" si="599"/>
        <v>3196</v>
      </c>
      <c r="AE394" s="27">
        <f t="shared" si="599"/>
        <v>0</v>
      </c>
      <c r="AF394" s="27">
        <f t="shared" si="599"/>
        <v>0</v>
      </c>
      <c r="AG394" s="27">
        <f t="shared" si="599"/>
        <v>0</v>
      </c>
      <c r="AH394" s="27">
        <f t="shared" si="599"/>
        <v>0</v>
      </c>
      <c r="AI394" s="27">
        <f t="shared" si="599"/>
        <v>0</v>
      </c>
      <c r="AJ394" s="27">
        <f t="shared" ref="AF394:AQ396" si="600">AJ395</f>
        <v>3196</v>
      </c>
      <c r="AK394" s="27">
        <f t="shared" si="600"/>
        <v>0</v>
      </c>
      <c r="AL394" s="27">
        <f t="shared" si="600"/>
        <v>0</v>
      </c>
      <c r="AM394" s="27">
        <f t="shared" si="600"/>
        <v>0</v>
      </c>
      <c r="AN394" s="27">
        <f t="shared" si="600"/>
        <v>0</v>
      </c>
      <c r="AO394" s="27">
        <f t="shared" si="600"/>
        <v>0</v>
      </c>
      <c r="AP394" s="27">
        <f t="shared" si="600"/>
        <v>3196</v>
      </c>
      <c r="AQ394" s="27">
        <f t="shared" si="600"/>
        <v>0</v>
      </c>
    </row>
    <row r="395" spans="1:43" s="7" customFormat="1" ht="33.75">
      <c r="A395" s="72" t="s">
        <v>426</v>
      </c>
      <c r="B395" s="36" t="s">
        <v>55</v>
      </c>
      <c r="C395" s="36" t="s">
        <v>11</v>
      </c>
      <c r="D395" s="36" t="s">
        <v>427</v>
      </c>
      <c r="E395" s="36"/>
      <c r="F395" s="27">
        <f t="shared" si="598"/>
        <v>3075</v>
      </c>
      <c r="G395" s="27">
        <f t="shared" si="598"/>
        <v>0</v>
      </c>
      <c r="H395" s="27">
        <f t="shared" si="598"/>
        <v>116</v>
      </c>
      <c r="I395" s="27">
        <f t="shared" si="598"/>
        <v>0</v>
      </c>
      <c r="J395" s="27">
        <f t="shared" si="598"/>
        <v>0</v>
      </c>
      <c r="K395" s="27">
        <f t="shared" si="598"/>
        <v>0</v>
      </c>
      <c r="L395" s="27">
        <f t="shared" si="598"/>
        <v>3191</v>
      </c>
      <c r="M395" s="27">
        <f t="shared" si="598"/>
        <v>0</v>
      </c>
      <c r="N395" s="27">
        <f t="shared" si="598"/>
        <v>0</v>
      </c>
      <c r="O395" s="27">
        <f t="shared" si="598"/>
        <v>0</v>
      </c>
      <c r="P395" s="27">
        <f t="shared" si="598"/>
        <v>0</v>
      </c>
      <c r="Q395" s="27">
        <f t="shared" si="598"/>
        <v>0</v>
      </c>
      <c r="R395" s="27">
        <f t="shared" si="598"/>
        <v>3191</v>
      </c>
      <c r="S395" s="27">
        <f t="shared" si="598"/>
        <v>0</v>
      </c>
      <c r="T395" s="27">
        <f t="shared" si="599"/>
        <v>5</v>
      </c>
      <c r="U395" s="27">
        <f t="shared" si="599"/>
        <v>0</v>
      </c>
      <c r="V395" s="27">
        <f t="shared" si="599"/>
        <v>0</v>
      </c>
      <c r="W395" s="27">
        <f t="shared" si="599"/>
        <v>0</v>
      </c>
      <c r="X395" s="27">
        <f t="shared" si="599"/>
        <v>3196</v>
      </c>
      <c r="Y395" s="27">
        <f t="shared" si="599"/>
        <v>0</v>
      </c>
      <c r="Z395" s="27">
        <f t="shared" si="599"/>
        <v>0</v>
      </c>
      <c r="AA395" s="27">
        <f t="shared" si="599"/>
        <v>0</v>
      </c>
      <c r="AB395" s="27">
        <f t="shared" si="599"/>
        <v>0</v>
      </c>
      <c r="AC395" s="27">
        <f t="shared" si="599"/>
        <v>0</v>
      </c>
      <c r="AD395" s="27">
        <f t="shared" si="599"/>
        <v>3196</v>
      </c>
      <c r="AE395" s="27">
        <f t="shared" si="599"/>
        <v>0</v>
      </c>
      <c r="AF395" s="27">
        <f t="shared" si="600"/>
        <v>0</v>
      </c>
      <c r="AG395" s="27">
        <f t="shared" si="600"/>
        <v>0</v>
      </c>
      <c r="AH395" s="27">
        <f t="shared" si="600"/>
        <v>0</v>
      </c>
      <c r="AI395" s="27">
        <f t="shared" si="600"/>
        <v>0</v>
      </c>
      <c r="AJ395" s="27">
        <f t="shared" si="600"/>
        <v>3196</v>
      </c>
      <c r="AK395" s="27">
        <f t="shared" si="600"/>
        <v>0</v>
      </c>
      <c r="AL395" s="27">
        <f t="shared" si="600"/>
        <v>0</v>
      </c>
      <c r="AM395" s="27">
        <f t="shared" si="600"/>
        <v>0</v>
      </c>
      <c r="AN395" s="27">
        <f t="shared" si="600"/>
        <v>0</v>
      </c>
      <c r="AO395" s="27">
        <f t="shared" si="600"/>
        <v>0</v>
      </c>
      <c r="AP395" s="27">
        <f t="shared" si="600"/>
        <v>3196</v>
      </c>
      <c r="AQ395" s="27">
        <f t="shared" si="600"/>
        <v>0</v>
      </c>
    </row>
    <row r="396" spans="1:43" s="7" customFormat="1" ht="35.25" customHeight="1">
      <c r="A396" s="72" t="s">
        <v>83</v>
      </c>
      <c r="B396" s="36" t="s">
        <v>55</v>
      </c>
      <c r="C396" s="36" t="s">
        <v>11</v>
      </c>
      <c r="D396" s="36" t="s">
        <v>427</v>
      </c>
      <c r="E396" s="36" t="s">
        <v>84</v>
      </c>
      <c r="F396" s="27">
        <f t="shared" si="598"/>
        <v>3075</v>
      </c>
      <c r="G396" s="27">
        <f t="shared" si="598"/>
        <v>0</v>
      </c>
      <c r="H396" s="27">
        <f t="shared" si="598"/>
        <v>116</v>
      </c>
      <c r="I396" s="27">
        <f t="shared" si="598"/>
        <v>0</v>
      </c>
      <c r="J396" s="27">
        <f t="shared" si="598"/>
        <v>0</v>
      </c>
      <c r="K396" s="27">
        <f t="shared" si="598"/>
        <v>0</v>
      </c>
      <c r="L396" s="27">
        <f t="shared" si="598"/>
        <v>3191</v>
      </c>
      <c r="M396" s="27">
        <f t="shared" si="598"/>
        <v>0</v>
      </c>
      <c r="N396" s="27">
        <f t="shared" si="598"/>
        <v>0</v>
      </c>
      <c r="O396" s="27">
        <f t="shared" si="598"/>
        <v>0</v>
      </c>
      <c r="P396" s="27">
        <f t="shared" si="598"/>
        <v>0</v>
      </c>
      <c r="Q396" s="27">
        <f t="shared" si="598"/>
        <v>0</v>
      </c>
      <c r="R396" s="27">
        <f t="shared" si="598"/>
        <v>3191</v>
      </c>
      <c r="S396" s="27">
        <f t="shared" si="598"/>
        <v>0</v>
      </c>
      <c r="T396" s="27">
        <f t="shared" si="599"/>
        <v>5</v>
      </c>
      <c r="U396" s="27">
        <f t="shared" si="599"/>
        <v>0</v>
      </c>
      <c r="V396" s="27">
        <f t="shared" si="599"/>
        <v>0</v>
      </c>
      <c r="W396" s="27">
        <f t="shared" si="599"/>
        <v>0</v>
      </c>
      <c r="X396" s="27">
        <f t="shared" si="599"/>
        <v>3196</v>
      </c>
      <c r="Y396" s="27">
        <f t="shared" si="599"/>
        <v>0</v>
      </c>
      <c r="Z396" s="27">
        <f t="shared" si="599"/>
        <v>0</v>
      </c>
      <c r="AA396" s="27">
        <f t="shared" si="599"/>
        <v>0</v>
      </c>
      <c r="AB396" s="27">
        <f t="shared" si="599"/>
        <v>0</v>
      </c>
      <c r="AC396" s="27">
        <f t="shared" si="599"/>
        <v>0</v>
      </c>
      <c r="AD396" s="27">
        <f t="shared" si="599"/>
        <v>3196</v>
      </c>
      <c r="AE396" s="27">
        <f t="shared" si="599"/>
        <v>0</v>
      </c>
      <c r="AF396" s="27">
        <f t="shared" si="600"/>
        <v>0</v>
      </c>
      <c r="AG396" s="27">
        <f t="shared" si="600"/>
        <v>0</v>
      </c>
      <c r="AH396" s="27">
        <f t="shared" si="600"/>
        <v>0</v>
      </c>
      <c r="AI396" s="27">
        <f t="shared" si="600"/>
        <v>0</v>
      </c>
      <c r="AJ396" s="27">
        <f t="shared" si="600"/>
        <v>3196</v>
      </c>
      <c r="AK396" s="27">
        <f t="shared" si="600"/>
        <v>0</v>
      </c>
      <c r="AL396" s="27">
        <f t="shared" si="600"/>
        <v>0</v>
      </c>
      <c r="AM396" s="27">
        <f t="shared" si="600"/>
        <v>0</v>
      </c>
      <c r="AN396" s="27">
        <f t="shared" si="600"/>
        <v>0</v>
      </c>
      <c r="AO396" s="27">
        <f t="shared" si="600"/>
        <v>0</v>
      </c>
      <c r="AP396" s="27">
        <f t="shared" si="600"/>
        <v>3196</v>
      </c>
      <c r="AQ396" s="27">
        <f t="shared" si="600"/>
        <v>0</v>
      </c>
    </row>
    <row r="397" spans="1:43" s="7" customFormat="1" ht="18.75">
      <c r="A397" s="72" t="s">
        <v>178</v>
      </c>
      <c r="B397" s="36" t="s">
        <v>55</v>
      </c>
      <c r="C397" s="36" t="s">
        <v>11</v>
      </c>
      <c r="D397" s="36" t="s">
        <v>427</v>
      </c>
      <c r="E397" s="36" t="s">
        <v>177</v>
      </c>
      <c r="F397" s="27">
        <v>3075</v>
      </c>
      <c r="G397" s="27"/>
      <c r="H397" s="27">
        <v>116</v>
      </c>
      <c r="I397" s="27"/>
      <c r="J397" s="27"/>
      <c r="K397" s="27"/>
      <c r="L397" s="27">
        <f>F397+H397+I397+J397+K397</f>
        <v>3191</v>
      </c>
      <c r="M397" s="27">
        <f>G397+K397</f>
        <v>0</v>
      </c>
      <c r="N397" s="27"/>
      <c r="O397" s="27"/>
      <c r="P397" s="27"/>
      <c r="Q397" s="27"/>
      <c r="R397" s="27">
        <f>L397+N397+O397+P397+Q397</f>
        <v>3191</v>
      </c>
      <c r="S397" s="27">
        <f>M397+Q397</f>
        <v>0</v>
      </c>
      <c r="T397" s="27">
        <v>5</v>
      </c>
      <c r="U397" s="27"/>
      <c r="V397" s="27"/>
      <c r="W397" s="27"/>
      <c r="X397" s="27">
        <f>R397+T397+U397+V397+W397</f>
        <v>3196</v>
      </c>
      <c r="Y397" s="27">
        <f>S397+W397</f>
        <v>0</v>
      </c>
      <c r="Z397" s="27"/>
      <c r="AA397" s="27"/>
      <c r="AB397" s="27"/>
      <c r="AC397" s="27"/>
      <c r="AD397" s="27">
        <f>X397+Z397+AA397+AB397+AC397</f>
        <v>3196</v>
      </c>
      <c r="AE397" s="27">
        <f>Y397+AC397</f>
        <v>0</v>
      </c>
      <c r="AF397" s="27"/>
      <c r="AG397" s="27"/>
      <c r="AH397" s="27"/>
      <c r="AI397" s="27"/>
      <c r="AJ397" s="27">
        <f>AD397+AF397+AG397+AH397+AI397</f>
        <v>3196</v>
      </c>
      <c r="AK397" s="27">
        <f>AE397+AI397</f>
        <v>0</v>
      </c>
      <c r="AL397" s="27"/>
      <c r="AM397" s="27"/>
      <c r="AN397" s="27"/>
      <c r="AO397" s="27"/>
      <c r="AP397" s="27">
        <f>AJ397+AL397+AM397+AN397+AO397</f>
        <v>3196</v>
      </c>
      <c r="AQ397" s="27">
        <f>AK397+AO397</f>
        <v>0</v>
      </c>
    </row>
    <row r="398" spans="1:43" s="7" customFormat="1" ht="85.5" customHeight="1">
      <c r="A398" s="76" t="s">
        <v>581</v>
      </c>
      <c r="B398" s="36" t="s">
        <v>55</v>
      </c>
      <c r="C398" s="36" t="s">
        <v>11</v>
      </c>
      <c r="D398" s="36" t="s">
        <v>580</v>
      </c>
      <c r="E398" s="36"/>
      <c r="F398" s="27">
        <f>F399</f>
        <v>589</v>
      </c>
      <c r="G398" s="27">
        <f>G399</f>
        <v>0</v>
      </c>
      <c r="H398" s="27">
        <f t="shared" ref="H398:AQ398" si="601">H399</f>
        <v>0</v>
      </c>
      <c r="I398" s="27">
        <f t="shared" si="601"/>
        <v>0</v>
      </c>
      <c r="J398" s="27">
        <f t="shared" si="601"/>
        <v>0</v>
      </c>
      <c r="K398" s="27">
        <f t="shared" si="601"/>
        <v>0</v>
      </c>
      <c r="L398" s="27">
        <f t="shared" si="601"/>
        <v>589</v>
      </c>
      <c r="M398" s="27">
        <f t="shared" si="601"/>
        <v>0</v>
      </c>
      <c r="N398" s="27">
        <f t="shared" si="601"/>
        <v>0</v>
      </c>
      <c r="O398" s="27">
        <f t="shared" si="601"/>
        <v>0</v>
      </c>
      <c r="P398" s="27">
        <f t="shared" si="601"/>
        <v>0</v>
      </c>
      <c r="Q398" s="27">
        <f t="shared" si="601"/>
        <v>0</v>
      </c>
      <c r="R398" s="27">
        <f t="shared" si="601"/>
        <v>589</v>
      </c>
      <c r="S398" s="27">
        <f t="shared" si="601"/>
        <v>0</v>
      </c>
      <c r="T398" s="27">
        <f t="shared" si="601"/>
        <v>0</v>
      </c>
      <c r="U398" s="27">
        <f t="shared" si="601"/>
        <v>0</v>
      </c>
      <c r="V398" s="27">
        <f t="shared" si="601"/>
        <v>0</v>
      </c>
      <c r="W398" s="27">
        <f t="shared" si="601"/>
        <v>0</v>
      </c>
      <c r="X398" s="27">
        <f t="shared" si="601"/>
        <v>589</v>
      </c>
      <c r="Y398" s="27">
        <f t="shared" si="601"/>
        <v>0</v>
      </c>
      <c r="Z398" s="27">
        <f t="shared" si="601"/>
        <v>0</v>
      </c>
      <c r="AA398" s="27">
        <f t="shared" si="601"/>
        <v>0</v>
      </c>
      <c r="AB398" s="27">
        <f t="shared" si="601"/>
        <v>0</v>
      </c>
      <c r="AC398" s="27">
        <f t="shared" si="601"/>
        <v>0</v>
      </c>
      <c r="AD398" s="27">
        <f t="shared" si="601"/>
        <v>589</v>
      </c>
      <c r="AE398" s="27">
        <f t="shared" si="601"/>
        <v>0</v>
      </c>
      <c r="AF398" s="27">
        <f t="shared" si="601"/>
        <v>0</v>
      </c>
      <c r="AG398" s="27">
        <f t="shared" si="601"/>
        <v>0</v>
      </c>
      <c r="AH398" s="27">
        <f t="shared" si="601"/>
        <v>0</v>
      </c>
      <c r="AI398" s="27">
        <f t="shared" si="601"/>
        <v>0</v>
      </c>
      <c r="AJ398" s="27">
        <f t="shared" si="601"/>
        <v>589</v>
      </c>
      <c r="AK398" s="27">
        <f t="shared" si="601"/>
        <v>0</v>
      </c>
      <c r="AL398" s="27">
        <f t="shared" si="601"/>
        <v>0</v>
      </c>
      <c r="AM398" s="27">
        <f t="shared" si="601"/>
        <v>0</v>
      </c>
      <c r="AN398" s="27">
        <f t="shared" si="601"/>
        <v>0</v>
      </c>
      <c r="AO398" s="27">
        <f t="shared" si="601"/>
        <v>6952</v>
      </c>
      <c r="AP398" s="27">
        <f t="shared" si="601"/>
        <v>7541</v>
      </c>
      <c r="AQ398" s="27">
        <f t="shared" si="601"/>
        <v>6952</v>
      </c>
    </row>
    <row r="399" spans="1:43" s="7" customFormat="1" ht="33.75">
      <c r="A399" s="33" t="s">
        <v>437</v>
      </c>
      <c r="B399" s="36" t="s">
        <v>55</v>
      </c>
      <c r="C399" s="36" t="s">
        <v>11</v>
      </c>
      <c r="D399" s="36" t="s">
        <v>580</v>
      </c>
      <c r="E399" s="36" t="s">
        <v>80</v>
      </c>
      <c r="F399" s="27">
        <f t="shared" ref="F399:AQ399" si="602">F400</f>
        <v>589</v>
      </c>
      <c r="G399" s="27">
        <f t="shared" si="602"/>
        <v>0</v>
      </c>
      <c r="H399" s="27">
        <f t="shared" si="602"/>
        <v>0</v>
      </c>
      <c r="I399" s="27">
        <f t="shared" si="602"/>
        <v>0</v>
      </c>
      <c r="J399" s="27">
        <f t="shared" si="602"/>
        <v>0</v>
      </c>
      <c r="K399" s="27">
        <f t="shared" si="602"/>
        <v>0</v>
      </c>
      <c r="L399" s="27">
        <f t="shared" si="602"/>
        <v>589</v>
      </c>
      <c r="M399" s="27">
        <f t="shared" si="602"/>
        <v>0</v>
      </c>
      <c r="N399" s="27">
        <f t="shared" si="602"/>
        <v>0</v>
      </c>
      <c r="O399" s="27">
        <f t="shared" si="602"/>
        <v>0</v>
      </c>
      <c r="P399" s="27">
        <f t="shared" si="602"/>
        <v>0</v>
      </c>
      <c r="Q399" s="27">
        <f t="shared" si="602"/>
        <v>0</v>
      </c>
      <c r="R399" s="27">
        <f t="shared" si="602"/>
        <v>589</v>
      </c>
      <c r="S399" s="27">
        <f t="shared" si="602"/>
        <v>0</v>
      </c>
      <c r="T399" s="27">
        <f t="shared" si="602"/>
        <v>0</v>
      </c>
      <c r="U399" s="27">
        <f t="shared" si="602"/>
        <v>0</v>
      </c>
      <c r="V399" s="27">
        <f t="shared" si="602"/>
        <v>0</v>
      </c>
      <c r="W399" s="27">
        <f t="shared" si="602"/>
        <v>0</v>
      </c>
      <c r="X399" s="27">
        <f t="shared" si="602"/>
        <v>589</v>
      </c>
      <c r="Y399" s="27">
        <f t="shared" si="602"/>
        <v>0</v>
      </c>
      <c r="Z399" s="27">
        <f t="shared" si="602"/>
        <v>0</v>
      </c>
      <c r="AA399" s="27">
        <f t="shared" si="602"/>
        <v>0</v>
      </c>
      <c r="AB399" s="27">
        <f t="shared" si="602"/>
        <v>0</v>
      </c>
      <c r="AC399" s="27">
        <f t="shared" si="602"/>
        <v>0</v>
      </c>
      <c r="AD399" s="27">
        <f t="shared" si="602"/>
        <v>589</v>
      </c>
      <c r="AE399" s="27">
        <f t="shared" si="602"/>
        <v>0</v>
      </c>
      <c r="AF399" s="27">
        <f t="shared" si="602"/>
        <v>0</v>
      </c>
      <c r="AG399" s="27">
        <f t="shared" si="602"/>
        <v>0</v>
      </c>
      <c r="AH399" s="27">
        <f t="shared" si="602"/>
        <v>0</v>
      </c>
      <c r="AI399" s="27">
        <f t="shared" si="602"/>
        <v>0</v>
      </c>
      <c r="AJ399" s="27">
        <f t="shared" si="602"/>
        <v>589</v>
      </c>
      <c r="AK399" s="27">
        <f t="shared" si="602"/>
        <v>0</v>
      </c>
      <c r="AL399" s="92">
        <f t="shared" si="602"/>
        <v>0</v>
      </c>
      <c r="AM399" s="92">
        <f t="shared" si="602"/>
        <v>0</v>
      </c>
      <c r="AN399" s="92">
        <f t="shared" si="602"/>
        <v>0</v>
      </c>
      <c r="AO399" s="92">
        <f t="shared" si="602"/>
        <v>6952</v>
      </c>
      <c r="AP399" s="27">
        <f t="shared" si="602"/>
        <v>7541</v>
      </c>
      <c r="AQ399" s="27">
        <f t="shared" si="602"/>
        <v>6952</v>
      </c>
    </row>
    <row r="400" spans="1:43" s="7" customFormat="1" ht="36.75" customHeight="1">
      <c r="A400" s="72" t="s">
        <v>170</v>
      </c>
      <c r="B400" s="36" t="s">
        <v>55</v>
      </c>
      <c r="C400" s="36" t="s">
        <v>11</v>
      </c>
      <c r="D400" s="36" t="s">
        <v>580</v>
      </c>
      <c r="E400" s="36" t="s">
        <v>169</v>
      </c>
      <c r="F400" s="27">
        <v>589</v>
      </c>
      <c r="G400" s="27"/>
      <c r="H400" s="27"/>
      <c r="I400" s="27"/>
      <c r="J400" s="27"/>
      <c r="K400" s="27"/>
      <c r="L400" s="27">
        <f>F400+H400+I400+J400+K400</f>
        <v>589</v>
      </c>
      <c r="M400" s="27">
        <f>G400+K400</f>
        <v>0</v>
      </c>
      <c r="N400" s="27"/>
      <c r="O400" s="27"/>
      <c r="P400" s="27"/>
      <c r="Q400" s="27"/>
      <c r="R400" s="27">
        <f>L400+N400+O400+P400+Q400</f>
        <v>589</v>
      </c>
      <c r="S400" s="27">
        <f>M400+Q400</f>
        <v>0</v>
      </c>
      <c r="T400" s="27"/>
      <c r="U400" s="27"/>
      <c r="V400" s="27"/>
      <c r="W400" s="27"/>
      <c r="X400" s="27">
        <f>R400+T400+U400+V400+W400</f>
        <v>589</v>
      </c>
      <c r="Y400" s="27">
        <f>S400+W400</f>
        <v>0</v>
      </c>
      <c r="Z400" s="27"/>
      <c r="AA400" s="27"/>
      <c r="AB400" s="27"/>
      <c r="AC400" s="27"/>
      <c r="AD400" s="27">
        <f>X400+Z400+AA400+AB400+AC400</f>
        <v>589</v>
      </c>
      <c r="AE400" s="27">
        <f>Y400+AC400</f>
        <v>0</v>
      </c>
      <c r="AF400" s="27"/>
      <c r="AG400" s="27"/>
      <c r="AH400" s="27"/>
      <c r="AI400" s="27"/>
      <c r="AJ400" s="27">
        <f>AD400+AF400+AG400+AH400+AI400</f>
        <v>589</v>
      </c>
      <c r="AK400" s="27">
        <f>AE400+AI400</f>
        <v>0</v>
      </c>
      <c r="AL400" s="92"/>
      <c r="AM400" s="92"/>
      <c r="AN400" s="92"/>
      <c r="AO400" s="92">
        <v>6952</v>
      </c>
      <c r="AP400" s="27">
        <f>AJ400+AL400+AM400+AN400+AO400</f>
        <v>7541</v>
      </c>
      <c r="AQ400" s="27">
        <f>AK400+AO400</f>
        <v>6952</v>
      </c>
    </row>
    <row r="401" spans="1:43" s="7" customFormat="1" ht="18.75">
      <c r="A401" s="73"/>
      <c r="B401" s="36"/>
      <c r="C401" s="36"/>
      <c r="D401" s="36"/>
      <c r="E401" s="36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9"/>
      <c r="AM401" s="59"/>
      <c r="AN401" s="59"/>
      <c r="AO401" s="59"/>
      <c r="AP401" s="59"/>
      <c r="AQ401" s="59"/>
    </row>
    <row r="402" spans="1:43" s="8" customFormat="1" ht="37.5">
      <c r="A402" s="71" t="s">
        <v>27</v>
      </c>
      <c r="B402" s="22" t="s">
        <v>55</v>
      </c>
      <c r="C402" s="22" t="s">
        <v>58</v>
      </c>
      <c r="D402" s="29"/>
      <c r="E402" s="22"/>
      <c r="F402" s="30">
        <f>F403+F425+F458+F464+F469</f>
        <v>150684</v>
      </c>
      <c r="G402" s="30">
        <f>G403+G425+G458+G464+G469</f>
        <v>0</v>
      </c>
      <c r="H402" s="30">
        <f t="shared" ref="H402:M402" si="603">H403+H425+H458+H464+H469</f>
        <v>893</v>
      </c>
      <c r="I402" s="30">
        <f t="shared" si="603"/>
        <v>0</v>
      </c>
      <c r="J402" s="30">
        <f t="shared" si="603"/>
        <v>0</v>
      </c>
      <c r="K402" s="30">
        <f t="shared" si="603"/>
        <v>0</v>
      </c>
      <c r="L402" s="30">
        <f t="shared" si="603"/>
        <v>151577</v>
      </c>
      <c r="M402" s="30">
        <f t="shared" si="603"/>
        <v>0</v>
      </c>
      <c r="N402" s="30">
        <f t="shared" ref="N402:S402" si="604">N403+N425+N458+N464+N469</f>
        <v>3679</v>
      </c>
      <c r="O402" s="30">
        <f t="shared" si="604"/>
        <v>-5500</v>
      </c>
      <c r="P402" s="30">
        <f t="shared" si="604"/>
        <v>0</v>
      </c>
      <c r="Q402" s="30">
        <f t="shared" si="604"/>
        <v>0</v>
      </c>
      <c r="R402" s="30">
        <f t="shared" si="604"/>
        <v>149756</v>
      </c>
      <c r="S402" s="30">
        <f t="shared" si="604"/>
        <v>0</v>
      </c>
      <c r="T402" s="30">
        <f t="shared" ref="T402:Y402" si="605">T403+T425+T458+T464+T469</f>
        <v>190</v>
      </c>
      <c r="U402" s="30">
        <f t="shared" si="605"/>
        <v>0</v>
      </c>
      <c r="V402" s="30">
        <f t="shared" si="605"/>
        <v>0</v>
      </c>
      <c r="W402" s="30">
        <f t="shared" si="605"/>
        <v>0</v>
      </c>
      <c r="X402" s="30">
        <f t="shared" si="605"/>
        <v>149946</v>
      </c>
      <c r="Y402" s="30">
        <f t="shared" si="605"/>
        <v>0</v>
      </c>
      <c r="Z402" s="30">
        <f t="shared" ref="Z402:AE402" si="606">Z403+Z425+Z458+Z464+Z469</f>
        <v>0</v>
      </c>
      <c r="AA402" s="30">
        <f t="shared" si="606"/>
        <v>0</v>
      </c>
      <c r="AB402" s="30">
        <f t="shared" si="606"/>
        <v>0</v>
      </c>
      <c r="AC402" s="30">
        <f t="shared" si="606"/>
        <v>0</v>
      </c>
      <c r="AD402" s="30">
        <f t="shared" si="606"/>
        <v>149946</v>
      </c>
      <c r="AE402" s="30">
        <f t="shared" si="606"/>
        <v>0</v>
      </c>
      <c r="AF402" s="30">
        <f t="shared" ref="AF402:AK402" si="607">AF403+AF425+AF458+AF464+AF469</f>
        <v>100</v>
      </c>
      <c r="AG402" s="30">
        <f t="shared" si="607"/>
        <v>0</v>
      </c>
      <c r="AH402" s="30">
        <f t="shared" si="607"/>
        <v>0</v>
      </c>
      <c r="AI402" s="30">
        <f t="shared" si="607"/>
        <v>38760</v>
      </c>
      <c r="AJ402" s="30">
        <f t="shared" si="607"/>
        <v>188806</v>
      </c>
      <c r="AK402" s="30">
        <f t="shared" si="607"/>
        <v>38760</v>
      </c>
      <c r="AL402" s="30">
        <f t="shared" ref="AL402:AQ402" si="608">AL403+AL425+AL458+AL464+AL469</f>
        <v>19751</v>
      </c>
      <c r="AM402" s="30">
        <f t="shared" si="608"/>
        <v>-8238</v>
      </c>
      <c r="AN402" s="30">
        <f t="shared" si="608"/>
        <v>0</v>
      </c>
      <c r="AO402" s="30">
        <f t="shared" si="608"/>
        <v>10632</v>
      </c>
      <c r="AP402" s="30">
        <f t="shared" si="608"/>
        <v>210951</v>
      </c>
      <c r="AQ402" s="30">
        <f t="shared" si="608"/>
        <v>49392</v>
      </c>
    </row>
    <row r="403" spans="1:43" s="8" customFormat="1" ht="50.25">
      <c r="A403" s="33" t="s">
        <v>476</v>
      </c>
      <c r="B403" s="25" t="s">
        <v>55</v>
      </c>
      <c r="C403" s="25" t="s">
        <v>58</v>
      </c>
      <c r="D403" s="25" t="s">
        <v>249</v>
      </c>
      <c r="E403" s="22"/>
      <c r="F403" s="50">
        <f>F415+F408</f>
        <v>24124</v>
      </c>
      <c r="G403" s="50">
        <f>G415+G408</f>
        <v>0</v>
      </c>
      <c r="H403" s="50">
        <f t="shared" ref="H403:M403" si="609">H415+H408</f>
        <v>394</v>
      </c>
      <c r="I403" s="50">
        <f t="shared" si="609"/>
        <v>0</v>
      </c>
      <c r="J403" s="50">
        <f t="shared" si="609"/>
        <v>0</v>
      </c>
      <c r="K403" s="50">
        <f t="shared" si="609"/>
        <v>0</v>
      </c>
      <c r="L403" s="50">
        <f t="shared" si="609"/>
        <v>24518</v>
      </c>
      <c r="M403" s="50">
        <f t="shared" si="609"/>
        <v>0</v>
      </c>
      <c r="N403" s="50">
        <f>N415+N408+N404</f>
        <v>3679</v>
      </c>
      <c r="O403" s="50">
        <f t="shared" ref="O403:S403" si="610">O415+O408+O404</f>
        <v>-5500</v>
      </c>
      <c r="P403" s="50">
        <f t="shared" si="610"/>
        <v>0</v>
      </c>
      <c r="Q403" s="50">
        <f t="shared" si="610"/>
        <v>0</v>
      </c>
      <c r="R403" s="50">
        <f t="shared" si="610"/>
        <v>22697</v>
      </c>
      <c r="S403" s="50">
        <f t="shared" si="610"/>
        <v>0</v>
      </c>
      <c r="T403" s="50">
        <f>T415+T408+T404</f>
        <v>16</v>
      </c>
      <c r="U403" s="50">
        <f t="shared" ref="U403:Y403" si="611">U415+U408+U404</f>
        <v>0</v>
      </c>
      <c r="V403" s="50">
        <f t="shared" si="611"/>
        <v>0</v>
      </c>
      <c r="W403" s="50">
        <f t="shared" si="611"/>
        <v>0</v>
      </c>
      <c r="X403" s="50">
        <f t="shared" si="611"/>
        <v>22713</v>
      </c>
      <c r="Y403" s="50">
        <f t="shared" si="611"/>
        <v>0</v>
      </c>
      <c r="Z403" s="50">
        <f>Z415+Z408+Z404</f>
        <v>0</v>
      </c>
      <c r="AA403" s="50">
        <f t="shared" ref="AA403:AE403" si="612">AA415+AA408+AA404</f>
        <v>0</v>
      </c>
      <c r="AB403" s="50">
        <f t="shared" si="612"/>
        <v>0</v>
      </c>
      <c r="AC403" s="50">
        <f t="shared" si="612"/>
        <v>0</v>
      </c>
      <c r="AD403" s="50">
        <f t="shared" si="612"/>
        <v>22713</v>
      </c>
      <c r="AE403" s="50">
        <f t="shared" si="612"/>
        <v>0</v>
      </c>
      <c r="AF403" s="50">
        <f>AF415+AF408+AF404</f>
        <v>0</v>
      </c>
      <c r="AG403" s="50">
        <f t="shared" ref="AG403:AK403" si="613">AG415+AG408+AG404</f>
        <v>0</v>
      </c>
      <c r="AH403" s="50">
        <f t="shared" si="613"/>
        <v>0</v>
      </c>
      <c r="AI403" s="50">
        <f t="shared" si="613"/>
        <v>0</v>
      </c>
      <c r="AJ403" s="50">
        <f t="shared" si="613"/>
        <v>22713</v>
      </c>
      <c r="AK403" s="50">
        <f t="shared" si="613"/>
        <v>0</v>
      </c>
      <c r="AL403" s="50">
        <f>AL415+AL408+AL404</f>
        <v>0</v>
      </c>
      <c r="AM403" s="50">
        <f t="shared" ref="AM403:AQ403" si="614">AM415+AM408+AM404</f>
        <v>0</v>
      </c>
      <c r="AN403" s="50">
        <f t="shared" si="614"/>
        <v>0</v>
      </c>
      <c r="AO403" s="50">
        <f t="shared" si="614"/>
        <v>0</v>
      </c>
      <c r="AP403" s="50">
        <f t="shared" si="614"/>
        <v>22713</v>
      </c>
      <c r="AQ403" s="50">
        <f t="shared" si="614"/>
        <v>0</v>
      </c>
    </row>
    <row r="404" spans="1:43" s="8" customFormat="1" ht="33.75">
      <c r="A404" s="33" t="s">
        <v>216</v>
      </c>
      <c r="B404" s="25" t="s">
        <v>55</v>
      </c>
      <c r="C404" s="25" t="s">
        <v>58</v>
      </c>
      <c r="D404" s="25" t="s">
        <v>650</v>
      </c>
      <c r="E404" s="22"/>
      <c r="F404" s="50"/>
      <c r="G404" s="50"/>
      <c r="H404" s="50"/>
      <c r="I404" s="50"/>
      <c r="J404" s="50"/>
      <c r="K404" s="50"/>
      <c r="L404" s="50"/>
      <c r="M404" s="50"/>
      <c r="N404" s="50">
        <f>N405</f>
        <v>0</v>
      </c>
      <c r="O404" s="50">
        <f t="shared" ref="O404:AD406" si="615">O405</f>
        <v>8129</v>
      </c>
      <c r="P404" s="50">
        <f t="shared" si="615"/>
        <v>0</v>
      </c>
      <c r="Q404" s="50">
        <f t="shared" si="615"/>
        <v>0</v>
      </c>
      <c r="R404" s="50">
        <f t="shared" si="615"/>
        <v>8129</v>
      </c>
      <c r="S404" s="50">
        <f t="shared" si="615"/>
        <v>0</v>
      </c>
      <c r="T404" s="50">
        <f>T405</f>
        <v>16</v>
      </c>
      <c r="U404" s="50">
        <f t="shared" si="615"/>
        <v>0</v>
      </c>
      <c r="V404" s="50">
        <f t="shared" si="615"/>
        <v>0</v>
      </c>
      <c r="W404" s="50">
        <f t="shared" si="615"/>
        <v>0</v>
      </c>
      <c r="X404" s="50">
        <f t="shared" si="615"/>
        <v>8145</v>
      </c>
      <c r="Y404" s="50">
        <f t="shared" si="615"/>
        <v>0</v>
      </c>
      <c r="Z404" s="50">
        <f>Z405</f>
        <v>0</v>
      </c>
      <c r="AA404" s="50">
        <f t="shared" si="615"/>
        <v>0</v>
      </c>
      <c r="AB404" s="50">
        <f t="shared" si="615"/>
        <v>0</v>
      </c>
      <c r="AC404" s="50">
        <f t="shared" si="615"/>
        <v>0</v>
      </c>
      <c r="AD404" s="50">
        <f t="shared" si="615"/>
        <v>8145</v>
      </c>
      <c r="AE404" s="50">
        <f t="shared" ref="AA404:AE406" si="616">AE405</f>
        <v>0</v>
      </c>
      <c r="AF404" s="50">
        <f>AF405</f>
        <v>0</v>
      </c>
      <c r="AG404" s="50">
        <f t="shared" ref="AG404:AQ406" si="617">AG405</f>
        <v>0</v>
      </c>
      <c r="AH404" s="50">
        <f t="shared" si="617"/>
        <v>0</v>
      </c>
      <c r="AI404" s="50">
        <f t="shared" si="617"/>
        <v>0</v>
      </c>
      <c r="AJ404" s="50">
        <f t="shared" si="617"/>
        <v>8145</v>
      </c>
      <c r="AK404" s="50">
        <f t="shared" si="617"/>
        <v>0</v>
      </c>
      <c r="AL404" s="50">
        <f>AL405</f>
        <v>0</v>
      </c>
      <c r="AM404" s="50">
        <f t="shared" si="617"/>
        <v>0</v>
      </c>
      <c r="AN404" s="50">
        <f t="shared" si="617"/>
        <v>0</v>
      </c>
      <c r="AO404" s="50">
        <f t="shared" si="617"/>
        <v>0</v>
      </c>
      <c r="AP404" s="50">
        <f t="shared" si="617"/>
        <v>8145</v>
      </c>
      <c r="AQ404" s="50">
        <f t="shared" si="617"/>
        <v>0</v>
      </c>
    </row>
    <row r="405" spans="1:43" s="8" customFormat="1" ht="33.75">
      <c r="A405" s="33" t="s">
        <v>82</v>
      </c>
      <c r="B405" s="25" t="s">
        <v>55</v>
      </c>
      <c r="C405" s="25" t="s">
        <v>58</v>
      </c>
      <c r="D405" s="25" t="s">
        <v>651</v>
      </c>
      <c r="E405" s="22"/>
      <c r="F405" s="50"/>
      <c r="G405" s="50"/>
      <c r="H405" s="50"/>
      <c r="I405" s="50"/>
      <c r="J405" s="50"/>
      <c r="K405" s="50"/>
      <c r="L405" s="50"/>
      <c r="M405" s="50"/>
      <c r="N405" s="50">
        <f>N406</f>
        <v>0</v>
      </c>
      <c r="O405" s="50">
        <f t="shared" si="615"/>
        <v>8129</v>
      </c>
      <c r="P405" s="50">
        <f t="shared" si="615"/>
        <v>0</v>
      </c>
      <c r="Q405" s="50">
        <f t="shared" si="615"/>
        <v>0</v>
      </c>
      <c r="R405" s="50">
        <f t="shared" si="615"/>
        <v>8129</v>
      </c>
      <c r="S405" s="50">
        <f t="shared" si="615"/>
        <v>0</v>
      </c>
      <c r="T405" s="50">
        <f>T406</f>
        <v>16</v>
      </c>
      <c r="U405" s="50">
        <f t="shared" si="615"/>
        <v>0</v>
      </c>
      <c r="V405" s="50">
        <f t="shared" si="615"/>
        <v>0</v>
      </c>
      <c r="W405" s="50">
        <f t="shared" si="615"/>
        <v>0</v>
      </c>
      <c r="X405" s="50">
        <f t="shared" si="615"/>
        <v>8145</v>
      </c>
      <c r="Y405" s="50">
        <f t="shared" si="615"/>
        <v>0</v>
      </c>
      <c r="Z405" s="50">
        <f>Z406</f>
        <v>0</v>
      </c>
      <c r="AA405" s="50">
        <f t="shared" si="616"/>
        <v>0</v>
      </c>
      <c r="AB405" s="50">
        <f t="shared" si="616"/>
        <v>0</v>
      </c>
      <c r="AC405" s="50">
        <f t="shared" si="616"/>
        <v>0</v>
      </c>
      <c r="AD405" s="50">
        <f t="shared" si="616"/>
        <v>8145</v>
      </c>
      <c r="AE405" s="50">
        <f t="shared" si="616"/>
        <v>0</v>
      </c>
      <c r="AF405" s="50">
        <f>AF406</f>
        <v>0</v>
      </c>
      <c r="AG405" s="50">
        <f t="shared" si="617"/>
        <v>0</v>
      </c>
      <c r="AH405" s="50">
        <f t="shared" si="617"/>
        <v>0</v>
      </c>
      <c r="AI405" s="50">
        <f t="shared" si="617"/>
        <v>0</v>
      </c>
      <c r="AJ405" s="50">
        <f t="shared" si="617"/>
        <v>8145</v>
      </c>
      <c r="AK405" s="50">
        <f t="shared" si="617"/>
        <v>0</v>
      </c>
      <c r="AL405" s="50">
        <f>AL406</f>
        <v>0</v>
      </c>
      <c r="AM405" s="50">
        <f t="shared" si="617"/>
        <v>0</v>
      </c>
      <c r="AN405" s="50">
        <f t="shared" si="617"/>
        <v>0</v>
      </c>
      <c r="AO405" s="50">
        <f t="shared" si="617"/>
        <v>0</v>
      </c>
      <c r="AP405" s="50">
        <f t="shared" si="617"/>
        <v>8145</v>
      </c>
      <c r="AQ405" s="50">
        <f t="shared" si="617"/>
        <v>0</v>
      </c>
    </row>
    <row r="406" spans="1:43" s="8" customFormat="1" ht="33.75" customHeight="1">
      <c r="A406" s="33" t="s">
        <v>83</v>
      </c>
      <c r="B406" s="25" t="s">
        <v>55</v>
      </c>
      <c r="C406" s="25" t="s">
        <v>58</v>
      </c>
      <c r="D406" s="25" t="s">
        <v>651</v>
      </c>
      <c r="E406" s="44" t="s">
        <v>84</v>
      </c>
      <c r="F406" s="50"/>
      <c r="G406" s="50"/>
      <c r="H406" s="50"/>
      <c r="I406" s="50"/>
      <c r="J406" s="50"/>
      <c r="K406" s="50"/>
      <c r="L406" s="50"/>
      <c r="M406" s="50"/>
      <c r="N406" s="50">
        <f>N407</f>
        <v>0</v>
      </c>
      <c r="O406" s="50">
        <f t="shared" si="615"/>
        <v>8129</v>
      </c>
      <c r="P406" s="50">
        <f t="shared" si="615"/>
        <v>0</v>
      </c>
      <c r="Q406" s="50">
        <f t="shared" si="615"/>
        <v>0</v>
      </c>
      <c r="R406" s="50">
        <f t="shared" si="615"/>
        <v>8129</v>
      </c>
      <c r="S406" s="50">
        <f t="shared" si="615"/>
        <v>0</v>
      </c>
      <c r="T406" s="50">
        <f>T407</f>
        <v>16</v>
      </c>
      <c r="U406" s="50">
        <f t="shared" si="615"/>
        <v>0</v>
      </c>
      <c r="V406" s="50">
        <f t="shared" si="615"/>
        <v>0</v>
      </c>
      <c r="W406" s="50">
        <f t="shared" si="615"/>
        <v>0</v>
      </c>
      <c r="X406" s="50">
        <f t="shared" si="615"/>
        <v>8145</v>
      </c>
      <c r="Y406" s="50">
        <f t="shared" si="615"/>
        <v>0</v>
      </c>
      <c r="Z406" s="50">
        <f>Z407</f>
        <v>0</v>
      </c>
      <c r="AA406" s="50">
        <f t="shared" si="616"/>
        <v>0</v>
      </c>
      <c r="AB406" s="50">
        <f t="shared" si="616"/>
        <v>0</v>
      </c>
      <c r="AC406" s="50">
        <f t="shared" si="616"/>
        <v>0</v>
      </c>
      <c r="AD406" s="50">
        <f t="shared" si="616"/>
        <v>8145</v>
      </c>
      <c r="AE406" s="50">
        <f t="shared" si="616"/>
        <v>0</v>
      </c>
      <c r="AF406" s="50">
        <f>AF407</f>
        <v>0</v>
      </c>
      <c r="AG406" s="50">
        <f t="shared" si="617"/>
        <v>0</v>
      </c>
      <c r="AH406" s="50">
        <f t="shared" si="617"/>
        <v>0</v>
      </c>
      <c r="AI406" s="50">
        <f t="shared" si="617"/>
        <v>0</v>
      </c>
      <c r="AJ406" s="50">
        <f t="shared" si="617"/>
        <v>8145</v>
      </c>
      <c r="AK406" s="50">
        <f t="shared" si="617"/>
        <v>0</v>
      </c>
      <c r="AL406" s="50">
        <f>AL407</f>
        <v>0</v>
      </c>
      <c r="AM406" s="50">
        <f t="shared" si="617"/>
        <v>0</v>
      </c>
      <c r="AN406" s="50">
        <f t="shared" si="617"/>
        <v>0</v>
      </c>
      <c r="AO406" s="50">
        <f t="shared" si="617"/>
        <v>0</v>
      </c>
      <c r="AP406" s="50">
        <f t="shared" si="617"/>
        <v>8145</v>
      </c>
      <c r="AQ406" s="50">
        <f t="shared" si="617"/>
        <v>0</v>
      </c>
    </row>
    <row r="407" spans="1:43" s="8" customFormat="1" ht="18.75">
      <c r="A407" s="33" t="s">
        <v>178</v>
      </c>
      <c r="B407" s="25" t="s">
        <v>55</v>
      </c>
      <c r="C407" s="25" t="s">
        <v>58</v>
      </c>
      <c r="D407" s="25" t="s">
        <v>651</v>
      </c>
      <c r="E407" s="44" t="s">
        <v>177</v>
      </c>
      <c r="F407" s="50"/>
      <c r="G407" s="50"/>
      <c r="H407" s="50"/>
      <c r="I407" s="50"/>
      <c r="J407" s="50"/>
      <c r="K407" s="50"/>
      <c r="L407" s="50"/>
      <c r="M407" s="50"/>
      <c r="N407" s="50"/>
      <c r="O407" s="50">
        <v>8129</v>
      </c>
      <c r="P407" s="50"/>
      <c r="Q407" s="50"/>
      <c r="R407" s="27">
        <f>L407+N407+O407+P407+Q407</f>
        <v>8129</v>
      </c>
      <c r="S407" s="27">
        <f>M407+Q407</f>
        <v>0</v>
      </c>
      <c r="T407" s="50">
        <v>16</v>
      </c>
      <c r="U407" s="50"/>
      <c r="V407" s="50"/>
      <c r="W407" s="50"/>
      <c r="X407" s="27">
        <f>R407+T407+U407+V407+W407</f>
        <v>8145</v>
      </c>
      <c r="Y407" s="27">
        <f>S407+W407</f>
        <v>0</v>
      </c>
      <c r="Z407" s="50"/>
      <c r="AA407" s="50"/>
      <c r="AB407" s="50"/>
      <c r="AC407" s="50"/>
      <c r="AD407" s="27">
        <f>X407+Z407+AA407+AB407+AC407</f>
        <v>8145</v>
      </c>
      <c r="AE407" s="27">
        <f>Y407+AC407</f>
        <v>0</v>
      </c>
      <c r="AF407" s="50"/>
      <c r="AG407" s="50"/>
      <c r="AH407" s="50"/>
      <c r="AI407" s="50"/>
      <c r="AJ407" s="27">
        <f>AD407+AF407+AG407+AH407+AI407</f>
        <v>8145</v>
      </c>
      <c r="AK407" s="27">
        <f>AE407+AI407</f>
        <v>0</v>
      </c>
      <c r="AL407" s="50"/>
      <c r="AM407" s="50"/>
      <c r="AN407" s="50"/>
      <c r="AO407" s="50"/>
      <c r="AP407" s="27">
        <f>AJ407+AL407+AM407+AN407+AO407</f>
        <v>8145</v>
      </c>
      <c r="AQ407" s="27">
        <f>AK407+AO407</f>
        <v>0</v>
      </c>
    </row>
    <row r="408" spans="1:43" s="8" customFormat="1" ht="21.75" customHeight="1">
      <c r="A408" s="33" t="s">
        <v>78</v>
      </c>
      <c r="B408" s="25" t="s">
        <v>55</v>
      </c>
      <c r="C408" s="25" t="s">
        <v>58</v>
      </c>
      <c r="D408" s="25" t="s">
        <v>250</v>
      </c>
      <c r="E408" s="25"/>
      <c r="F408" s="50">
        <f>F409</f>
        <v>9176</v>
      </c>
      <c r="G408" s="50">
        <f>G409</f>
        <v>0</v>
      </c>
      <c r="H408" s="50">
        <f t="shared" ref="H408:M408" si="618">H409</f>
        <v>0</v>
      </c>
      <c r="I408" s="50">
        <f t="shared" si="618"/>
        <v>0</v>
      </c>
      <c r="J408" s="50">
        <f t="shared" si="618"/>
        <v>0</v>
      </c>
      <c r="K408" s="50">
        <f t="shared" si="618"/>
        <v>0</v>
      </c>
      <c r="L408" s="50">
        <f t="shared" si="618"/>
        <v>9176</v>
      </c>
      <c r="M408" s="50">
        <f t="shared" si="618"/>
        <v>0</v>
      </c>
      <c r="N408" s="50">
        <f>N409+N412</f>
        <v>3679</v>
      </c>
      <c r="O408" s="50">
        <f t="shared" ref="O408:S408" si="619">O409+O412</f>
        <v>1713</v>
      </c>
      <c r="P408" s="50">
        <f t="shared" si="619"/>
        <v>0</v>
      </c>
      <c r="Q408" s="50">
        <f t="shared" si="619"/>
        <v>0</v>
      </c>
      <c r="R408" s="50">
        <f t="shared" si="619"/>
        <v>14568</v>
      </c>
      <c r="S408" s="50">
        <f t="shared" si="619"/>
        <v>0</v>
      </c>
      <c r="T408" s="50">
        <f>T409+T412</f>
        <v>0</v>
      </c>
      <c r="U408" s="50">
        <f t="shared" ref="U408:Y408" si="620">U409+U412</f>
        <v>0</v>
      </c>
      <c r="V408" s="50">
        <f t="shared" si="620"/>
        <v>0</v>
      </c>
      <c r="W408" s="50">
        <f t="shared" si="620"/>
        <v>0</v>
      </c>
      <c r="X408" s="50">
        <f t="shared" si="620"/>
        <v>14568</v>
      </c>
      <c r="Y408" s="50">
        <f t="shared" si="620"/>
        <v>0</v>
      </c>
      <c r="Z408" s="50">
        <f>Z409+Z412</f>
        <v>0</v>
      </c>
      <c r="AA408" s="50">
        <f t="shared" ref="AA408:AE408" si="621">AA409+AA412</f>
        <v>0</v>
      </c>
      <c r="AB408" s="50">
        <f t="shared" si="621"/>
        <v>0</v>
      </c>
      <c r="AC408" s="50">
        <f t="shared" si="621"/>
        <v>0</v>
      </c>
      <c r="AD408" s="50">
        <f t="shared" si="621"/>
        <v>14568</v>
      </c>
      <c r="AE408" s="50">
        <f t="shared" si="621"/>
        <v>0</v>
      </c>
      <c r="AF408" s="50">
        <f>AF409+AF412</f>
        <v>0</v>
      </c>
      <c r="AG408" s="50">
        <f t="shared" ref="AG408:AK408" si="622">AG409+AG412</f>
        <v>0</v>
      </c>
      <c r="AH408" s="50">
        <f t="shared" si="622"/>
        <v>0</v>
      </c>
      <c r="AI408" s="50">
        <f t="shared" si="622"/>
        <v>0</v>
      </c>
      <c r="AJ408" s="50">
        <f t="shared" si="622"/>
        <v>14568</v>
      </c>
      <c r="AK408" s="50">
        <f t="shared" si="622"/>
        <v>0</v>
      </c>
      <c r="AL408" s="50">
        <f>AL409+AL412</f>
        <v>0</v>
      </c>
      <c r="AM408" s="50">
        <f t="shared" ref="AM408:AQ408" si="623">AM409+AM412</f>
        <v>0</v>
      </c>
      <c r="AN408" s="50">
        <f t="shared" si="623"/>
        <v>0</v>
      </c>
      <c r="AO408" s="50">
        <f t="shared" si="623"/>
        <v>0</v>
      </c>
      <c r="AP408" s="50">
        <f t="shared" si="623"/>
        <v>14568</v>
      </c>
      <c r="AQ408" s="50">
        <f t="shared" si="623"/>
        <v>0</v>
      </c>
    </row>
    <row r="409" spans="1:43" s="8" customFormat="1" ht="16.5">
      <c r="A409" s="33" t="s">
        <v>79</v>
      </c>
      <c r="B409" s="25" t="s">
        <v>55</v>
      </c>
      <c r="C409" s="25" t="s">
        <v>58</v>
      </c>
      <c r="D409" s="25" t="s">
        <v>477</v>
      </c>
      <c r="E409" s="25"/>
      <c r="F409" s="50">
        <f t="shared" ref="F409:U410" si="624">F410</f>
        <v>9176</v>
      </c>
      <c r="G409" s="50">
        <f t="shared" si="624"/>
        <v>0</v>
      </c>
      <c r="H409" s="50">
        <f t="shared" si="624"/>
        <v>0</v>
      </c>
      <c r="I409" s="50">
        <f t="shared" si="624"/>
        <v>0</v>
      </c>
      <c r="J409" s="50">
        <f t="shared" si="624"/>
        <v>0</v>
      </c>
      <c r="K409" s="50">
        <f t="shared" si="624"/>
        <v>0</v>
      </c>
      <c r="L409" s="50">
        <f t="shared" si="624"/>
        <v>9176</v>
      </c>
      <c r="M409" s="50">
        <f t="shared" si="624"/>
        <v>0</v>
      </c>
      <c r="N409" s="50">
        <f t="shared" si="624"/>
        <v>3679</v>
      </c>
      <c r="O409" s="50">
        <f t="shared" si="624"/>
        <v>0</v>
      </c>
      <c r="P409" s="50">
        <f t="shared" si="624"/>
        <v>0</v>
      </c>
      <c r="Q409" s="50">
        <f t="shared" si="624"/>
        <v>0</v>
      </c>
      <c r="R409" s="50">
        <f t="shared" si="624"/>
        <v>12855</v>
      </c>
      <c r="S409" s="50">
        <f t="shared" si="624"/>
        <v>0</v>
      </c>
      <c r="T409" s="50">
        <f t="shared" si="624"/>
        <v>0</v>
      </c>
      <c r="U409" s="50">
        <f t="shared" si="624"/>
        <v>0</v>
      </c>
      <c r="V409" s="50">
        <f t="shared" ref="T409:AI410" si="625">V410</f>
        <v>0</v>
      </c>
      <c r="W409" s="50">
        <f t="shared" si="625"/>
        <v>0</v>
      </c>
      <c r="X409" s="50">
        <f t="shared" si="625"/>
        <v>12855</v>
      </c>
      <c r="Y409" s="50">
        <f t="shared" si="625"/>
        <v>0</v>
      </c>
      <c r="Z409" s="50">
        <f t="shared" si="625"/>
        <v>0</v>
      </c>
      <c r="AA409" s="50">
        <f t="shared" si="625"/>
        <v>0</v>
      </c>
      <c r="AB409" s="50">
        <f t="shared" si="625"/>
        <v>0</v>
      </c>
      <c r="AC409" s="50">
        <f t="shared" si="625"/>
        <v>0</v>
      </c>
      <c r="AD409" s="50">
        <f t="shared" si="625"/>
        <v>12855</v>
      </c>
      <c r="AE409" s="50">
        <f t="shared" si="625"/>
        <v>0</v>
      </c>
      <c r="AF409" s="50">
        <f t="shared" si="625"/>
        <v>0</v>
      </c>
      <c r="AG409" s="50">
        <f t="shared" si="625"/>
        <v>0</v>
      </c>
      <c r="AH409" s="50">
        <f t="shared" si="625"/>
        <v>0</v>
      </c>
      <c r="AI409" s="50">
        <f t="shared" si="625"/>
        <v>0</v>
      </c>
      <c r="AJ409" s="50">
        <f t="shared" ref="AF409:AQ410" si="626">AJ410</f>
        <v>12855</v>
      </c>
      <c r="AK409" s="50">
        <f t="shared" si="626"/>
        <v>0</v>
      </c>
      <c r="AL409" s="50">
        <f t="shared" si="626"/>
        <v>0</v>
      </c>
      <c r="AM409" s="50">
        <f t="shared" si="626"/>
        <v>0</v>
      </c>
      <c r="AN409" s="50">
        <f t="shared" si="626"/>
        <v>0</v>
      </c>
      <c r="AO409" s="50">
        <f t="shared" si="626"/>
        <v>0</v>
      </c>
      <c r="AP409" s="50">
        <f t="shared" si="626"/>
        <v>12855</v>
      </c>
      <c r="AQ409" s="50">
        <f t="shared" si="626"/>
        <v>0</v>
      </c>
    </row>
    <row r="410" spans="1:43" s="8" customFormat="1" ht="33">
      <c r="A410" s="33" t="s">
        <v>437</v>
      </c>
      <c r="B410" s="25" t="s">
        <v>55</v>
      </c>
      <c r="C410" s="25" t="s">
        <v>58</v>
      </c>
      <c r="D410" s="25" t="s">
        <v>477</v>
      </c>
      <c r="E410" s="25" t="s">
        <v>80</v>
      </c>
      <c r="F410" s="50">
        <f t="shared" si="624"/>
        <v>9176</v>
      </c>
      <c r="G410" s="50">
        <f t="shared" si="624"/>
        <v>0</v>
      </c>
      <c r="H410" s="50">
        <f t="shared" si="624"/>
        <v>0</v>
      </c>
      <c r="I410" s="50">
        <f t="shared" si="624"/>
        <v>0</v>
      </c>
      <c r="J410" s="50">
        <f t="shared" si="624"/>
        <v>0</v>
      </c>
      <c r="K410" s="50">
        <f t="shared" si="624"/>
        <v>0</v>
      </c>
      <c r="L410" s="50">
        <f t="shared" si="624"/>
        <v>9176</v>
      </c>
      <c r="M410" s="50">
        <f t="shared" si="624"/>
        <v>0</v>
      </c>
      <c r="N410" s="50">
        <f t="shared" si="624"/>
        <v>3679</v>
      </c>
      <c r="O410" s="50">
        <f t="shared" si="624"/>
        <v>0</v>
      </c>
      <c r="P410" s="50">
        <f t="shared" si="624"/>
        <v>0</v>
      </c>
      <c r="Q410" s="50">
        <f t="shared" si="624"/>
        <v>0</v>
      </c>
      <c r="R410" s="50">
        <f t="shared" si="624"/>
        <v>12855</v>
      </c>
      <c r="S410" s="50">
        <f t="shared" si="624"/>
        <v>0</v>
      </c>
      <c r="T410" s="50">
        <f t="shared" si="625"/>
        <v>0</v>
      </c>
      <c r="U410" s="50">
        <f t="shared" si="625"/>
        <v>0</v>
      </c>
      <c r="V410" s="50">
        <f t="shared" si="625"/>
        <v>0</v>
      </c>
      <c r="W410" s="50">
        <f t="shared" si="625"/>
        <v>0</v>
      </c>
      <c r="X410" s="50">
        <f t="shared" si="625"/>
        <v>12855</v>
      </c>
      <c r="Y410" s="50">
        <f t="shared" si="625"/>
        <v>0</v>
      </c>
      <c r="Z410" s="50">
        <f t="shared" si="625"/>
        <v>0</v>
      </c>
      <c r="AA410" s="50">
        <f t="shared" si="625"/>
        <v>0</v>
      </c>
      <c r="AB410" s="50">
        <f t="shared" si="625"/>
        <v>0</v>
      </c>
      <c r="AC410" s="50">
        <f t="shared" si="625"/>
        <v>0</v>
      </c>
      <c r="AD410" s="50">
        <f t="shared" si="625"/>
        <v>12855</v>
      </c>
      <c r="AE410" s="50">
        <f t="shared" si="625"/>
        <v>0</v>
      </c>
      <c r="AF410" s="50">
        <f t="shared" si="626"/>
        <v>0</v>
      </c>
      <c r="AG410" s="50">
        <f t="shared" si="626"/>
        <v>0</v>
      </c>
      <c r="AH410" s="50">
        <f t="shared" si="626"/>
        <v>0</v>
      </c>
      <c r="AI410" s="50">
        <f t="shared" si="626"/>
        <v>0</v>
      </c>
      <c r="AJ410" s="50">
        <f t="shared" si="626"/>
        <v>12855</v>
      </c>
      <c r="AK410" s="50">
        <f t="shared" si="626"/>
        <v>0</v>
      </c>
      <c r="AL410" s="50">
        <f t="shared" si="626"/>
        <v>0</v>
      </c>
      <c r="AM410" s="50">
        <f t="shared" si="626"/>
        <v>0</v>
      </c>
      <c r="AN410" s="50">
        <f t="shared" si="626"/>
        <v>0</v>
      </c>
      <c r="AO410" s="50">
        <f t="shared" si="626"/>
        <v>0</v>
      </c>
      <c r="AP410" s="50">
        <f t="shared" si="626"/>
        <v>12855</v>
      </c>
      <c r="AQ410" s="50">
        <f t="shared" si="626"/>
        <v>0</v>
      </c>
    </row>
    <row r="411" spans="1:43" s="8" customFormat="1" ht="45.75" customHeight="1">
      <c r="A411" s="33" t="s">
        <v>170</v>
      </c>
      <c r="B411" s="25" t="s">
        <v>55</v>
      </c>
      <c r="C411" s="25" t="s">
        <v>58</v>
      </c>
      <c r="D411" s="25" t="s">
        <v>477</v>
      </c>
      <c r="E411" s="25" t="s">
        <v>169</v>
      </c>
      <c r="F411" s="27">
        <v>9176</v>
      </c>
      <c r="G411" s="27"/>
      <c r="H411" s="27"/>
      <c r="I411" s="27"/>
      <c r="J411" s="27"/>
      <c r="K411" s="27"/>
      <c r="L411" s="27">
        <f>F411+H411+I411+J411+K411</f>
        <v>9176</v>
      </c>
      <c r="M411" s="27">
        <f>G411+K411</f>
        <v>0</v>
      </c>
      <c r="N411" s="27">
        <v>3679</v>
      </c>
      <c r="O411" s="27"/>
      <c r="P411" s="27"/>
      <c r="Q411" s="27"/>
      <c r="R411" s="27">
        <f>L411+N411+O411+P411+Q411</f>
        <v>12855</v>
      </c>
      <c r="S411" s="27">
        <f>M411+Q411</f>
        <v>0</v>
      </c>
      <c r="T411" s="27"/>
      <c r="U411" s="27"/>
      <c r="V411" s="27"/>
      <c r="W411" s="27"/>
      <c r="X411" s="27">
        <f>R411+T411+U411+V411+W411</f>
        <v>12855</v>
      </c>
      <c r="Y411" s="27">
        <f>S411+W411</f>
        <v>0</v>
      </c>
      <c r="Z411" s="27"/>
      <c r="AA411" s="27"/>
      <c r="AB411" s="27"/>
      <c r="AC411" s="27"/>
      <c r="AD411" s="27">
        <f>X411+Z411+AA411+AB411+AC411</f>
        <v>12855</v>
      </c>
      <c r="AE411" s="27">
        <f>Y411+AC411</f>
        <v>0</v>
      </c>
      <c r="AF411" s="27"/>
      <c r="AG411" s="27"/>
      <c r="AH411" s="27"/>
      <c r="AI411" s="27"/>
      <c r="AJ411" s="27">
        <f>AD411+AF411+AG411+AH411+AI411</f>
        <v>12855</v>
      </c>
      <c r="AK411" s="27">
        <f>AE411+AI411</f>
        <v>0</v>
      </c>
      <c r="AL411" s="27"/>
      <c r="AM411" s="27"/>
      <c r="AN411" s="27"/>
      <c r="AO411" s="27"/>
      <c r="AP411" s="27">
        <f>AJ411+AL411+AM411+AN411+AO411</f>
        <v>12855</v>
      </c>
      <c r="AQ411" s="27">
        <f>AK411+AO411</f>
        <v>0</v>
      </c>
    </row>
    <row r="412" spans="1:43" s="8" customFormat="1" ht="33">
      <c r="A412" s="33" t="s">
        <v>652</v>
      </c>
      <c r="B412" s="25" t="s">
        <v>55</v>
      </c>
      <c r="C412" s="25" t="s">
        <v>58</v>
      </c>
      <c r="D412" s="25" t="s">
        <v>653</v>
      </c>
      <c r="E412" s="25"/>
      <c r="F412" s="27"/>
      <c r="G412" s="27"/>
      <c r="H412" s="27"/>
      <c r="I412" s="27"/>
      <c r="J412" s="27"/>
      <c r="K412" s="27"/>
      <c r="L412" s="27"/>
      <c r="M412" s="27"/>
      <c r="N412" s="27">
        <f>N413</f>
        <v>0</v>
      </c>
      <c r="O412" s="27">
        <f t="shared" ref="O412:AD413" si="627">O413</f>
        <v>1713</v>
      </c>
      <c r="P412" s="27">
        <f t="shared" si="627"/>
        <v>0</v>
      </c>
      <c r="Q412" s="27">
        <f t="shared" si="627"/>
        <v>0</v>
      </c>
      <c r="R412" s="27">
        <f t="shared" si="627"/>
        <v>1713</v>
      </c>
      <c r="S412" s="27">
        <f t="shared" si="627"/>
        <v>0</v>
      </c>
      <c r="T412" s="27">
        <f>T413</f>
        <v>0</v>
      </c>
      <c r="U412" s="27">
        <f t="shared" si="627"/>
        <v>0</v>
      </c>
      <c r="V412" s="27">
        <f t="shared" si="627"/>
        <v>0</v>
      </c>
      <c r="W412" s="27">
        <f t="shared" si="627"/>
        <v>0</v>
      </c>
      <c r="X412" s="27">
        <f t="shared" si="627"/>
        <v>1713</v>
      </c>
      <c r="Y412" s="27">
        <f t="shared" si="627"/>
        <v>0</v>
      </c>
      <c r="Z412" s="27">
        <f>Z413</f>
        <v>0</v>
      </c>
      <c r="AA412" s="27">
        <f t="shared" si="627"/>
        <v>0</v>
      </c>
      <c r="AB412" s="27">
        <f t="shared" si="627"/>
        <v>0</v>
      </c>
      <c r="AC412" s="27">
        <f t="shared" si="627"/>
        <v>0</v>
      </c>
      <c r="AD412" s="27">
        <f t="shared" si="627"/>
        <v>1713</v>
      </c>
      <c r="AE412" s="27">
        <f t="shared" ref="AA412:AE413" si="628">AE413</f>
        <v>0</v>
      </c>
      <c r="AF412" s="27">
        <f>AF413</f>
        <v>0</v>
      </c>
      <c r="AG412" s="27">
        <f t="shared" ref="AG412:AQ413" si="629">AG413</f>
        <v>0</v>
      </c>
      <c r="AH412" s="27">
        <f t="shared" si="629"/>
        <v>0</v>
      </c>
      <c r="AI412" s="27">
        <f t="shared" si="629"/>
        <v>0</v>
      </c>
      <c r="AJ412" s="27">
        <f t="shared" si="629"/>
        <v>1713</v>
      </c>
      <c r="AK412" s="27">
        <f t="shared" si="629"/>
        <v>0</v>
      </c>
      <c r="AL412" s="27">
        <f>AL413</f>
        <v>0</v>
      </c>
      <c r="AM412" s="27">
        <f t="shared" si="629"/>
        <v>0</v>
      </c>
      <c r="AN412" s="27">
        <f t="shared" si="629"/>
        <v>0</v>
      </c>
      <c r="AO412" s="27">
        <f t="shared" si="629"/>
        <v>0</v>
      </c>
      <c r="AP412" s="27">
        <f t="shared" si="629"/>
        <v>1713</v>
      </c>
      <c r="AQ412" s="27">
        <f t="shared" si="629"/>
        <v>0</v>
      </c>
    </row>
    <row r="413" spans="1:43" s="8" customFormat="1" ht="35.25" customHeight="1">
      <c r="A413" s="33" t="s">
        <v>83</v>
      </c>
      <c r="B413" s="25" t="s">
        <v>55</v>
      </c>
      <c r="C413" s="25" t="s">
        <v>58</v>
      </c>
      <c r="D413" s="25" t="s">
        <v>653</v>
      </c>
      <c r="E413" s="25" t="s">
        <v>84</v>
      </c>
      <c r="F413" s="27"/>
      <c r="G413" s="27"/>
      <c r="H413" s="27"/>
      <c r="I413" s="27"/>
      <c r="J413" s="27"/>
      <c r="K413" s="27"/>
      <c r="L413" s="27"/>
      <c r="M413" s="27"/>
      <c r="N413" s="27">
        <f>N414</f>
        <v>0</v>
      </c>
      <c r="O413" s="27">
        <f t="shared" si="627"/>
        <v>1713</v>
      </c>
      <c r="P413" s="27">
        <f t="shared" si="627"/>
        <v>0</v>
      </c>
      <c r="Q413" s="27">
        <f t="shared" si="627"/>
        <v>0</v>
      </c>
      <c r="R413" s="27">
        <f t="shared" si="627"/>
        <v>1713</v>
      </c>
      <c r="S413" s="27">
        <f t="shared" si="627"/>
        <v>0</v>
      </c>
      <c r="T413" s="27">
        <f>T414</f>
        <v>0</v>
      </c>
      <c r="U413" s="27">
        <f t="shared" si="627"/>
        <v>0</v>
      </c>
      <c r="V413" s="27">
        <f t="shared" si="627"/>
        <v>0</v>
      </c>
      <c r="W413" s="27">
        <f t="shared" si="627"/>
        <v>0</v>
      </c>
      <c r="X413" s="27">
        <f t="shared" si="627"/>
        <v>1713</v>
      </c>
      <c r="Y413" s="27">
        <f t="shared" si="627"/>
        <v>0</v>
      </c>
      <c r="Z413" s="27">
        <f>Z414</f>
        <v>0</v>
      </c>
      <c r="AA413" s="27">
        <f t="shared" si="628"/>
        <v>0</v>
      </c>
      <c r="AB413" s="27">
        <f t="shared" si="628"/>
        <v>0</v>
      </c>
      <c r="AC413" s="27">
        <f t="shared" si="628"/>
        <v>0</v>
      </c>
      <c r="AD413" s="27">
        <f t="shared" si="628"/>
        <v>1713</v>
      </c>
      <c r="AE413" s="27">
        <f t="shared" si="628"/>
        <v>0</v>
      </c>
      <c r="AF413" s="27">
        <f>AF414</f>
        <v>0</v>
      </c>
      <c r="AG413" s="27">
        <f t="shared" si="629"/>
        <v>0</v>
      </c>
      <c r="AH413" s="27">
        <f t="shared" si="629"/>
        <v>0</v>
      </c>
      <c r="AI413" s="27">
        <f t="shared" si="629"/>
        <v>0</v>
      </c>
      <c r="AJ413" s="27">
        <f t="shared" si="629"/>
        <v>1713</v>
      </c>
      <c r="AK413" s="27">
        <f t="shared" si="629"/>
        <v>0</v>
      </c>
      <c r="AL413" s="27">
        <f>AL414</f>
        <v>0</v>
      </c>
      <c r="AM413" s="27">
        <f t="shared" si="629"/>
        <v>0</v>
      </c>
      <c r="AN413" s="27">
        <f t="shared" si="629"/>
        <v>0</v>
      </c>
      <c r="AO413" s="27">
        <f t="shared" si="629"/>
        <v>0</v>
      </c>
      <c r="AP413" s="27">
        <f t="shared" si="629"/>
        <v>1713</v>
      </c>
      <c r="AQ413" s="27">
        <f t="shared" si="629"/>
        <v>0</v>
      </c>
    </row>
    <row r="414" spans="1:43" s="8" customFormat="1" ht="16.5">
      <c r="A414" s="33" t="s">
        <v>178</v>
      </c>
      <c r="B414" s="25" t="s">
        <v>55</v>
      </c>
      <c r="C414" s="25" t="s">
        <v>58</v>
      </c>
      <c r="D414" s="25" t="s">
        <v>653</v>
      </c>
      <c r="E414" s="25" t="s">
        <v>177</v>
      </c>
      <c r="F414" s="27"/>
      <c r="G414" s="27"/>
      <c r="H414" s="27"/>
      <c r="I414" s="27"/>
      <c r="J414" s="27"/>
      <c r="K414" s="27"/>
      <c r="L414" s="27"/>
      <c r="M414" s="27"/>
      <c r="N414" s="27"/>
      <c r="O414" s="27">
        <v>1713</v>
      </c>
      <c r="P414" s="27"/>
      <c r="Q414" s="27"/>
      <c r="R414" s="27">
        <f>L414+N414+O414+P414+Q414</f>
        <v>1713</v>
      </c>
      <c r="S414" s="27">
        <f>M414+Q414</f>
        <v>0</v>
      </c>
      <c r="T414" s="27"/>
      <c r="U414" s="27"/>
      <c r="V414" s="27"/>
      <c r="W414" s="27"/>
      <c r="X414" s="27">
        <f>R414+T414+U414+V414+W414</f>
        <v>1713</v>
      </c>
      <c r="Y414" s="27">
        <f>S414+W414</f>
        <v>0</v>
      </c>
      <c r="Z414" s="27"/>
      <c r="AA414" s="27"/>
      <c r="AB414" s="27"/>
      <c r="AC414" s="27"/>
      <c r="AD414" s="27">
        <f>X414+Z414+AA414+AB414+AC414</f>
        <v>1713</v>
      </c>
      <c r="AE414" s="27">
        <f>Y414+AC414</f>
        <v>0</v>
      </c>
      <c r="AF414" s="27"/>
      <c r="AG414" s="27"/>
      <c r="AH414" s="27"/>
      <c r="AI414" s="27"/>
      <c r="AJ414" s="27">
        <f>AD414+AF414+AG414+AH414+AI414</f>
        <v>1713</v>
      </c>
      <c r="AK414" s="27">
        <f>AE414+AI414</f>
        <v>0</v>
      </c>
      <c r="AL414" s="27"/>
      <c r="AM414" s="27"/>
      <c r="AN414" s="27"/>
      <c r="AO414" s="27"/>
      <c r="AP414" s="27">
        <f>AJ414+AL414+AM414+AN414+AO414</f>
        <v>1713</v>
      </c>
      <c r="AQ414" s="27">
        <f>AK414+AO414</f>
        <v>0</v>
      </c>
    </row>
    <row r="415" spans="1:43" s="8" customFormat="1" ht="33.75" hidden="1">
      <c r="A415" s="96" t="s">
        <v>215</v>
      </c>
      <c r="B415" s="97" t="s">
        <v>55</v>
      </c>
      <c r="C415" s="97" t="s">
        <v>58</v>
      </c>
      <c r="D415" s="97" t="s">
        <v>544</v>
      </c>
      <c r="E415" s="116"/>
      <c r="F415" s="113">
        <f t="shared" ref="F415:U417" si="630">F416</f>
        <v>14948</v>
      </c>
      <c r="G415" s="113">
        <f t="shared" si="630"/>
        <v>0</v>
      </c>
      <c r="H415" s="113">
        <f t="shared" si="630"/>
        <v>394</v>
      </c>
      <c r="I415" s="113">
        <f t="shared" si="630"/>
        <v>0</v>
      </c>
      <c r="J415" s="113">
        <f t="shared" si="630"/>
        <v>0</v>
      </c>
      <c r="K415" s="113">
        <f t="shared" si="630"/>
        <v>0</v>
      </c>
      <c r="L415" s="113">
        <f t="shared" si="630"/>
        <v>15342</v>
      </c>
      <c r="M415" s="113">
        <f t="shared" si="630"/>
        <v>0</v>
      </c>
      <c r="N415" s="113">
        <f t="shared" si="630"/>
        <v>0</v>
      </c>
      <c r="O415" s="113">
        <f t="shared" si="630"/>
        <v>-15342</v>
      </c>
      <c r="P415" s="113">
        <f t="shared" si="630"/>
        <v>0</v>
      </c>
      <c r="Q415" s="113">
        <f t="shared" si="630"/>
        <v>0</v>
      </c>
      <c r="R415" s="113">
        <f t="shared" si="630"/>
        <v>0</v>
      </c>
      <c r="S415" s="113">
        <f t="shared" si="630"/>
        <v>0</v>
      </c>
      <c r="T415" s="50">
        <f t="shared" si="630"/>
        <v>0</v>
      </c>
      <c r="U415" s="50">
        <f t="shared" si="630"/>
        <v>0</v>
      </c>
      <c r="V415" s="50">
        <f t="shared" ref="T415:AI417" si="631">V416</f>
        <v>0</v>
      </c>
      <c r="W415" s="50">
        <f t="shared" si="631"/>
        <v>0</v>
      </c>
      <c r="X415" s="50">
        <f t="shared" si="631"/>
        <v>0</v>
      </c>
      <c r="Y415" s="50">
        <f t="shared" si="631"/>
        <v>0</v>
      </c>
      <c r="Z415" s="50">
        <f t="shared" si="631"/>
        <v>0</v>
      </c>
      <c r="AA415" s="50">
        <f t="shared" si="631"/>
        <v>0</v>
      </c>
      <c r="AB415" s="50">
        <f t="shared" si="631"/>
        <v>0</v>
      </c>
      <c r="AC415" s="50">
        <f t="shared" si="631"/>
        <v>0</v>
      </c>
      <c r="AD415" s="113">
        <f t="shared" si="631"/>
        <v>0</v>
      </c>
      <c r="AE415" s="113">
        <f t="shared" si="631"/>
        <v>0</v>
      </c>
      <c r="AF415" s="50">
        <f t="shared" si="631"/>
        <v>0</v>
      </c>
      <c r="AG415" s="50">
        <f t="shared" si="631"/>
        <v>0</v>
      </c>
      <c r="AH415" s="50">
        <f t="shared" si="631"/>
        <v>0</v>
      </c>
      <c r="AI415" s="50">
        <f t="shared" si="631"/>
        <v>0</v>
      </c>
      <c r="AJ415" s="113">
        <f t="shared" ref="AF415:AQ417" si="632">AJ416</f>
        <v>0</v>
      </c>
      <c r="AK415" s="113">
        <f t="shared" si="632"/>
        <v>0</v>
      </c>
      <c r="AL415" s="50">
        <f t="shared" si="632"/>
        <v>0</v>
      </c>
      <c r="AM415" s="50">
        <f t="shared" si="632"/>
        <v>0</v>
      </c>
      <c r="AN415" s="50">
        <f t="shared" si="632"/>
        <v>0</v>
      </c>
      <c r="AO415" s="50">
        <f t="shared" si="632"/>
        <v>0</v>
      </c>
      <c r="AP415" s="113">
        <f t="shared" si="632"/>
        <v>0</v>
      </c>
      <c r="AQ415" s="113">
        <f t="shared" si="632"/>
        <v>0</v>
      </c>
    </row>
    <row r="416" spans="1:43" s="8" customFormat="1" ht="33.75" hidden="1">
      <c r="A416" s="96" t="s">
        <v>82</v>
      </c>
      <c r="B416" s="97" t="s">
        <v>55</v>
      </c>
      <c r="C416" s="97" t="s">
        <v>58</v>
      </c>
      <c r="D416" s="97" t="s">
        <v>545</v>
      </c>
      <c r="E416" s="116"/>
      <c r="F416" s="113">
        <f>F417+F419+F423+F421</f>
        <v>14948</v>
      </c>
      <c r="G416" s="113">
        <f>G417+G419+G423+G421</f>
        <v>0</v>
      </c>
      <c r="H416" s="113">
        <f t="shared" ref="H416:M416" si="633">H417+H419+H423+H421</f>
        <v>394</v>
      </c>
      <c r="I416" s="113">
        <f t="shared" si="633"/>
        <v>0</v>
      </c>
      <c r="J416" s="113">
        <f t="shared" si="633"/>
        <v>0</v>
      </c>
      <c r="K416" s="113">
        <f t="shared" si="633"/>
        <v>0</v>
      </c>
      <c r="L416" s="113">
        <f t="shared" si="633"/>
        <v>15342</v>
      </c>
      <c r="M416" s="113">
        <f t="shared" si="633"/>
        <v>0</v>
      </c>
      <c r="N416" s="113">
        <f t="shared" ref="N416:S416" si="634">N417+N419+N423+N421</f>
        <v>0</v>
      </c>
      <c r="O416" s="113">
        <f t="shared" si="634"/>
        <v>-15342</v>
      </c>
      <c r="P416" s="113">
        <f t="shared" si="634"/>
        <v>0</v>
      </c>
      <c r="Q416" s="113">
        <f t="shared" si="634"/>
        <v>0</v>
      </c>
      <c r="R416" s="113">
        <f t="shared" si="634"/>
        <v>0</v>
      </c>
      <c r="S416" s="113">
        <f t="shared" si="634"/>
        <v>0</v>
      </c>
      <c r="T416" s="50">
        <f t="shared" ref="T416:Y416" si="635">T417+T419+T423+T421</f>
        <v>0</v>
      </c>
      <c r="U416" s="50">
        <f t="shared" si="635"/>
        <v>0</v>
      </c>
      <c r="V416" s="50">
        <f t="shared" si="635"/>
        <v>0</v>
      </c>
      <c r="W416" s="50">
        <f t="shared" si="635"/>
        <v>0</v>
      </c>
      <c r="X416" s="50">
        <f t="shared" si="635"/>
        <v>0</v>
      </c>
      <c r="Y416" s="50">
        <f t="shared" si="635"/>
        <v>0</v>
      </c>
      <c r="Z416" s="50">
        <f t="shared" ref="Z416:AE416" si="636">Z417+Z419+Z423+Z421</f>
        <v>0</v>
      </c>
      <c r="AA416" s="50">
        <f t="shared" si="636"/>
        <v>0</v>
      </c>
      <c r="AB416" s="50">
        <f t="shared" si="636"/>
        <v>0</v>
      </c>
      <c r="AC416" s="50">
        <f t="shared" si="636"/>
        <v>0</v>
      </c>
      <c r="AD416" s="113">
        <f t="shared" si="636"/>
        <v>0</v>
      </c>
      <c r="AE416" s="113">
        <f t="shared" si="636"/>
        <v>0</v>
      </c>
      <c r="AF416" s="50">
        <f t="shared" ref="AF416:AK416" si="637">AF417+AF419+AF423+AF421</f>
        <v>0</v>
      </c>
      <c r="AG416" s="50">
        <f t="shared" si="637"/>
        <v>0</v>
      </c>
      <c r="AH416" s="50">
        <f t="shared" si="637"/>
        <v>0</v>
      </c>
      <c r="AI416" s="50">
        <f t="shared" si="637"/>
        <v>0</v>
      </c>
      <c r="AJ416" s="113">
        <f t="shared" si="637"/>
        <v>0</v>
      </c>
      <c r="AK416" s="113">
        <f t="shared" si="637"/>
        <v>0</v>
      </c>
      <c r="AL416" s="50">
        <f t="shared" ref="AL416:AQ416" si="638">AL417+AL419+AL423+AL421</f>
        <v>0</v>
      </c>
      <c r="AM416" s="50">
        <f t="shared" si="638"/>
        <v>0</v>
      </c>
      <c r="AN416" s="50">
        <f t="shared" si="638"/>
        <v>0</v>
      </c>
      <c r="AO416" s="50">
        <f t="shared" si="638"/>
        <v>0</v>
      </c>
      <c r="AP416" s="113">
        <f t="shared" si="638"/>
        <v>0</v>
      </c>
      <c r="AQ416" s="113">
        <f t="shared" si="638"/>
        <v>0</v>
      </c>
    </row>
    <row r="417" spans="1:43" s="8" customFormat="1" ht="82.5" hidden="1">
      <c r="A417" s="96" t="s">
        <v>466</v>
      </c>
      <c r="B417" s="97" t="s">
        <v>55</v>
      </c>
      <c r="C417" s="97" t="s">
        <v>58</v>
      </c>
      <c r="D417" s="97" t="s">
        <v>545</v>
      </c>
      <c r="E417" s="97" t="s">
        <v>105</v>
      </c>
      <c r="F417" s="113">
        <f t="shared" si="630"/>
        <v>9831</v>
      </c>
      <c r="G417" s="113">
        <f t="shared" si="630"/>
        <v>0</v>
      </c>
      <c r="H417" s="113">
        <f t="shared" si="630"/>
        <v>394</v>
      </c>
      <c r="I417" s="113">
        <f t="shared" si="630"/>
        <v>0</v>
      </c>
      <c r="J417" s="113">
        <f t="shared" si="630"/>
        <v>0</v>
      </c>
      <c r="K417" s="113">
        <f t="shared" si="630"/>
        <v>0</v>
      </c>
      <c r="L417" s="113">
        <f t="shared" si="630"/>
        <v>10225</v>
      </c>
      <c r="M417" s="113">
        <f t="shared" si="630"/>
        <v>0</v>
      </c>
      <c r="N417" s="113">
        <f t="shared" si="630"/>
        <v>0</v>
      </c>
      <c r="O417" s="113">
        <f t="shared" si="630"/>
        <v>-10225</v>
      </c>
      <c r="P417" s="113">
        <f t="shared" si="630"/>
        <v>0</v>
      </c>
      <c r="Q417" s="113">
        <f t="shared" si="630"/>
        <v>0</v>
      </c>
      <c r="R417" s="113">
        <f t="shared" si="630"/>
        <v>0</v>
      </c>
      <c r="S417" s="113">
        <f t="shared" si="630"/>
        <v>0</v>
      </c>
      <c r="T417" s="50">
        <f t="shared" si="631"/>
        <v>0</v>
      </c>
      <c r="U417" s="50">
        <f t="shared" si="631"/>
        <v>0</v>
      </c>
      <c r="V417" s="50">
        <f t="shared" si="631"/>
        <v>0</v>
      </c>
      <c r="W417" s="50">
        <f t="shared" si="631"/>
        <v>0</v>
      </c>
      <c r="X417" s="50">
        <f t="shared" si="631"/>
        <v>0</v>
      </c>
      <c r="Y417" s="50">
        <f t="shared" si="631"/>
        <v>0</v>
      </c>
      <c r="Z417" s="50">
        <f t="shared" si="631"/>
        <v>0</v>
      </c>
      <c r="AA417" s="50">
        <f t="shared" si="631"/>
        <v>0</v>
      </c>
      <c r="AB417" s="50">
        <f t="shared" si="631"/>
        <v>0</v>
      </c>
      <c r="AC417" s="50">
        <f t="shared" si="631"/>
        <v>0</v>
      </c>
      <c r="AD417" s="113">
        <f t="shared" si="631"/>
        <v>0</v>
      </c>
      <c r="AE417" s="113">
        <f t="shared" si="631"/>
        <v>0</v>
      </c>
      <c r="AF417" s="50">
        <f t="shared" si="632"/>
        <v>0</v>
      </c>
      <c r="AG417" s="50">
        <f t="shared" si="632"/>
        <v>0</v>
      </c>
      <c r="AH417" s="50">
        <f t="shared" si="632"/>
        <v>0</v>
      </c>
      <c r="AI417" s="50">
        <f t="shared" si="632"/>
        <v>0</v>
      </c>
      <c r="AJ417" s="113">
        <f t="shared" si="632"/>
        <v>0</v>
      </c>
      <c r="AK417" s="113">
        <f t="shared" si="632"/>
        <v>0</v>
      </c>
      <c r="AL417" s="50">
        <f t="shared" si="632"/>
        <v>0</v>
      </c>
      <c r="AM417" s="50">
        <f t="shared" si="632"/>
        <v>0</v>
      </c>
      <c r="AN417" s="50">
        <f t="shared" si="632"/>
        <v>0</v>
      </c>
      <c r="AO417" s="50">
        <f t="shared" si="632"/>
        <v>0</v>
      </c>
      <c r="AP417" s="113">
        <f t="shared" si="632"/>
        <v>0</v>
      </c>
      <c r="AQ417" s="113">
        <f t="shared" si="632"/>
        <v>0</v>
      </c>
    </row>
    <row r="418" spans="1:43" s="8" customFormat="1" ht="25.9" hidden="1" customHeight="1">
      <c r="A418" s="114" t="s">
        <v>180</v>
      </c>
      <c r="B418" s="97" t="s">
        <v>55</v>
      </c>
      <c r="C418" s="97" t="s">
        <v>58</v>
      </c>
      <c r="D418" s="97" t="s">
        <v>545</v>
      </c>
      <c r="E418" s="97" t="s">
        <v>179</v>
      </c>
      <c r="F418" s="95">
        <f>7036+2795</f>
        <v>9831</v>
      </c>
      <c r="G418" s="95"/>
      <c r="H418" s="95">
        <v>394</v>
      </c>
      <c r="I418" s="95"/>
      <c r="J418" s="95"/>
      <c r="K418" s="95"/>
      <c r="L418" s="95">
        <f>F418+H418+I418+J418+K418</f>
        <v>10225</v>
      </c>
      <c r="M418" s="95">
        <f>G418+K418</f>
        <v>0</v>
      </c>
      <c r="N418" s="95"/>
      <c r="O418" s="95">
        <v>-10225</v>
      </c>
      <c r="P418" s="95"/>
      <c r="Q418" s="95"/>
      <c r="R418" s="95">
        <f>L418+N418+O418+P418+Q418</f>
        <v>0</v>
      </c>
      <c r="S418" s="95">
        <f>M418+Q418</f>
        <v>0</v>
      </c>
      <c r="T418" s="27"/>
      <c r="U418" s="27"/>
      <c r="V418" s="27"/>
      <c r="W418" s="27"/>
      <c r="X418" s="27">
        <f>R418+T418+U418+V418+W418</f>
        <v>0</v>
      </c>
      <c r="Y418" s="27">
        <f>S418+W418</f>
        <v>0</v>
      </c>
      <c r="Z418" s="27"/>
      <c r="AA418" s="27"/>
      <c r="AB418" s="27"/>
      <c r="AC418" s="27"/>
      <c r="AD418" s="95">
        <f>X418+Z418+AA418+AB418+AC418</f>
        <v>0</v>
      </c>
      <c r="AE418" s="95">
        <f>Y418+AC418</f>
        <v>0</v>
      </c>
      <c r="AF418" s="27"/>
      <c r="AG418" s="27"/>
      <c r="AH418" s="27"/>
      <c r="AI418" s="27"/>
      <c r="AJ418" s="95">
        <f>AD418+AF418+AG418+AH418+AI418</f>
        <v>0</v>
      </c>
      <c r="AK418" s="95">
        <f>AE418+AI418</f>
        <v>0</v>
      </c>
      <c r="AL418" s="27"/>
      <c r="AM418" s="27"/>
      <c r="AN418" s="27"/>
      <c r="AO418" s="27"/>
      <c r="AP418" s="95">
        <f>AJ418+AL418+AM418+AN418+AO418</f>
        <v>0</v>
      </c>
      <c r="AQ418" s="95">
        <f>AK418+AO418</f>
        <v>0</v>
      </c>
    </row>
    <row r="419" spans="1:43" s="8" customFormat="1" ht="33" hidden="1">
      <c r="A419" s="96" t="s">
        <v>437</v>
      </c>
      <c r="B419" s="97" t="s">
        <v>55</v>
      </c>
      <c r="C419" s="97" t="s">
        <v>58</v>
      </c>
      <c r="D419" s="97" t="s">
        <v>545</v>
      </c>
      <c r="E419" s="97" t="s">
        <v>80</v>
      </c>
      <c r="F419" s="95">
        <f>F420</f>
        <v>4618</v>
      </c>
      <c r="G419" s="95">
        <f>G420</f>
        <v>0</v>
      </c>
      <c r="H419" s="95">
        <f t="shared" ref="H419:AQ419" si="639">H420</f>
        <v>0</v>
      </c>
      <c r="I419" s="95">
        <f t="shared" si="639"/>
        <v>0</v>
      </c>
      <c r="J419" s="95">
        <f t="shared" si="639"/>
        <v>0</v>
      </c>
      <c r="K419" s="95">
        <f t="shared" si="639"/>
        <v>0</v>
      </c>
      <c r="L419" s="95">
        <f t="shared" si="639"/>
        <v>4618</v>
      </c>
      <c r="M419" s="95">
        <f t="shared" si="639"/>
        <v>0</v>
      </c>
      <c r="N419" s="95">
        <f t="shared" si="639"/>
        <v>0</v>
      </c>
      <c r="O419" s="95">
        <f t="shared" si="639"/>
        <v>-4618</v>
      </c>
      <c r="P419" s="95">
        <f t="shared" si="639"/>
        <v>0</v>
      </c>
      <c r="Q419" s="95">
        <f t="shared" si="639"/>
        <v>0</v>
      </c>
      <c r="R419" s="95">
        <f t="shared" si="639"/>
        <v>0</v>
      </c>
      <c r="S419" s="95">
        <f t="shared" si="639"/>
        <v>0</v>
      </c>
      <c r="T419" s="27">
        <f t="shared" si="639"/>
        <v>0</v>
      </c>
      <c r="U419" s="27">
        <f t="shared" si="639"/>
        <v>0</v>
      </c>
      <c r="V419" s="27">
        <f t="shared" si="639"/>
        <v>0</v>
      </c>
      <c r="W419" s="27">
        <f t="shared" si="639"/>
        <v>0</v>
      </c>
      <c r="X419" s="27">
        <f t="shared" si="639"/>
        <v>0</v>
      </c>
      <c r="Y419" s="27">
        <f t="shared" si="639"/>
        <v>0</v>
      </c>
      <c r="Z419" s="27">
        <f t="shared" si="639"/>
        <v>0</v>
      </c>
      <c r="AA419" s="27">
        <f t="shared" si="639"/>
        <v>0</v>
      </c>
      <c r="AB419" s="27">
        <f t="shared" si="639"/>
        <v>0</v>
      </c>
      <c r="AC419" s="27">
        <f t="shared" si="639"/>
        <v>0</v>
      </c>
      <c r="AD419" s="95">
        <f t="shared" si="639"/>
        <v>0</v>
      </c>
      <c r="AE419" s="95">
        <f t="shared" si="639"/>
        <v>0</v>
      </c>
      <c r="AF419" s="27">
        <f t="shared" si="639"/>
        <v>0</v>
      </c>
      <c r="AG419" s="27">
        <f t="shared" si="639"/>
        <v>0</v>
      </c>
      <c r="AH419" s="27">
        <f t="shared" si="639"/>
        <v>0</v>
      </c>
      <c r="AI419" s="27">
        <f t="shared" si="639"/>
        <v>0</v>
      </c>
      <c r="AJ419" s="95">
        <f t="shared" si="639"/>
        <v>0</v>
      </c>
      <c r="AK419" s="95">
        <f t="shared" si="639"/>
        <v>0</v>
      </c>
      <c r="AL419" s="27">
        <f t="shared" si="639"/>
        <v>0</v>
      </c>
      <c r="AM419" s="27">
        <f t="shared" si="639"/>
        <v>0</v>
      </c>
      <c r="AN419" s="27">
        <f t="shared" si="639"/>
        <v>0</v>
      </c>
      <c r="AO419" s="27">
        <f t="shared" si="639"/>
        <v>0</v>
      </c>
      <c r="AP419" s="95">
        <f t="shared" si="639"/>
        <v>0</v>
      </c>
      <c r="AQ419" s="95">
        <f t="shared" si="639"/>
        <v>0</v>
      </c>
    </row>
    <row r="420" spans="1:43" s="8" customFormat="1" ht="35.25" hidden="1" customHeight="1">
      <c r="A420" s="115" t="s">
        <v>170</v>
      </c>
      <c r="B420" s="97" t="s">
        <v>55</v>
      </c>
      <c r="C420" s="97" t="s">
        <v>58</v>
      </c>
      <c r="D420" s="97" t="s">
        <v>545</v>
      </c>
      <c r="E420" s="97" t="s">
        <v>169</v>
      </c>
      <c r="F420" s="95">
        <f>2355+2263</f>
        <v>4618</v>
      </c>
      <c r="G420" s="95"/>
      <c r="H420" s="95"/>
      <c r="I420" s="95"/>
      <c r="J420" s="95"/>
      <c r="K420" s="95"/>
      <c r="L420" s="95">
        <f>F420+H420+I420+J420+K420</f>
        <v>4618</v>
      </c>
      <c r="M420" s="95">
        <f>G420+K420</f>
        <v>0</v>
      </c>
      <c r="N420" s="95"/>
      <c r="O420" s="95">
        <v>-4618</v>
      </c>
      <c r="P420" s="95"/>
      <c r="Q420" s="95"/>
      <c r="R420" s="95">
        <f>L420+N420+O420+P420+Q420</f>
        <v>0</v>
      </c>
      <c r="S420" s="95">
        <f>M420+Q420</f>
        <v>0</v>
      </c>
      <c r="T420" s="27"/>
      <c r="U420" s="27"/>
      <c r="V420" s="27"/>
      <c r="W420" s="27"/>
      <c r="X420" s="27">
        <f>R420+T420+U420+V420+W420</f>
        <v>0</v>
      </c>
      <c r="Y420" s="27">
        <f>S420+W420</f>
        <v>0</v>
      </c>
      <c r="Z420" s="27"/>
      <c r="AA420" s="27"/>
      <c r="AB420" s="27"/>
      <c r="AC420" s="27"/>
      <c r="AD420" s="95">
        <f>X420+Z420+AA420+AB420+AC420</f>
        <v>0</v>
      </c>
      <c r="AE420" s="95">
        <f>Y420+AC420</f>
        <v>0</v>
      </c>
      <c r="AF420" s="27"/>
      <c r="AG420" s="27"/>
      <c r="AH420" s="27"/>
      <c r="AI420" s="27"/>
      <c r="AJ420" s="95">
        <f>AD420+AF420+AG420+AH420+AI420</f>
        <v>0</v>
      </c>
      <c r="AK420" s="95">
        <f>AE420+AI420</f>
        <v>0</v>
      </c>
      <c r="AL420" s="27"/>
      <c r="AM420" s="27"/>
      <c r="AN420" s="27"/>
      <c r="AO420" s="27"/>
      <c r="AP420" s="95">
        <f>AJ420+AL420+AM420+AN420+AO420</f>
        <v>0</v>
      </c>
      <c r="AQ420" s="95">
        <f>AK420+AO420</f>
        <v>0</v>
      </c>
    </row>
    <row r="421" spans="1:43" s="8" customFormat="1" ht="35.25" hidden="1" customHeight="1">
      <c r="A421" s="96" t="s">
        <v>102</v>
      </c>
      <c r="B421" s="97" t="s">
        <v>55</v>
      </c>
      <c r="C421" s="97" t="s">
        <v>58</v>
      </c>
      <c r="D421" s="97" t="s">
        <v>545</v>
      </c>
      <c r="E421" s="97" t="s">
        <v>91</v>
      </c>
      <c r="F421" s="95">
        <f>F422</f>
        <v>287</v>
      </c>
      <c r="G421" s="95"/>
      <c r="H421" s="95">
        <f t="shared" ref="H421" si="640">H422</f>
        <v>0</v>
      </c>
      <c r="I421" s="95"/>
      <c r="J421" s="95">
        <f t="shared" ref="J421" si="641">J422</f>
        <v>0</v>
      </c>
      <c r="K421" s="95"/>
      <c r="L421" s="95">
        <f t="shared" ref="L421" si="642">L422</f>
        <v>287</v>
      </c>
      <c r="M421" s="95"/>
      <c r="N421" s="95">
        <f t="shared" ref="N421:AQ421" si="643">N422</f>
        <v>0</v>
      </c>
      <c r="O421" s="95">
        <f t="shared" si="643"/>
        <v>-287</v>
      </c>
      <c r="P421" s="95">
        <f t="shared" si="643"/>
        <v>0</v>
      </c>
      <c r="Q421" s="95">
        <f t="shared" si="643"/>
        <v>0</v>
      </c>
      <c r="R421" s="95">
        <f t="shared" si="643"/>
        <v>0</v>
      </c>
      <c r="S421" s="95">
        <f t="shared" si="643"/>
        <v>0</v>
      </c>
      <c r="T421" s="27">
        <f t="shared" si="643"/>
        <v>0</v>
      </c>
      <c r="U421" s="27">
        <f t="shared" si="643"/>
        <v>0</v>
      </c>
      <c r="V421" s="27">
        <f t="shared" si="643"/>
        <v>0</v>
      </c>
      <c r="W421" s="27">
        <f t="shared" si="643"/>
        <v>0</v>
      </c>
      <c r="X421" s="27">
        <f t="shared" si="643"/>
        <v>0</v>
      </c>
      <c r="Y421" s="27">
        <f t="shared" si="643"/>
        <v>0</v>
      </c>
      <c r="Z421" s="27">
        <f t="shared" si="643"/>
        <v>0</v>
      </c>
      <c r="AA421" s="27">
        <f t="shared" si="643"/>
        <v>0</v>
      </c>
      <c r="AB421" s="27">
        <f t="shared" si="643"/>
        <v>0</v>
      </c>
      <c r="AC421" s="27">
        <f t="shared" si="643"/>
        <v>0</v>
      </c>
      <c r="AD421" s="95">
        <f t="shared" si="643"/>
        <v>0</v>
      </c>
      <c r="AE421" s="95">
        <f t="shared" si="643"/>
        <v>0</v>
      </c>
      <c r="AF421" s="27">
        <f t="shared" si="643"/>
        <v>0</v>
      </c>
      <c r="AG421" s="27">
        <f t="shared" si="643"/>
        <v>0</v>
      </c>
      <c r="AH421" s="27">
        <f t="shared" si="643"/>
        <v>0</v>
      </c>
      <c r="AI421" s="27">
        <f t="shared" si="643"/>
        <v>0</v>
      </c>
      <c r="AJ421" s="95">
        <f t="shared" si="643"/>
        <v>0</v>
      </c>
      <c r="AK421" s="95">
        <f t="shared" si="643"/>
        <v>0</v>
      </c>
      <c r="AL421" s="27">
        <f t="shared" si="643"/>
        <v>0</v>
      </c>
      <c r="AM421" s="27">
        <f t="shared" si="643"/>
        <v>0</v>
      </c>
      <c r="AN421" s="27">
        <f t="shared" si="643"/>
        <v>0</v>
      </c>
      <c r="AO421" s="27">
        <f t="shared" si="643"/>
        <v>0</v>
      </c>
      <c r="AP421" s="95">
        <f t="shared" si="643"/>
        <v>0</v>
      </c>
      <c r="AQ421" s="95">
        <f t="shared" si="643"/>
        <v>0</v>
      </c>
    </row>
    <row r="422" spans="1:43" s="8" customFormat="1" ht="35.25" hidden="1" customHeight="1">
      <c r="A422" s="96" t="s">
        <v>500</v>
      </c>
      <c r="B422" s="97" t="s">
        <v>55</v>
      </c>
      <c r="C422" s="97" t="s">
        <v>58</v>
      </c>
      <c r="D422" s="97" t="s">
        <v>545</v>
      </c>
      <c r="E422" s="97" t="s">
        <v>190</v>
      </c>
      <c r="F422" s="95">
        <v>287</v>
      </c>
      <c r="G422" s="95"/>
      <c r="H422" s="95"/>
      <c r="I422" s="95"/>
      <c r="J422" s="95"/>
      <c r="K422" s="95"/>
      <c r="L422" s="95">
        <f>F422+H422+I422+J422+K422</f>
        <v>287</v>
      </c>
      <c r="M422" s="95">
        <f>G422+K422</f>
        <v>0</v>
      </c>
      <c r="N422" s="95"/>
      <c r="O422" s="95">
        <v>-287</v>
      </c>
      <c r="P422" s="95"/>
      <c r="Q422" s="95"/>
      <c r="R422" s="95">
        <f>L422+N422+O422+P422+Q422</f>
        <v>0</v>
      </c>
      <c r="S422" s="95">
        <f>M422+Q422</f>
        <v>0</v>
      </c>
      <c r="T422" s="27"/>
      <c r="U422" s="27"/>
      <c r="V422" s="27"/>
      <c r="W422" s="27"/>
      <c r="X422" s="27">
        <f>R422+T422+U422+V422+W422</f>
        <v>0</v>
      </c>
      <c r="Y422" s="27">
        <f>S422+W422</f>
        <v>0</v>
      </c>
      <c r="Z422" s="27"/>
      <c r="AA422" s="27"/>
      <c r="AB422" s="27"/>
      <c r="AC422" s="27"/>
      <c r="AD422" s="95">
        <f>X422+Z422+AA422+AB422+AC422</f>
        <v>0</v>
      </c>
      <c r="AE422" s="95">
        <f>Y422+AC422</f>
        <v>0</v>
      </c>
      <c r="AF422" s="27"/>
      <c r="AG422" s="27"/>
      <c r="AH422" s="27"/>
      <c r="AI422" s="27"/>
      <c r="AJ422" s="95">
        <f>AD422+AF422+AG422+AH422+AI422</f>
        <v>0</v>
      </c>
      <c r="AK422" s="95">
        <f>AE422+AI422</f>
        <v>0</v>
      </c>
      <c r="AL422" s="27"/>
      <c r="AM422" s="27"/>
      <c r="AN422" s="27"/>
      <c r="AO422" s="27"/>
      <c r="AP422" s="95">
        <f>AJ422+AL422+AM422+AN422+AO422</f>
        <v>0</v>
      </c>
      <c r="AQ422" s="95">
        <f>AK422+AO422</f>
        <v>0</v>
      </c>
    </row>
    <row r="423" spans="1:43" s="8" customFormat="1" ht="16.5" hidden="1">
      <c r="A423" s="114" t="s">
        <v>99</v>
      </c>
      <c r="B423" s="97" t="s">
        <v>55</v>
      </c>
      <c r="C423" s="97" t="s">
        <v>58</v>
      </c>
      <c r="D423" s="97" t="s">
        <v>545</v>
      </c>
      <c r="E423" s="97" t="s">
        <v>100</v>
      </c>
      <c r="F423" s="95">
        <f>F424</f>
        <v>212</v>
      </c>
      <c r="G423" s="95">
        <f>G424</f>
        <v>0</v>
      </c>
      <c r="H423" s="95">
        <f t="shared" ref="H423:AQ423" si="644">H424</f>
        <v>0</v>
      </c>
      <c r="I423" s="95">
        <f t="shared" si="644"/>
        <v>0</v>
      </c>
      <c r="J423" s="95">
        <f t="shared" si="644"/>
        <v>0</v>
      </c>
      <c r="K423" s="95">
        <f t="shared" si="644"/>
        <v>0</v>
      </c>
      <c r="L423" s="95">
        <f t="shared" si="644"/>
        <v>212</v>
      </c>
      <c r="M423" s="95">
        <f t="shared" si="644"/>
        <v>0</v>
      </c>
      <c r="N423" s="95">
        <f t="shared" si="644"/>
        <v>0</v>
      </c>
      <c r="O423" s="95">
        <f t="shared" si="644"/>
        <v>-212</v>
      </c>
      <c r="P423" s="95">
        <f t="shared" si="644"/>
        <v>0</v>
      </c>
      <c r="Q423" s="95">
        <f t="shared" si="644"/>
        <v>0</v>
      </c>
      <c r="R423" s="95">
        <f t="shared" si="644"/>
        <v>0</v>
      </c>
      <c r="S423" s="95">
        <f t="shared" si="644"/>
        <v>0</v>
      </c>
      <c r="T423" s="27">
        <f t="shared" si="644"/>
        <v>0</v>
      </c>
      <c r="U423" s="27">
        <f t="shared" si="644"/>
        <v>0</v>
      </c>
      <c r="V423" s="27">
        <f t="shared" si="644"/>
        <v>0</v>
      </c>
      <c r="W423" s="27">
        <f t="shared" si="644"/>
        <v>0</v>
      </c>
      <c r="X423" s="27">
        <f t="shared" si="644"/>
        <v>0</v>
      </c>
      <c r="Y423" s="27">
        <f t="shared" si="644"/>
        <v>0</v>
      </c>
      <c r="Z423" s="27">
        <f t="shared" si="644"/>
        <v>0</v>
      </c>
      <c r="AA423" s="27">
        <f t="shared" si="644"/>
        <v>0</v>
      </c>
      <c r="AB423" s="27">
        <f t="shared" si="644"/>
        <v>0</v>
      </c>
      <c r="AC423" s="27">
        <f t="shared" si="644"/>
        <v>0</v>
      </c>
      <c r="AD423" s="95">
        <f t="shared" si="644"/>
        <v>0</v>
      </c>
      <c r="AE423" s="95">
        <f t="shared" si="644"/>
        <v>0</v>
      </c>
      <c r="AF423" s="27">
        <f t="shared" si="644"/>
        <v>0</v>
      </c>
      <c r="AG423" s="27">
        <f t="shared" si="644"/>
        <v>0</v>
      </c>
      <c r="AH423" s="27">
        <f t="shared" si="644"/>
        <v>0</v>
      </c>
      <c r="AI423" s="27">
        <f t="shared" si="644"/>
        <v>0</v>
      </c>
      <c r="AJ423" s="95">
        <f t="shared" si="644"/>
        <v>0</v>
      </c>
      <c r="AK423" s="95">
        <f t="shared" si="644"/>
        <v>0</v>
      </c>
      <c r="AL423" s="27">
        <f t="shared" si="644"/>
        <v>0</v>
      </c>
      <c r="AM423" s="27">
        <f t="shared" si="644"/>
        <v>0</v>
      </c>
      <c r="AN423" s="27">
        <f t="shared" si="644"/>
        <v>0</v>
      </c>
      <c r="AO423" s="27">
        <f t="shared" si="644"/>
        <v>0</v>
      </c>
      <c r="AP423" s="95">
        <f t="shared" si="644"/>
        <v>0</v>
      </c>
      <c r="AQ423" s="95">
        <f t="shared" si="644"/>
        <v>0</v>
      </c>
    </row>
    <row r="424" spans="1:43" s="8" customFormat="1" ht="16.5" hidden="1">
      <c r="A424" s="96" t="s">
        <v>172</v>
      </c>
      <c r="B424" s="97" t="s">
        <v>55</v>
      </c>
      <c r="C424" s="97" t="s">
        <v>58</v>
      </c>
      <c r="D424" s="97" t="s">
        <v>545</v>
      </c>
      <c r="E424" s="97" t="s">
        <v>171</v>
      </c>
      <c r="F424" s="95">
        <f>57+155</f>
        <v>212</v>
      </c>
      <c r="G424" s="95"/>
      <c r="H424" s="95"/>
      <c r="I424" s="95"/>
      <c r="J424" s="95"/>
      <c r="K424" s="95"/>
      <c r="L424" s="95">
        <f>F424+H424+I424+J424+K424</f>
        <v>212</v>
      </c>
      <c r="M424" s="95">
        <f>G424+K424</f>
        <v>0</v>
      </c>
      <c r="N424" s="95"/>
      <c r="O424" s="95">
        <v>-212</v>
      </c>
      <c r="P424" s="95"/>
      <c r="Q424" s="95"/>
      <c r="R424" s="95">
        <f>L424+N424+O424+P424+Q424</f>
        <v>0</v>
      </c>
      <c r="S424" s="95">
        <f>M424+Q424</f>
        <v>0</v>
      </c>
      <c r="T424" s="27"/>
      <c r="U424" s="27"/>
      <c r="V424" s="27"/>
      <c r="W424" s="27"/>
      <c r="X424" s="27">
        <f>R424+T424+U424+V424+W424</f>
        <v>0</v>
      </c>
      <c r="Y424" s="27">
        <f>S424+W424</f>
        <v>0</v>
      </c>
      <c r="Z424" s="27"/>
      <c r="AA424" s="27"/>
      <c r="AB424" s="27"/>
      <c r="AC424" s="27"/>
      <c r="AD424" s="95">
        <f>X424+Z424+AA424+AB424+AC424</f>
        <v>0</v>
      </c>
      <c r="AE424" s="95">
        <f>Y424+AC424</f>
        <v>0</v>
      </c>
      <c r="AF424" s="27"/>
      <c r="AG424" s="27"/>
      <c r="AH424" s="27"/>
      <c r="AI424" s="27"/>
      <c r="AJ424" s="95">
        <f>AD424+AF424+AG424+AH424+AI424</f>
        <v>0</v>
      </c>
      <c r="AK424" s="95">
        <f>AE424+AI424</f>
        <v>0</v>
      </c>
      <c r="AL424" s="27"/>
      <c r="AM424" s="27"/>
      <c r="AN424" s="27"/>
      <c r="AO424" s="27"/>
      <c r="AP424" s="95">
        <f>AJ424+AL424+AM424+AN424+AO424</f>
        <v>0</v>
      </c>
      <c r="AQ424" s="95">
        <f>AK424+AO424</f>
        <v>0</v>
      </c>
    </row>
    <row r="425" spans="1:43" s="8" customFormat="1" ht="68.25" customHeight="1">
      <c r="A425" s="33" t="s">
        <v>531</v>
      </c>
      <c r="B425" s="25" t="s">
        <v>55</v>
      </c>
      <c r="C425" s="25" t="s">
        <v>58</v>
      </c>
      <c r="D425" s="32" t="s">
        <v>242</v>
      </c>
      <c r="E425" s="25"/>
      <c r="F425" s="50">
        <f>F426+F430+F444</f>
        <v>27284</v>
      </c>
      <c r="G425" s="50">
        <f>G426+G430+G444</f>
        <v>0</v>
      </c>
      <c r="H425" s="50">
        <f t="shared" ref="H425:M425" si="645">H426+H430+H444</f>
        <v>499</v>
      </c>
      <c r="I425" s="50">
        <f t="shared" si="645"/>
        <v>0</v>
      </c>
      <c r="J425" s="50">
        <f t="shared" si="645"/>
        <v>0</v>
      </c>
      <c r="K425" s="50">
        <f t="shared" si="645"/>
        <v>0</v>
      </c>
      <c r="L425" s="50">
        <f t="shared" si="645"/>
        <v>27783</v>
      </c>
      <c r="M425" s="50">
        <f t="shared" si="645"/>
        <v>0</v>
      </c>
      <c r="N425" s="50">
        <f t="shared" ref="N425:S425" si="646">N426+N430+N444</f>
        <v>0</v>
      </c>
      <c r="O425" s="50">
        <f t="shared" si="646"/>
        <v>0</v>
      </c>
      <c r="P425" s="50">
        <f t="shared" si="646"/>
        <v>0</v>
      </c>
      <c r="Q425" s="50">
        <f t="shared" si="646"/>
        <v>0</v>
      </c>
      <c r="R425" s="50">
        <f t="shared" si="646"/>
        <v>27783</v>
      </c>
      <c r="S425" s="50">
        <f t="shared" si="646"/>
        <v>0</v>
      </c>
      <c r="T425" s="50">
        <f t="shared" ref="T425:Y425" si="647">T426+T430+T444</f>
        <v>174</v>
      </c>
      <c r="U425" s="50">
        <f t="shared" si="647"/>
        <v>0</v>
      </c>
      <c r="V425" s="50">
        <f t="shared" si="647"/>
        <v>0</v>
      </c>
      <c r="W425" s="50">
        <f t="shared" si="647"/>
        <v>0</v>
      </c>
      <c r="X425" s="50">
        <f t="shared" si="647"/>
        <v>27957</v>
      </c>
      <c r="Y425" s="50">
        <f t="shared" si="647"/>
        <v>0</v>
      </c>
      <c r="Z425" s="50">
        <f t="shared" ref="Z425:AE425" si="648">Z426+Z430+Z444</f>
        <v>0</v>
      </c>
      <c r="AA425" s="50">
        <f t="shared" si="648"/>
        <v>0</v>
      </c>
      <c r="AB425" s="50">
        <f t="shared" si="648"/>
        <v>0</v>
      </c>
      <c r="AC425" s="50">
        <f t="shared" si="648"/>
        <v>0</v>
      </c>
      <c r="AD425" s="50">
        <f t="shared" si="648"/>
        <v>27957</v>
      </c>
      <c r="AE425" s="50">
        <f t="shared" si="648"/>
        <v>0</v>
      </c>
      <c r="AF425" s="50">
        <f>AF426+AF430+AF444+AF451+AF436</f>
        <v>0</v>
      </c>
      <c r="AG425" s="50">
        <f>AG426+AG430+AG444+AG451+AG436</f>
        <v>0</v>
      </c>
      <c r="AH425" s="50">
        <f t="shared" ref="AH425:AK425" si="649">AH426+AH430+AH444+AH451+AH436</f>
        <v>0</v>
      </c>
      <c r="AI425" s="50">
        <f t="shared" si="649"/>
        <v>38760</v>
      </c>
      <c r="AJ425" s="50">
        <f t="shared" si="649"/>
        <v>66717</v>
      </c>
      <c r="AK425" s="50">
        <f t="shared" si="649"/>
        <v>38760</v>
      </c>
      <c r="AL425" s="50">
        <f>AL426+AL430+AL444+AL451+AL436+AL441</f>
        <v>19075</v>
      </c>
      <c r="AM425" s="50">
        <f t="shared" ref="AM425:AQ425" si="650">AM426+AM430+AM444+AM451+AM436+AM441</f>
        <v>-8238</v>
      </c>
      <c r="AN425" s="50">
        <f t="shared" si="650"/>
        <v>0</v>
      </c>
      <c r="AO425" s="50">
        <f t="shared" si="650"/>
        <v>10632</v>
      </c>
      <c r="AP425" s="50">
        <f t="shared" si="650"/>
        <v>88186</v>
      </c>
      <c r="AQ425" s="50">
        <f t="shared" si="650"/>
        <v>49392</v>
      </c>
    </row>
    <row r="426" spans="1:43" s="8" customFormat="1" ht="34.5" customHeight="1">
      <c r="A426" s="77" t="s">
        <v>216</v>
      </c>
      <c r="B426" s="25" t="s">
        <v>55</v>
      </c>
      <c r="C426" s="25" t="s">
        <v>58</v>
      </c>
      <c r="D426" s="32" t="s">
        <v>243</v>
      </c>
      <c r="E426" s="25"/>
      <c r="F426" s="50">
        <f t="shared" ref="F426:U428" si="651">F427</f>
        <v>12474</v>
      </c>
      <c r="G426" s="50">
        <f t="shared" si="651"/>
        <v>0</v>
      </c>
      <c r="H426" s="50">
        <f t="shared" si="651"/>
        <v>411</v>
      </c>
      <c r="I426" s="50">
        <f t="shared" si="651"/>
        <v>0</v>
      </c>
      <c r="J426" s="50">
        <f t="shared" si="651"/>
        <v>0</v>
      </c>
      <c r="K426" s="50">
        <f t="shared" si="651"/>
        <v>0</v>
      </c>
      <c r="L426" s="50">
        <f t="shared" si="651"/>
        <v>12885</v>
      </c>
      <c r="M426" s="50">
        <f t="shared" si="651"/>
        <v>0</v>
      </c>
      <c r="N426" s="50">
        <f t="shared" si="651"/>
        <v>0</v>
      </c>
      <c r="O426" s="50">
        <f t="shared" si="651"/>
        <v>0</v>
      </c>
      <c r="P426" s="50">
        <f t="shared" si="651"/>
        <v>0</v>
      </c>
      <c r="Q426" s="50">
        <f t="shared" si="651"/>
        <v>0</v>
      </c>
      <c r="R426" s="50">
        <f t="shared" si="651"/>
        <v>12885</v>
      </c>
      <c r="S426" s="50">
        <f t="shared" si="651"/>
        <v>0</v>
      </c>
      <c r="T426" s="50">
        <f t="shared" si="651"/>
        <v>174</v>
      </c>
      <c r="U426" s="50">
        <f t="shared" si="651"/>
        <v>0</v>
      </c>
      <c r="V426" s="50">
        <f t="shared" ref="T426:AI428" si="652">V427</f>
        <v>0</v>
      </c>
      <c r="W426" s="50">
        <f t="shared" si="652"/>
        <v>0</v>
      </c>
      <c r="X426" s="50">
        <f t="shared" si="652"/>
        <v>13059</v>
      </c>
      <c r="Y426" s="50">
        <f t="shared" si="652"/>
        <v>0</v>
      </c>
      <c r="Z426" s="50">
        <f t="shared" si="652"/>
        <v>0</v>
      </c>
      <c r="AA426" s="50">
        <f t="shared" si="652"/>
        <v>0</v>
      </c>
      <c r="AB426" s="50">
        <f t="shared" si="652"/>
        <v>0</v>
      </c>
      <c r="AC426" s="50">
        <f t="shared" si="652"/>
        <v>0</v>
      </c>
      <c r="AD426" s="50">
        <f t="shared" si="652"/>
        <v>13059</v>
      </c>
      <c r="AE426" s="50">
        <f t="shared" si="652"/>
        <v>0</v>
      </c>
      <c r="AF426" s="50">
        <f t="shared" si="652"/>
        <v>0</v>
      </c>
      <c r="AG426" s="50">
        <f t="shared" si="652"/>
        <v>0</v>
      </c>
      <c r="AH426" s="50">
        <f t="shared" si="652"/>
        <v>0</v>
      </c>
      <c r="AI426" s="50">
        <f t="shared" si="652"/>
        <v>0</v>
      </c>
      <c r="AJ426" s="50">
        <f t="shared" ref="AF426:AQ428" si="653">AJ427</f>
        <v>13059</v>
      </c>
      <c r="AK426" s="50">
        <f t="shared" si="653"/>
        <v>0</v>
      </c>
      <c r="AL426" s="50">
        <f t="shared" si="653"/>
        <v>4000</v>
      </c>
      <c r="AM426" s="50">
        <f t="shared" si="653"/>
        <v>0</v>
      </c>
      <c r="AN426" s="50">
        <f t="shared" si="653"/>
        <v>0</v>
      </c>
      <c r="AO426" s="50">
        <f t="shared" si="653"/>
        <v>0</v>
      </c>
      <c r="AP426" s="50">
        <f t="shared" si="653"/>
        <v>17059</v>
      </c>
      <c r="AQ426" s="50">
        <f t="shared" si="653"/>
        <v>0</v>
      </c>
    </row>
    <row r="427" spans="1:43" s="8" customFormat="1" ht="34.5" customHeight="1">
      <c r="A427" s="33" t="s">
        <v>192</v>
      </c>
      <c r="B427" s="25" t="s">
        <v>55</v>
      </c>
      <c r="C427" s="25" t="s">
        <v>58</v>
      </c>
      <c r="D427" s="32" t="s">
        <v>244</v>
      </c>
      <c r="E427" s="25"/>
      <c r="F427" s="50">
        <f t="shared" si="651"/>
        <v>12474</v>
      </c>
      <c r="G427" s="50">
        <f t="shared" si="651"/>
        <v>0</v>
      </c>
      <c r="H427" s="50">
        <f t="shared" si="651"/>
        <v>411</v>
      </c>
      <c r="I427" s="50">
        <f t="shared" si="651"/>
        <v>0</v>
      </c>
      <c r="J427" s="50">
        <f t="shared" si="651"/>
        <v>0</v>
      </c>
      <c r="K427" s="50">
        <f t="shared" si="651"/>
        <v>0</v>
      </c>
      <c r="L427" s="50">
        <f t="shared" si="651"/>
        <v>12885</v>
      </c>
      <c r="M427" s="50">
        <f t="shared" si="651"/>
        <v>0</v>
      </c>
      <c r="N427" s="50">
        <f t="shared" si="651"/>
        <v>0</v>
      </c>
      <c r="O427" s="50">
        <f t="shared" si="651"/>
        <v>0</v>
      </c>
      <c r="P427" s="50">
        <f t="shared" si="651"/>
        <v>0</v>
      </c>
      <c r="Q427" s="50">
        <f t="shared" si="651"/>
        <v>0</v>
      </c>
      <c r="R427" s="50">
        <f t="shared" si="651"/>
        <v>12885</v>
      </c>
      <c r="S427" s="50">
        <f t="shared" si="651"/>
        <v>0</v>
      </c>
      <c r="T427" s="50">
        <f t="shared" si="652"/>
        <v>174</v>
      </c>
      <c r="U427" s="50">
        <f t="shared" si="652"/>
        <v>0</v>
      </c>
      <c r="V427" s="50">
        <f t="shared" si="652"/>
        <v>0</v>
      </c>
      <c r="W427" s="50">
        <f t="shared" si="652"/>
        <v>0</v>
      </c>
      <c r="X427" s="50">
        <f t="shared" si="652"/>
        <v>13059</v>
      </c>
      <c r="Y427" s="50">
        <f t="shared" si="652"/>
        <v>0</v>
      </c>
      <c r="Z427" s="50">
        <f t="shared" si="652"/>
        <v>0</v>
      </c>
      <c r="AA427" s="50">
        <f t="shared" si="652"/>
        <v>0</v>
      </c>
      <c r="AB427" s="50">
        <f t="shared" si="652"/>
        <v>0</v>
      </c>
      <c r="AC427" s="50">
        <f t="shared" si="652"/>
        <v>0</v>
      </c>
      <c r="AD427" s="50">
        <f t="shared" si="652"/>
        <v>13059</v>
      </c>
      <c r="AE427" s="50">
        <f t="shared" si="652"/>
        <v>0</v>
      </c>
      <c r="AF427" s="50">
        <f t="shared" si="653"/>
        <v>0</v>
      </c>
      <c r="AG427" s="50">
        <f t="shared" si="653"/>
        <v>0</v>
      </c>
      <c r="AH427" s="50">
        <f t="shared" si="653"/>
        <v>0</v>
      </c>
      <c r="AI427" s="50">
        <f t="shared" si="653"/>
        <v>0</v>
      </c>
      <c r="AJ427" s="50">
        <f t="shared" si="653"/>
        <v>13059</v>
      </c>
      <c r="AK427" s="50">
        <f t="shared" si="653"/>
        <v>0</v>
      </c>
      <c r="AL427" s="50">
        <f t="shared" si="653"/>
        <v>4000</v>
      </c>
      <c r="AM427" s="50">
        <f t="shared" si="653"/>
        <v>0</v>
      </c>
      <c r="AN427" s="50">
        <f t="shared" si="653"/>
        <v>0</v>
      </c>
      <c r="AO427" s="50">
        <f t="shared" si="653"/>
        <v>0</v>
      </c>
      <c r="AP427" s="50">
        <f t="shared" si="653"/>
        <v>17059</v>
      </c>
      <c r="AQ427" s="50">
        <f t="shared" si="653"/>
        <v>0</v>
      </c>
    </row>
    <row r="428" spans="1:43" s="8" customFormat="1" ht="38.25" customHeight="1">
      <c r="A428" s="33" t="s">
        <v>83</v>
      </c>
      <c r="B428" s="25" t="s">
        <v>55</v>
      </c>
      <c r="C428" s="25" t="s">
        <v>58</v>
      </c>
      <c r="D428" s="32" t="s">
        <v>244</v>
      </c>
      <c r="E428" s="25" t="s">
        <v>84</v>
      </c>
      <c r="F428" s="50">
        <f t="shared" si="651"/>
        <v>12474</v>
      </c>
      <c r="G428" s="50">
        <f t="shared" si="651"/>
        <v>0</v>
      </c>
      <c r="H428" s="50">
        <f t="shared" si="651"/>
        <v>411</v>
      </c>
      <c r="I428" s="50">
        <f t="shared" si="651"/>
        <v>0</v>
      </c>
      <c r="J428" s="50">
        <f t="shared" si="651"/>
        <v>0</v>
      </c>
      <c r="K428" s="50">
        <f t="shared" si="651"/>
        <v>0</v>
      </c>
      <c r="L428" s="50">
        <f t="shared" si="651"/>
        <v>12885</v>
      </c>
      <c r="M428" s="50">
        <f t="shared" si="651"/>
        <v>0</v>
      </c>
      <c r="N428" s="50">
        <f t="shared" si="651"/>
        <v>0</v>
      </c>
      <c r="O428" s="50">
        <f t="shared" si="651"/>
        <v>0</v>
      </c>
      <c r="P428" s="50">
        <f t="shared" si="651"/>
        <v>0</v>
      </c>
      <c r="Q428" s="50">
        <f t="shared" si="651"/>
        <v>0</v>
      </c>
      <c r="R428" s="50">
        <f t="shared" si="651"/>
        <v>12885</v>
      </c>
      <c r="S428" s="50">
        <f t="shared" si="651"/>
        <v>0</v>
      </c>
      <c r="T428" s="50">
        <f t="shared" si="652"/>
        <v>174</v>
      </c>
      <c r="U428" s="50">
        <f t="shared" si="652"/>
        <v>0</v>
      </c>
      <c r="V428" s="50">
        <f t="shared" si="652"/>
        <v>0</v>
      </c>
      <c r="W428" s="50">
        <f t="shared" si="652"/>
        <v>0</v>
      </c>
      <c r="X428" s="50">
        <f t="shared" si="652"/>
        <v>13059</v>
      </c>
      <c r="Y428" s="50">
        <f t="shared" si="652"/>
        <v>0</v>
      </c>
      <c r="Z428" s="50">
        <f t="shared" si="652"/>
        <v>0</v>
      </c>
      <c r="AA428" s="50">
        <f t="shared" si="652"/>
        <v>0</v>
      </c>
      <c r="AB428" s="50">
        <f t="shared" si="652"/>
        <v>0</v>
      </c>
      <c r="AC428" s="50">
        <f t="shared" si="652"/>
        <v>0</v>
      </c>
      <c r="AD428" s="50">
        <f t="shared" si="652"/>
        <v>13059</v>
      </c>
      <c r="AE428" s="50">
        <f t="shared" si="652"/>
        <v>0</v>
      </c>
      <c r="AF428" s="50">
        <f t="shared" si="653"/>
        <v>0</v>
      </c>
      <c r="AG428" s="50">
        <f t="shared" si="653"/>
        <v>0</v>
      </c>
      <c r="AH428" s="50">
        <f t="shared" si="653"/>
        <v>0</v>
      </c>
      <c r="AI428" s="50">
        <f t="shared" si="653"/>
        <v>0</v>
      </c>
      <c r="AJ428" s="50">
        <f t="shared" si="653"/>
        <v>13059</v>
      </c>
      <c r="AK428" s="50">
        <f t="shared" si="653"/>
        <v>0</v>
      </c>
      <c r="AL428" s="148">
        <f t="shared" si="653"/>
        <v>4000</v>
      </c>
      <c r="AM428" s="148">
        <f t="shared" si="653"/>
        <v>0</v>
      </c>
      <c r="AN428" s="148">
        <f t="shared" si="653"/>
        <v>0</v>
      </c>
      <c r="AO428" s="148">
        <f t="shared" si="653"/>
        <v>0</v>
      </c>
      <c r="AP428" s="50">
        <f t="shared" si="653"/>
        <v>17059</v>
      </c>
      <c r="AQ428" s="50">
        <f t="shared" si="653"/>
        <v>0</v>
      </c>
    </row>
    <row r="429" spans="1:43" s="8" customFormat="1" ht="16.5">
      <c r="A429" s="33" t="s">
        <v>189</v>
      </c>
      <c r="B429" s="25" t="s">
        <v>55</v>
      </c>
      <c r="C429" s="25" t="s">
        <v>58</v>
      </c>
      <c r="D429" s="32" t="s">
        <v>244</v>
      </c>
      <c r="E429" s="25" t="s">
        <v>188</v>
      </c>
      <c r="F429" s="27">
        <v>12474</v>
      </c>
      <c r="G429" s="27"/>
      <c r="H429" s="27">
        <v>411</v>
      </c>
      <c r="I429" s="27"/>
      <c r="J429" s="27"/>
      <c r="K429" s="27"/>
      <c r="L429" s="27">
        <f>F429+H429+I429+J429+K429</f>
        <v>12885</v>
      </c>
      <c r="M429" s="27">
        <f>G429+K429</f>
        <v>0</v>
      </c>
      <c r="N429" s="27"/>
      <c r="O429" s="27"/>
      <c r="P429" s="27"/>
      <c r="Q429" s="27"/>
      <c r="R429" s="27">
        <f>L429+N429+O429+P429+Q429</f>
        <v>12885</v>
      </c>
      <c r="S429" s="27">
        <f>M429+Q429</f>
        <v>0</v>
      </c>
      <c r="T429" s="27">
        <v>174</v>
      </c>
      <c r="U429" s="27"/>
      <c r="V429" s="27"/>
      <c r="W429" s="27"/>
      <c r="X429" s="27">
        <f>R429+T429+U429+V429+W429</f>
        <v>13059</v>
      </c>
      <c r="Y429" s="27">
        <f>S429+W429</f>
        <v>0</v>
      </c>
      <c r="Z429" s="27"/>
      <c r="AA429" s="27"/>
      <c r="AB429" s="27"/>
      <c r="AC429" s="27"/>
      <c r="AD429" s="27">
        <f>X429+Z429+AA429+AB429+AC429</f>
        <v>13059</v>
      </c>
      <c r="AE429" s="27">
        <f>Y429+AC429</f>
        <v>0</v>
      </c>
      <c r="AF429" s="27"/>
      <c r="AG429" s="27"/>
      <c r="AH429" s="27"/>
      <c r="AI429" s="27"/>
      <c r="AJ429" s="27">
        <f>AD429+AF429+AG429+AH429+AI429</f>
        <v>13059</v>
      </c>
      <c r="AK429" s="27">
        <f>AE429+AI429</f>
        <v>0</v>
      </c>
      <c r="AL429" s="92">
        <v>4000</v>
      </c>
      <c r="AM429" s="92"/>
      <c r="AN429" s="92"/>
      <c r="AO429" s="92"/>
      <c r="AP429" s="27">
        <f>AJ429+AL429+AM429+AN429+AO429</f>
        <v>17059</v>
      </c>
      <c r="AQ429" s="27">
        <f>AK429+AO429</f>
        <v>0</v>
      </c>
    </row>
    <row r="430" spans="1:43" s="8" customFormat="1" ht="24" customHeight="1">
      <c r="A430" s="33" t="s">
        <v>78</v>
      </c>
      <c r="B430" s="25" t="s">
        <v>55</v>
      </c>
      <c r="C430" s="25" t="s">
        <v>58</v>
      </c>
      <c r="D430" s="32" t="s">
        <v>495</v>
      </c>
      <c r="E430" s="25"/>
      <c r="F430" s="27">
        <f t="shared" ref="F430:U432" si="654">F431</f>
        <v>6180</v>
      </c>
      <c r="G430" s="27">
        <f t="shared" si="654"/>
        <v>0</v>
      </c>
      <c r="H430" s="27">
        <f t="shared" si="654"/>
        <v>88</v>
      </c>
      <c r="I430" s="27">
        <f t="shared" si="654"/>
        <v>0</v>
      </c>
      <c r="J430" s="27">
        <f t="shared" si="654"/>
        <v>0</v>
      </c>
      <c r="K430" s="27">
        <f t="shared" si="654"/>
        <v>0</v>
      </c>
      <c r="L430" s="27">
        <f t="shared" si="654"/>
        <v>6268</v>
      </c>
      <c r="M430" s="27">
        <f t="shared" si="654"/>
        <v>0</v>
      </c>
      <c r="N430" s="27">
        <f t="shared" si="654"/>
        <v>0</v>
      </c>
      <c r="O430" s="27">
        <f t="shared" si="654"/>
        <v>0</v>
      </c>
      <c r="P430" s="27">
        <f t="shared" si="654"/>
        <v>0</v>
      </c>
      <c r="Q430" s="27">
        <f t="shared" si="654"/>
        <v>0</v>
      </c>
      <c r="R430" s="27">
        <f t="shared" si="654"/>
        <v>6268</v>
      </c>
      <c r="S430" s="27">
        <f t="shared" si="654"/>
        <v>0</v>
      </c>
      <c r="T430" s="27">
        <f t="shared" si="654"/>
        <v>0</v>
      </c>
      <c r="U430" s="27">
        <f t="shared" si="654"/>
        <v>0</v>
      </c>
      <c r="V430" s="27">
        <f t="shared" ref="T430:AI432" si="655">V431</f>
        <v>0</v>
      </c>
      <c r="W430" s="27">
        <f t="shared" si="655"/>
        <v>0</v>
      </c>
      <c r="X430" s="27">
        <f t="shared" si="655"/>
        <v>6268</v>
      </c>
      <c r="Y430" s="27">
        <f t="shared" si="655"/>
        <v>0</v>
      </c>
      <c r="Z430" s="27">
        <f t="shared" si="655"/>
        <v>0</v>
      </c>
      <c r="AA430" s="27">
        <f t="shared" si="655"/>
        <v>0</v>
      </c>
      <c r="AB430" s="27">
        <f t="shared" si="655"/>
        <v>0</v>
      </c>
      <c r="AC430" s="27">
        <f t="shared" si="655"/>
        <v>0</v>
      </c>
      <c r="AD430" s="27">
        <f t="shared" si="655"/>
        <v>6268</v>
      </c>
      <c r="AE430" s="27">
        <f t="shared" si="655"/>
        <v>0</v>
      </c>
      <c r="AF430" s="27">
        <f t="shared" si="655"/>
        <v>0</v>
      </c>
      <c r="AG430" s="27">
        <f t="shared" si="655"/>
        <v>0</v>
      </c>
      <c r="AH430" s="27">
        <f t="shared" si="655"/>
        <v>0</v>
      </c>
      <c r="AI430" s="27">
        <f t="shared" si="655"/>
        <v>0</v>
      </c>
      <c r="AJ430" s="27">
        <f t="shared" ref="AF430:AQ432" si="656">AJ431</f>
        <v>6268</v>
      </c>
      <c r="AK430" s="27">
        <f t="shared" si="656"/>
        <v>0</v>
      </c>
      <c r="AL430" s="27">
        <f t="shared" si="656"/>
        <v>13199</v>
      </c>
      <c r="AM430" s="27">
        <f t="shared" si="656"/>
        <v>0</v>
      </c>
      <c r="AN430" s="27">
        <f t="shared" si="656"/>
        <v>0</v>
      </c>
      <c r="AO430" s="27">
        <f t="shared" si="656"/>
        <v>0</v>
      </c>
      <c r="AP430" s="27">
        <f t="shared" si="656"/>
        <v>19467</v>
      </c>
      <c r="AQ430" s="27">
        <f t="shared" si="656"/>
        <v>0</v>
      </c>
    </row>
    <row r="431" spans="1:43" s="8" customFormat="1" ht="16.5">
      <c r="A431" s="33" t="s">
        <v>117</v>
      </c>
      <c r="B431" s="25" t="s">
        <v>55</v>
      </c>
      <c r="C431" s="25" t="s">
        <v>58</v>
      </c>
      <c r="D431" s="32" t="s">
        <v>494</v>
      </c>
      <c r="E431" s="25"/>
      <c r="F431" s="27">
        <f t="shared" si="654"/>
        <v>6180</v>
      </c>
      <c r="G431" s="27">
        <f t="shared" si="654"/>
        <v>0</v>
      </c>
      <c r="H431" s="27">
        <f t="shared" si="654"/>
        <v>88</v>
      </c>
      <c r="I431" s="27">
        <f t="shared" si="654"/>
        <v>0</v>
      </c>
      <c r="J431" s="27">
        <f t="shared" si="654"/>
        <v>0</v>
      </c>
      <c r="K431" s="27">
        <f t="shared" si="654"/>
        <v>0</v>
      </c>
      <c r="L431" s="27">
        <f t="shared" si="654"/>
        <v>6268</v>
      </c>
      <c r="M431" s="27">
        <f t="shared" si="654"/>
        <v>0</v>
      </c>
      <c r="N431" s="27">
        <f t="shared" si="654"/>
        <v>0</v>
      </c>
      <c r="O431" s="27">
        <f t="shared" si="654"/>
        <v>0</v>
      </c>
      <c r="P431" s="27">
        <f t="shared" si="654"/>
        <v>0</v>
      </c>
      <c r="Q431" s="27">
        <f t="shared" si="654"/>
        <v>0</v>
      </c>
      <c r="R431" s="27">
        <f t="shared" si="654"/>
        <v>6268</v>
      </c>
      <c r="S431" s="27">
        <f t="shared" si="654"/>
        <v>0</v>
      </c>
      <c r="T431" s="27">
        <f t="shared" si="655"/>
        <v>0</v>
      </c>
      <c r="U431" s="27">
        <f t="shared" si="655"/>
        <v>0</v>
      </c>
      <c r="V431" s="27">
        <f t="shared" si="655"/>
        <v>0</v>
      </c>
      <c r="W431" s="27">
        <f t="shared" si="655"/>
        <v>0</v>
      </c>
      <c r="X431" s="27">
        <f t="shared" si="655"/>
        <v>6268</v>
      </c>
      <c r="Y431" s="27">
        <f t="shared" si="655"/>
        <v>0</v>
      </c>
      <c r="Z431" s="27">
        <f t="shared" si="655"/>
        <v>0</v>
      </c>
      <c r="AA431" s="27">
        <f t="shared" si="655"/>
        <v>0</v>
      </c>
      <c r="AB431" s="27">
        <f t="shared" si="655"/>
        <v>0</v>
      </c>
      <c r="AC431" s="27">
        <f t="shared" si="655"/>
        <v>0</v>
      </c>
      <c r="AD431" s="27">
        <f t="shared" si="655"/>
        <v>6268</v>
      </c>
      <c r="AE431" s="27">
        <f t="shared" si="655"/>
        <v>0</v>
      </c>
      <c r="AF431" s="27">
        <f t="shared" si="656"/>
        <v>0</v>
      </c>
      <c r="AG431" s="27">
        <f t="shared" si="656"/>
        <v>0</v>
      </c>
      <c r="AH431" s="27">
        <f t="shared" si="656"/>
        <v>0</v>
      </c>
      <c r="AI431" s="27">
        <f t="shared" si="656"/>
        <v>0</v>
      </c>
      <c r="AJ431" s="27">
        <f t="shared" si="656"/>
        <v>6268</v>
      </c>
      <c r="AK431" s="27">
        <f t="shared" si="656"/>
        <v>0</v>
      </c>
      <c r="AL431" s="27">
        <f>AL432+AL434</f>
        <v>13199</v>
      </c>
      <c r="AM431" s="27">
        <f t="shared" ref="AM431:AQ431" si="657">AM432+AM434</f>
        <v>0</v>
      </c>
      <c r="AN431" s="27">
        <f t="shared" si="657"/>
        <v>0</v>
      </c>
      <c r="AO431" s="27">
        <f t="shared" si="657"/>
        <v>0</v>
      </c>
      <c r="AP431" s="27">
        <f t="shared" si="657"/>
        <v>19467</v>
      </c>
      <c r="AQ431" s="27">
        <f t="shared" si="657"/>
        <v>0</v>
      </c>
    </row>
    <row r="432" spans="1:43" s="8" customFormat="1" ht="33.75" customHeight="1">
      <c r="A432" s="33" t="s">
        <v>83</v>
      </c>
      <c r="B432" s="25" t="s">
        <v>55</v>
      </c>
      <c r="C432" s="25" t="s">
        <v>58</v>
      </c>
      <c r="D432" s="32" t="s">
        <v>494</v>
      </c>
      <c r="E432" s="25" t="s">
        <v>84</v>
      </c>
      <c r="F432" s="27">
        <f t="shared" si="654"/>
        <v>6180</v>
      </c>
      <c r="G432" s="27">
        <f t="shared" si="654"/>
        <v>0</v>
      </c>
      <c r="H432" s="27">
        <f t="shared" si="654"/>
        <v>88</v>
      </c>
      <c r="I432" s="27">
        <f t="shared" si="654"/>
        <v>0</v>
      </c>
      <c r="J432" s="27">
        <f t="shared" si="654"/>
        <v>0</v>
      </c>
      <c r="K432" s="27">
        <f t="shared" si="654"/>
        <v>0</v>
      </c>
      <c r="L432" s="27">
        <f t="shared" si="654"/>
        <v>6268</v>
      </c>
      <c r="M432" s="27">
        <f t="shared" si="654"/>
        <v>0</v>
      </c>
      <c r="N432" s="27">
        <f t="shared" si="654"/>
        <v>0</v>
      </c>
      <c r="O432" s="27">
        <f t="shared" si="654"/>
        <v>0</v>
      </c>
      <c r="P432" s="27">
        <f t="shared" si="654"/>
        <v>0</v>
      </c>
      <c r="Q432" s="27">
        <f t="shared" si="654"/>
        <v>0</v>
      </c>
      <c r="R432" s="27">
        <f t="shared" si="654"/>
        <v>6268</v>
      </c>
      <c r="S432" s="27">
        <f t="shared" si="654"/>
        <v>0</v>
      </c>
      <c r="T432" s="27">
        <f t="shared" si="655"/>
        <v>0</v>
      </c>
      <c r="U432" s="27">
        <f t="shared" si="655"/>
        <v>0</v>
      </c>
      <c r="V432" s="27">
        <f t="shared" si="655"/>
        <v>0</v>
      </c>
      <c r="W432" s="27">
        <f t="shared" si="655"/>
        <v>0</v>
      </c>
      <c r="X432" s="27">
        <f t="shared" si="655"/>
        <v>6268</v>
      </c>
      <c r="Y432" s="27">
        <f t="shared" si="655"/>
        <v>0</v>
      </c>
      <c r="Z432" s="27">
        <f t="shared" si="655"/>
        <v>0</v>
      </c>
      <c r="AA432" s="27">
        <f t="shared" si="655"/>
        <v>0</v>
      </c>
      <c r="AB432" s="27">
        <f t="shared" si="655"/>
        <v>0</v>
      </c>
      <c r="AC432" s="27">
        <f t="shared" si="655"/>
        <v>0</v>
      </c>
      <c r="AD432" s="27">
        <f t="shared" si="655"/>
        <v>6268</v>
      </c>
      <c r="AE432" s="27">
        <f t="shared" si="655"/>
        <v>0</v>
      </c>
      <c r="AF432" s="27">
        <f t="shared" si="656"/>
        <v>0</v>
      </c>
      <c r="AG432" s="27">
        <f t="shared" si="656"/>
        <v>0</v>
      </c>
      <c r="AH432" s="27">
        <f t="shared" si="656"/>
        <v>0</v>
      </c>
      <c r="AI432" s="27">
        <f t="shared" si="656"/>
        <v>0</v>
      </c>
      <c r="AJ432" s="27">
        <f t="shared" si="656"/>
        <v>6268</v>
      </c>
      <c r="AK432" s="27">
        <f t="shared" si="656"/>
        <v>0</v>
      </c>
      <c r="AL432" s="27">
        <f t="shared" si="656"/>
        <v>0</v>
      </c>
      <c r="AM432" s="27">
        <f t="shared" si="656"/>
        <v>0</v>
      </c>
      <c r="AN432" s="27">
        <f t="shared" si="656"/>
        <v>0</v>
      </c>
      <c r="AO432" s="27">
        <f t="shared" si="656"/>
        <v>0</v>
      </c>
      <c r="AP432" s="27">
        <f t="shared" si="656"/>
        <v>6268</v>
      </c>
      <c r="AQ432" s="27">
        <f t="shared" si="656"/>
        <v>0</v>
      </c>
    </row>
    <row r="433" spans="1:43" s="8" customFormat="1" ht="16.5">
      <c r="A433" s="33" t="s">
        <v>189</v>
      </c>
      <c r="B433" s="25" t="s">
        <v>55</v>
      </c>
      <c r="C433" s="25" t="s">
        <v>58</v>
      </c>
      <c r="D433" s="32" t="s">
        <v>494</v>
      </c>
      <c r="E433" s="25" t="s">
        <v>188</v>
      </c>
      <c r="F433" s="92">
        <f>4580+1600</f>
        <v>6180</v>
      </c>
      <c r="G433" s="92"/>
      <c r="H433" s="92">
        <v>88</v>
      </c>
      <c r="I433" s="27"/>
      <c r="J433" s="27"/>
      <c r="K433" s="27"/>
      <c r="L433" s="27">
        <f>F433+H433+I433+J433+K433</f>
        <v>6268</v>
      </c>
      <c r="M433" s="27">
        <f>G433+K433</f>
        <v>0</v>
      </c>
      <c r="N433" s="27"/>
      <c r="O433" s="27"/>
      <c r="P433" s="27"/>
      <c r="Q433" s="27"/>
      <c r="R433" s="27">
        <f>L433+N433+O433+P433+Q433</f>
        <v>6268</v>
      </c>
      <c r="S433" s="27">
        <f>M433+Q433</f>
        <v>0</v>
      </c>
      <c r="T433" s="27"/>
      <c r="U433" s="27"/>
      <c r="V433" s="27"/>
      <c r="W433" s="27"/>
      <c r="X433" s="27">
        <f>R433+T433+U433+V433+W433</f>
        <v>6268</v>
      </c>
      <c r="Y433" s="27">
        <f>S433+W433</f>
        <v>0</v>
      </c>
      <c r="Z433" s="27"/>
      <c r="AA433" s="27"/>
      <c r="AB433" s="27"/>
      <c r="AC433" s="27"/>
      <c r="AD433" s="27">
        <f>X433+Z433+AA433+AB433+AC433</f>
        <v>6268</v>
      </c>
      <c r="AE433" s="27">
        <f>Y433+AC433</f>
        <v>0</v>
      </c>
      <c r="AF433" s="27"/>
      <c r="AG433" s="27"/>
      <c r="AH433" s="27"/>
      <c r="AI433" s="27"/>
      <c r="AJ433" s="27">
        <f>AD433+AF433+AG433+AH433+AI433</f>
        <v>6268</v>
      </c>
      <c r="AK433" s="27">
        <f>AE433+AI433</f>
        <v>0</v>
      </c>
      <c r="AL433" s="27"/>
      <c r="AM433" s="27"/>
      <c r="AN433" s="27"/>
      <c r="AO433" s="27"/>
      <c r="AP433" s="27">
        <f>AJ433+AL433+AM433+AN433+AO433</f>
        <v>6268</v>
      </c>
      <c r="AQ433" s="27">
        <f>AK433+AO433</f>
        <v>0</v>
      </c>
    </row>
    <row r="434" spans="1:43" s="8" customFormat="1" ht="16.5">
      <c r="A434" s="33" t="s">
        <v>99</v>
      </c>
      <c r="B434" s="25" t="s">
        <v>55</v>
      </c>
      <c r="C434" s="25" t="s">
        <v>58</v>
      </c>
      <c r="D434" s="32" t="s">
        <v>494</v>
      </c>
      <c r="E434" s="25" t="s">
        <v>100</v>
      </c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>
        <f>AL435</f>
        <v>13199</v>
      </c>
      <c r="AM434" s="27">
        <f t="shared" ref="AM434:AQ434" si="658">AM435</f>
        <v>0</v>
      </c>
      <c r="AN434" s="27">
        <f t="shared" si="658"/>
        <v>0</v>
      </c>
      <c r="AO434" s="27">
        <f t="shared" si="658"/>
        <v>0</v>
      </c>
      <c r="AP434" s="27">
        <f t="shared" si="658"/>
        <v>13199</v>
      </c>
      <c r="AQ434" s="27">
        <f t="shared" si="658"/>
        <v>0</v>
      </c>
    </row>
    <row r="435" spans="1:43" s="8" customFormat="1" ht="66">
      <c r="A435" s="33" t="s">
        <v>436</v>
      </c>
      <c r="B435" s="25" t="s">
        <v>55</v>
      </c>
      <c r="C435" s="25" t="s">
        <v>58</v>
      </c>
      <c r="D435" s="32" t="s">
        <v>494</v>
      </c>
      <c r="E435" s="25" t="s">
        <v>194</v>
      </c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>
        <v>13199</v>
      </c>
      <c r="AM435" s="27"/>
      <c r="AN435" s="27"/>
      <c r="AO435" s="27"/>
      <c r="AP435" s="27">
        <f>AJ435+AL435+AM435+AN435+AO435</f>
        <v>13199</v>
      </c>
      <c r="AQ435" s="27">
        <f>AK435+AO435</f>
        <v>0</v>
      </c>
    </row>
    <row r="436" spans="1:43" s="8" customFormat="1" ht="33">
      <c r="A436" s="33" t="s">
        <v>506</v>
      </c>
      <c r="B436" s="25" t="s">
        <v>55</v>
      </c>
      <c r="C436" s="25" t="s">
        <v>58</v>
      </c>
      <c r="D436" s="32" t="s">
        <v>694</v>
      </c>
      <c r="E436" s="25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>
        <f>AF437</f>
        <v>0</v>
      </c>
      <c r="AG436" s="27">
        <f t="shared" ref="AG436:AQ437" si="659">AG437</f>
        <v>391</v>
      </c>
      <c r="AH436" s="27">
        <f t="shared" si="659"/>
        <v>0</v>
      </c>
      <c r="AI436" s="27">
        <f t="shared" si="659"/>
        <v>38759</v>
      </c>
      <c r="AJ436" s="27">
        <f t="shared" si="659"/>
        <v>39150</v>
      </c>
      <c r="AK436" s="27">
        <f t="shared" si="659"/>
        <v>38759</v>
      </c>
      <c r="AL436" s="27">
        <f>AL437+AL439</f>
        <v>0</v>
      </c>
      <c r="AM436" s="27">
        <f t="shared" ref="AM436:AQ436" si="660">AM437+AM439</f>
        <v>0</v>
      </c>
      <c r="AN436" s="27">
        <f t="shared" si="660"/>
        <v>0</v>
      </c>
      <c r="AO436" s="27">
        <f t="shared" si="660"/>
        <v>0</v>
      </c>
      <c r="AP436" s="27">
        <f t="shared" si="660"/>
        <v>39150</v>
      </c>
      <c r="AQ436" s="27">
        <f t="shared" si="660"/>
        <v>38759</v>
      </c>
    </row>
    <row r="437" spans="1:43" s="8" customFormat="1" ht="33" hidden="1">
      <c r="A437" s="96" t="s">
        <v>437</v>
      </c>
      <c r="B437" s="97" t="s">
        <v>55</v>
      </c>
      <c r="C437" s="97" t="s">
        <v>58</v>
      </c>
      <c r="D437" s="144" t="s">
        <v>694</v>
      </c>
      <c r="E437" s="97" t="s">
        <v>80</v>
      </c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>
        <f>AF438</f>
        <v>0</v>
      </c>
      <c r="AG437" s="95">
        <f t="shared" si="659"/>
        <v>391</v>
      </c>
      <c r="AH437" s="95">
        <f t="shared" si="659"/>
        <v>0</v>
      </c>
      <c r="AI437" s="95">
        <f t="shared" si="659"/>
        <v>38759</v>
      </c>
      <c r="AJ437" s="95">
        <f t="shared" si="659"/>
        <v>39150</v>
      </c>
      <c r="AK437" s="95">
        <f t="shared" si="659"/>
        <v>38759</v>
      </c>
      <c r="AL437" s="95">
        <f>AL438</f>
        <v>0</v>
      </c>
      <c r="AM437" s="95">
        <f t="shared" si="659"/>
        <v>-391</v>
      </c>
      <c r="AN437" s="95">
        <f t="shared" si="659"/>
        <v>0</v>
      </c>
      <c r="AO437" s="95">
        <f t="shared" si="659"/>
        <v>-38759</v>
      </c>
      <c r="AP437" s="95">
        <f t="shared" si="659"/>
        <v>0</v>
      </c>
      <c r="AQ437" s="95">
        <f t="shared" si="659"/>
        <v>0</v>
      </c>
    </row>
    <row r="438" spans="1:43" s="8" customFormat="1" ht="49.5" hidden="1">
      <c r="A438" s="96" t="s">
        <v>170</v>
      </c>
      <c r="B438" s="97" t="s">
        <v>55</v>
      </c>
      <c r="C438" s="97" t="s">
        <v>58</v>
      </c>
      <c r="D438" s="144" t="s">
        <v>694</v>
      </c>
      <c r="E438" s="97" t="s">
        <v>169</v>
      </c>
      <c r="F438" s="95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>
        <v>391</v>
      </c>
      <c r="AH438" s="95"/>
      <c r="AI438" s="95">
        <v>38759</v>
      </c>
      <c r="AJ438" s="95">
        <f>AD438+AF438+AG438+AH438+AI438</f>
        <v>39150</v>
      </c>
      <c r="AK438" s="95">
        <f>AE438+AI438</f>
        <v>38759</v>
      </c>
      <c r="AL438" s="95"/>
      <c r="AM438" s="95">
        <v>-391</v>
      </c>
      <c r="AN438" s="95"/>
      <c r="AO438" s="95">
        <v>-38759</v>
      </c>
      <c r="AP438" s="95">
        <f>AJ438+AL438+AM438+AN438+AO438</f>
        <v>0</v>
      </c>
      <c r="AQ438" s="95">
        <f>AK438+AO438</f>
        <v>0</v>
      </c>
    </row>
    <row r="439" spans="1:43" s="8" customFormat="1" ht="33">
      <c r="A439" s="33" t="s">
        <v>217</v>
      </c>
      <c r="B439" s="25" t="s">
        <v>55</v>
      </c>
      <c r="C439" s="25" t="s">
        <v>58</v>
      </c>
      <c r="D439" s="32" t="s">
        <v>694</v>
      </c>
      <c r="E439" s="25" t="s">
        <v>86</v>
      </c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92">
        <f>AL440</f>
        <v>0</v>
      </c>
      <c r="AM439" s="92">
        <f t="shared" ref="AM439:AQ439" si="661">AM440</f>
        <v>391</v>
      </c>
      <c r="AN439" s="92">
        <f t="shared" si="661"/>
        <v>0</v>
      </c>
      <c r="AO439" s="92">
        <f t="shared" si="661"/>
        <v>38759</v>
      </c>
      <c r="AP439" s="27">
        <f t="shared" si="661"/>
        <v>39150</v>
      </c>
      <c r="AQ439" s="27">
        <f t="shared" si="661"/>
        <v>38759</v>
      </c>
    </row>
    <row r="440" spans="1:43" s="8" customFormat="1" ht="16.5">
      <c r="A440" s="33" t="s">
        <v>85</v>
      </c>
      <c r="B440" s="25" t="s">
        <v>55</v>
      </c>
      <c r="C440" s="25" t="s">
        <v>58</v>
      </c>
      <c r="D440" s="32" t="s">
        <v>694</v>
      </c>
      <c r="E440" s="25" t="s">
        <v>195</v>
      </c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92"/>
      <c r="AM440" s="92">
        <v>391</v>
      </c>
      <c r="AN440" s="92"/>
      <c r="AO440" s="92">
        <v>38759</v>
      </c>
      <c r="AP440" s="27">
        <f>AJ440+AL440+AM440+AN440+AO440</f>
        <v>39150</v>
      </c>
      <c r="AQ440" s="27">
        <f>AK440+AO440</f>
        <v>38759</v>
      </c>
    </row>
    <row r="441" spans="1:43" s="8" customFormat="1" ht="33">
      <c r="A441" s="33" t="s">
        <v>506</v>
      </c>
      <c r="B441" s="25" t="s">
        <v>55</v>
      </c>
      <c r="C441" s="25" t="s">
        <v>58</v>
      </c>
      <c r="D441" s="32" t="s">
        <v>701</v>
      </c>
      <c r="E441" s="25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>
        <f t="shared" ref="AL441:AQ442" si="662">AL442</f>
        <v>1556</v>
      </c>
      <c r="AM441" s="27">
        <f t="shared" ref="AM441" si="663">AM442</f>
        <v>0</v>
      </c>
      <c r="AN441" s="27">
        <f t="shared" ref="AN441" si="664">AN442</f>
        <v>0</v>
      </c>
      <c r="AO441" s="27">
        <f t="shared" ref="AO441" si="665">AO442</f>
        <v>8819</v>
      </c>
      <c r="AP441" s="27">
        <f t="shared" ref="AP441" si="666">AP442</f>
        <v>10375</v>
      </c>
      <c r="AQ441" s="27">
        <f t="shared" ref="AQ441" si="667">AQ442</f>
        <v>8819</v>
      </c>
    </row>
    <row r="442" spans="1:43" s="8" customFormat="1" ht="16.5">
      <c r="A442" s="33" t="s">
        <v>99</v>
      </c>
      <c r="B442" s="25" t="s">
        <v>55</v>
      </c>
      <c r="C442" s="25" t="s">
        <v>58</v>
      </c>
      <c r="D442" s="32" t="s">
        <v>701</v>
      </c>
      <c r="E442" s="25" t="s">
        <v>100</v>
      </c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>
        <f>AL443</f>
        <v>1556</v>
      </c>
      <c r="AM442" s="27">
        <f t="shared" si="662"/>
        <v>0</v>
      </c>
      <c r="AN442" s="27">
        <f t="shared" si="662"/>
        <v>0</v>
      </c>
      <c r="AO442" s="27">
        <f t="shared" si="662"/>
        <v>8819</v>
      </c>
      <c r="AP442" s="27">
        <f t="shared" si="662"/>
        <v>10375</v>
      </c>
      <c r="AQ442" s="27">
        <f t="shared" si="662"/>
        <v>8819</v>
      </c>
    </row>
    <row r="443" spans="1:43" s="8" customFormat="1" ht="66">
      <c r="A443" s="33" t="s">
        <v>436</v>
      </c>
      <c r="B443" s="25" t="s">
        <v>55</v>
      </c>
      <c r="C443" s="25" t="s">
        <v>58</v>
      </c>
      <c r="D443" s="32" t="s">
        <v>701</v>
      </c>
      <c r="E443" s="25" t="s">
        <v>194</v>
      </c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>
        <v>1556</v>
      </c>
      <c r="AM443" s="27"/>
      <c r="AN443" s="27"/>
      <c r="AO443" s="27">
        <v>8819</v>
      </c>
      <c r="AP443" s="27">
        <f>AJ443+AL443+AM443+AN443+AO443</f>
        <v>10375</v>
      </c>
      <c r="AQ443" s="27">
        <f>AK443+AO443</f>
        <v>8819</v>
      </c>
    </row>
    <row r="444" spans="1:43" s="8" customFormat="1" ht="33" hidden="1">
      <c r="A444" s="96" t="s">
        <v>506</v>
      </c>
      <c r="B444" s="97" t="s">
        <v>55</v>
      </c>
      <c r="C444" s="97" t="s">
        <v>58</v>
      </c>
      <c r="D444" s="144" t="s">
        <v>516</v>
      </c>
      <c r="E444" s="97"/>
      <c r="F444" s="95">
        <f>F445+F447+F449</f>
        <v>8630</v>
      </c>
      <c r="G444" s="95">
        <f>G445+G447+G449</f>
        <v>0</v>
      </c>
      <c r="H444" s="95">
        <f t="shared" ref="H444:M444" si="668">H445+H447+H449</f>
        <v>0</v>
      </c>
      <c r="I444" s="95">
        <f t="shared" si="668"/>
        <v>0</v>
      </c>
      <c r="J444" s="95">
        <f t="shared" si="668"/>
        <v>0</v>
      </c>
      <c r="K444" s="95">
        <f t="shared" si="668"/>
        <v>0</v>
      </c>
      <c r="L444" s="95">
        <f t="shared" si="668"/>
        <v>8630</v>
      </c>
      <c r="M444" s="95">
        <f t="shared" si="668"/>
        <v>0</v>
      </c>
      <c r="N444" s="95">
        <f t="shared" ref="N444:S444" si="669">N445+N447+N449</f>
        <v>0</v>
      </c>
      <c r="O444" s="95">
        <f t="shared" si="669"/>
        <v>0</v>
      </c>
      <c r="P444" s="95">
        <f t="shared" si="669"/>
        <v>0</v>
      </c>
      <c r="Q444" s="95">
        <f t="shared" si="669"/>
        <v>0</v>
      </c>
      <c r="R444" s="95">
        <f t="shared" si="669"/>
        <v>8630</v>
      </c>
      <c r="S444" s="95">
        <f t="shared" si="669"/>
        <v>0</v>
      </c>
      <c r="T444" s="95">
        <f t="shared" ref="T444:Y444" si="670">T445+T447+T449</f>
        <v>0</v>
      </c>
      <c r="U444" s="95">
        <f t="shared" si="670"/>
        <v>0</v>
      </c>
      <c r="V444" s="95">
        <f t="shared" si="670"/>
        <v>0</v>
      </c>
      <c r="W444" s="95">
        <f t="shared" si="670"/>
        <v>0</v>
      </c>
      <c r="X444" s="95">
        <f t="shared" si="670"/>
        <v>8630</v>
      </c>
      <c r="Y444" s="95">
        <f t="shared" si="670"/>
        <v>0</v>
      </c>
      <c r="Z444" s="95">
        <f t="shared" ref="Z444:AE444" si="671">Z445+Z447+Z449</f>
        <v>0</v>
      </c>
      <c r="AA444" s="95">
        <f t="shared" si="671"/>
        <v>0</v>
      </c>
      <c r="AB444" s="95">
        <f t="shared" si="671"/>
        <v>0</v>
      </c>
      <c r="AC444" s="95">
        <f t="shared" si="671"/>
        <v>0</v>
      </c>
      <c r="AD444" s="95">
        <f t="shared" si="671"/>
        <v>8630</v>
      </c>
      <c r="AE444" s="95">
        <f t="shared" si="671"/>
        <v>0</v>
      </c>
      <c r="AF444" s="95">
        <f t="shared" ref="AF444" si="672">AF445+AF447+AF449</f>
        <v>0</v>
      </c>
      <c r="AG444" s="95">
        <f t="shared" ref="AG444:AL444" si="673">AG445+AG447+AG449</f>
        <v>-392</v>
      </c>
      <c r="AH444" s="95">
        <f t="shared" si="673"/>
        <v>0</v>
      </c>
      <c r="AI444" s="95">
        <f t="shared" si="673"/>
        <v>0</v>
      </c>
      <c r="AJ444" s="95">
        <f t="shared" si="673"/>
        <v>8238</v>
      </c>
      <c r="AK444" s="95">
        <f t="shared" si="673"/>
        <v>0</v>
      </c>
      <c r="AL444" s="95">
        <f t="shared" si="673"/>
        <v>0</v>
      </c>
      <c r="AM444" s="95">
        <f t="shared" ref="AM444:AQ444" si="674">AM445+AM447+AM449</f>
        <v>-8238</v>
      </c>
      <c r="AN444" s="95">
        <f t="shared" si="674"/>
        <v>0</v>
      </c>
      <c r="AO444" s="95">
        <f t="shared" si="674"/>
        <v>0</v>
      </c>
      <c r="AP444" s="95">
        <f t="shared" si="674"/>
        <v>0</v>
      </c>
      <c r="AQ444" s="95">
        <f t="shared" si="674"/>
        <v>0</v>
      </c>
    </row>
    <row r="445" spans="1:43" s="8" customFormat="1" ht="33" hidden="1">
      <c r="A445" s="96" t="s">
        <v>437</v>
      </c>
      <c r="B445" s="97" t="s">
        <v>55</v>
      </c>
      <c r="C445" s="97" t="s">
        <v>58</v>
      </c>
      <c r="D445" s="144" t="s">
        <v>516</v>
      </c>
      <c r="E445" s="97" t="s">
        <v>80</v>
      </c>
      <c r="F445" s="95">
        <f>F446</f>
        <v>392</v>
      </c>
      <c r="G445" s="95"/>
      <c r="H445" s="95">
        <f t="shared" ref="H445" si="675">H446</f>
        <v>0</v>
      </c>
      <c r="I445" s="95"/>
      <c r="J445" s="95">
        <f t="shared" ref="J445" si="676">J446</f>
        <v>0</v>
      </c>
      <c r="K445" s="95"/>
      <c r="L445" s="95">
        <f t="shared" ref="L445" si="677">L446</f>
        <v>392</v>
      </c>
      <c r="M445" s="95"/>
      <c r="N445" s="95">
        <f t="shared" ref="N445" si="678">N446</f>
        <v>0</v>
      </c>
      <c r="O445" s="95"/>
      <c r="P445" s="95">
        <f t="shared" ref="P445" si="679">P446</f>
        <v>0</v>
      </c>
      <c r="Q445" s="95"/>
      <c r="R445" s="95">
        <f t="shared" ref="R445" si="680">R446</f>
        <v>392</v>
      </c>
      <c r="S445" s="95"/>
      <c r="T445" s="95">
        <f t="shared" ref="T445" si="681">T446</f>
        <v>0</v>
      </c>
      <c r="U445" s="95"/>
      <c r="V445" s="95">
        <f t="shared" ref="V445" si="682">V446</f>
        <v>0</v>
      </c>
      <c r="W445" s="95"/>
      <c r="X445" s="95">
        <f t="shared" ref="X445" si="683">X446</f>
        <v>392</v>
      </c>
      <c r="Y445" s="95"/>
      <c r="Z445" s="95">
        <f t="shared" ref="Z445" si="684">Z446</f>
        <v>0</v>
      </c>
      <c r="AA445" s="95"/>
      <c r="AB445" s="95">
        <f t="shared" ref="AB445" si="685">AB446</f>
        <v>0</v>
      </c>
      <c r="AC445" s="95"/>
      <c r="AD445" s="95">
        <f t="shared" ref="AD445" si="686">AD446</f>
        <v>392</v>
      </c>
      <c r="AE445" s="95"/>
      <c r="AF445" s="95">
        <f t="shared" ref="AF445:AQ445" si="687">AF446</f>
        <v>0</v>
      </c>
      <c r="AG445" s="95">
        <f t="shared" si="687"/>
        <v>-392</v>
      </c>
      <c r="AH445" s="95">
        <f t="shared" si="687"/>
        <v>0</v>
      </c>
      <c r="AI445" s="95">
        <f t="shared" si="687"/>
        <v>0</v>
      </c>
      <c r="AJ445" s="95">
        <f t="shared" si="687"/>
        <v>0</v>
      </c>
      <c r="AK445" s="95">
        <f t="shared" si="687"/>
        <v>0</v>
      </c>
      <c r="AL445" s="27">
        <f t="shared" si="687"/>
        <v>0</v>
      </c>
      <c r="AM445" s="27">
        <f t="shared" si="687"/>
        <v>0</v>
      </c>
      <c r="AN445" s="27">
        <f t="shared" si="687"/>
        <v>0</v>
      </c>
      <c r="AO445" s="27">
        <f t="shared" si="687"/>
        <v>0</v>
      </c>
      <c r="AP445" s="95">
        <f t="shared" si="687"/>
        <v>0</v>
      </c>
      <c r="AQ445" s="95">
        <f t="shared" si="687"/>
        <v>0</v>
      </c>
    </row>
    <row r="446" spans="1:43" s="8" customFormat="1" ht="35.25" hidden="1" customHeight="1">
      <c r="A446" s="96" t="s">
        <v>170</v>
      </c>
      <c r="B446" s="97" t="s">
        <v>55</v>
      </c>
      <c r="C446" s="97" t="s">
        <v>58</v>
      </c>
      <c r="D446" s="144" t="s">
        <v>516</v>
      </c>
      <c r="E446" s="97" t="s">
        <v>169</v>
      </c>
      <c r="F446" s="95">
        <v>392</v>
      </c>
      <c r="G446" s="95"/>
      <c r="H446" s="95"/>
      <c r="I446" s="95"/>
      <c r="J446" s="95"/>
      <c r="K446" s="95"/>
      <c r="L446" s="95">
        <f>F446+H446+I446+J446+K446</f>
        <v>392</v>
      </c>
      <c r="M446" s="95">
        <f>G446+K446</f>
        <v>0</v>
      </c>
      <c r="N446" s="95"/>
      <c r="O446" s="95"/>
      <c r="P446" s="95"/>
      <c r="Q446" s="95"/>
      <c r="R446" s="95">
        <f>L446+N446+O446+P446+Q446</f>
        <v>392</v>
      </c>
      <c r="S446" s="95">
        <f>M446+Q446</f>
        <v>0</v>
      </c>
      <c r="T446" s="95"/>
      <c r="U446" s="95"/>
      <c r="V446" s="95"/>
      <c r="W446" s="95"/>
      <c r="X446" s="95">
        <f>R446+T446+U446+V446+W446</f>
        <v>392</v>
      </c>
      <c r="Y446" s="95">
        <f>S446+W446</f>
        <v>0</v>
      </c>
      <c r="Z446" s="95"/>
      <c r="AA446" s="95"/>
      <c r="AB446" s="95"/>
      <c r="AC446" s="95"/>
      <c r="AD446" s="95">
        <f>X446+Z446+AA446+AB446+AC446</f>
        <v>392</v>
      </c>
      <c r="AE446" s="95">
        <f>Y446+AC446</f>
        <v>0</v>
      </c>
      <c r="AF446" s="95"/>
      <c r="AG446" s="95">
        <v>-392</v>
      </c>
      <c r="AH446" s="95"/>
      <c r="AI446" s="95"/>
      <c r="AJ446" s="95">
        <f>AD446+AF446+AG446+AH446+AI446</f>
        <v>0</v>
      </c>
      <c r="AK446" s="95">
        <f>AE446+AI446</f>
        <v>0</v>
      </c>
      <c r="AL446" s="27"/>
      <c r="AM446" s="27"/>
      <c r="AN446" s="27"/>
      <c r="AO446" s="27"/>
      <c r="AP446" s="95">
        <f>AJ446+AL446+AM446+AN446+AO446</f>
        <v>0</v>
      </c>
      <c r="AQ446" s="95">
        <f>AK446+AO446</f>
        <v>0</v>
      </c>
    </row>
    <row r="447" spans="1:43" s="8" customFormat="1" ht="48" hidden="1" customHeight="1">
      <c r="A447" s="96" t="s">
        <v>83</v>
      </c>
      <c r="B447" s="97" t="s">
        <v>55</v>
      </c>
      <c r="C447" s="97" t="s">
        <v>58</v>
      </c>
      <c r="D447" s="144" t="s">
        <v>516</v>
      </c>
      <c r="E447" s="97" t="s">
        <v>84</v>
      </c>
      <c r="F447" s="95">
        <f t="shared" ref="F447:AQ447" si="688">F448</f>
        <v>1500</v>
      </c>
      <c r="G447" s="95">
        <f t="shared" si="688"/>
        <v>0</v>
      </c>
      <c r="H447" s="95">
        <f t="shared" si="688"/>
        <v>0</v>
      </c>
      <c r="I447" s="95">
        <f t="shared" si="688"/>
        <v>0</v>
      </c>
      <c r="J447" s="95">
        <f t="shared" si="688"/>
        <v>0</v>
      </c>
      <c r="K447" s="95">
        <f t="shared" si="688"/>
        <v>0</v>
      </c>
      <c r="L447" s="95">
        <f t="shared" si="688"/>
        <v>1500</v>
      </c>
      <c r="M447" s="95">
        <f t="shared" si="688"/>
        <v>0</v>
      </c>
      <c r="N447" s="95">
        <f t="shared" si="688"/>
        <v>0</v>
      </c>
      <c r="O447" s="95">
        <f t="shared" si="688"/>
        <v>0</v>
      </c>
      <c r="P447" s="95">
        <f t="shared" si="688"/>
        <v>0</v>
      </c>
      <c r="Q447" s="95">
        <f t="shared" si="688"/>
        <v>0</v>
      </c>
      <c r="R447" s="95">
        <f t="shared" si="688"/>
        <v>1500</v>
      </c>
      <c r="S447" s="95">
        <f t="shared" si="688"/>
        <v>0</v>
      </c>
      <c r="T447" s="95">
        <f t="shared" si="688"/>
        <v>0</v>
      </c>
      <c r="U447" s="95">
        <f t="shared" si="688"/>
        <v>0</v>
      </c>
      <c r="V447" s="95">
        <f t="shared" si="688"/>
        <v>0</v>
      </c>
      <c r="W447" s="95">
        <f t="shared" si="688"/>
        <v>0</v>
      </c>
      <c r="X447" s="95">
        <f t="shared" si="688"/>
        <v>1500</v>
      </c>
      <c r="Y447" s="95">
        <f t="shared" si="688"/>
        <v>0</v>
      </c>
      <c r="Z447" s="95">
        <f t="shared" si="688"/>
        <v>0</v>
      </c>
      <c r="AA447" s="95">
        <f t="shared" si="688"/>
        <v>0</v>
      </c>
      <c r="AB447" s="95">
        <f t="shared" si="688"/>
        <v>0</v>
      </c>
      <c r="AC447" s="95">
        <f t="shared" si="688"/>
        <v>0</v>
      </c>
      <c r="AD447" s="95">
        <f t="shared" si="688"/>
        <v>1500</v>
      </c>
      <c r="AE447" s="95">
        <f t="shared" si="688"/>
        <v>0</v>
      </c>
      <c r="AF447" s="95">
        <f t="shared" si="688"/>
        <v>0</v>
      </c>
      <c r="AG447" s="95">
        <f t="shared" si="688"/>
        <v>0</v>
      </c>
      <c r="AH447" s="95">
        <f t="shared" si="688"/>
        <v>0</v>
      </c>
      <c r="AI447" s="95">
        <f t="shared" si="688"/>
        <v>0</v>
      </c>
      <c r="AJ447" s="95">
        <f t="shared" si="688"/>
        <v>1500</v>
      </c>
      <c r="AK447" s="95">
        <f t="shared" si="688"/>
        <v>0</v>
      </c>
      <c r="AL447" s="95">
        <f t="shared" si="688"/>
        <v>0</v>
      </c>
      <c r="AM447" s="95">
        <f t="shared" si="688"/>
        <v>-1500</v>
      </c>
      <c r="AN447" s="95">
        <f t="shared" si="688"/>
        <v>0</v>
      </c>
      <c r="AO447" s="95">
        <f t="shared" si="688"/>
        <v>0</v>
      </c>
      <c r="AP447" s="95">
        <f t="shared" si="688"/>
        <v>0</v>
      </c>
      <c r="AQ447" s="95">
        <f t="shared" si="688"/>
        <v>0</v>
      </c>
    </row>
    <row r="448" spans="1:43" s="8" customFormat="1" ht="16.5" hidden="1">
      <c r="A448" s="147" t="s">
        <v>189</v>
      </c>
      <c r="B448" s="97" t="s">
        <v>55</v>
      </c>
      <c r="C448" s="97" t="s">
        <v>58</v>
      </c>
      <c r="D448" s="144" t="s">
        <v>516</v>
      </c>
      <c r="E448" s="97" t="s">
        <v>188</v>
      </c>
      <c r="F448" s="95">
        <v>1500</v>
      </c>
      <c r="G448" s="95"/>
      <c r="H448" s="95"/>
      <c r="I448" s="95"/>
      <c r="J448" s="95"/>
      <c r="K448" s="95"/>
      <c r="L448" s="95">
        <f>F448+H448+I448+J448+K448</f>
        <v>1500</v>
      </c>
      <c r="M448" s="95">
        <f>G448+K448</f>
        <v>0</v>
      </c>
      <c r="N448" s="95"/>
      <c r="O448" s="95"/>
      <c r="P448" s="95"/>
      <c r="Q448" s="95"/>
      <c r="R448" s="95">
        <f>L448+N448+O448+P448+Q448</f>
        <v>1500</v>
      </c>
      <c r="S448" s="95">
        <f>M448+Q448</f>
        <v>0</v>
      </c>
      <c r="T448" s="95"/>
      <c r="U448" s="95"/>
      <c r="V448" s="95"/>
      <c r="W448" s="95"/>
      <c r="X448" s="95">
        <f>R448+T448+U448+V448+W448</f>
        <v>1500</v>
      </c>
      <c r="Y448" s="95">
        <f>S448+W448</f>
        <v>0</v>
      </c>
      <c r="Z448" s="95"/>
      <c r="AA448" s="95"/>
      <c r="AB448" s="95"/>
      <c r="AC448" s="95"/>
      <c r="AD448" s="95">
        <f>X448+Z448+AA448+AB448+AC448</f>
        <v>1500</v>
      </c>
      <c r="AE448" s="95">
        <f>Y448+AC448</f>
        <v>0</v>
      </c>
      <c r="AF448" s="95"/>
      <c r="AG448" s="95"/>
      <c r="AH448" s="95"/>
      <c r="AI448" s="95"/>
      <c r="AJ448" s="95">
        <f>AD448+AF448+AG448+AH448+AI448</f>
        <v>1500</v>
      </c>
      <c r="AK448" s="95">
        <f>AE448+AI448</f>
        <v>0</v>
      </c>
      <c r="AL448" s="95"/>
      <c r="AM448" s="95">
        <v>-1500</v>
      </c>
      <c r="AN448" s="95"/>
      <c r="AO448" s="95"/>
      <c r="AP448" s="95">
        <f>AJ448+AL448+AM448+AN448+AO448</f>
        <v>0</v>
      </c>
      <c r="AQ448" s="95">
        <f>AK448+AO448</f>
        <v>0</v>
      </c>
    </row>
    <row r="449" spans="1:43" s="8" customFormat="1" ht="16.5" hidden="1">
      <c r="A449" s="96" t="s">
        <v>99</v>
      </c>
      <c r="B449" s="97" t="s">
        <v>55</v>
      </c>
      <c r="C449" s="97" t="s">
        <v>58</v>
      </c>
      <c r="D449" s="144" t="s">
        <v>516</v>
      </c>
      <c r="E449" s="97" t="s">
        <v>100</v>
      </c>
      <c r="F449" s="95">
        <f t="shared" ref="F449:AQ449" si="689">F450</f>
        <v>6738</v>
      </c>
      <c r="G449" s="95">
        <f t="shared" si="689"/>
        <v>0</v>
      </c>
      <c r="H449" s="95">
        <f t="shared" si="689"/>
        <v>0</v>
      </c>
      <c r="I449" s="95">
        <f t="shared" si="689"/>
        <v>0</v>
      </c>
      <c r="J449" s="95">
        <f t="shared" si="689"/>
        <v>0</v>
      </c>
      <c r="K449" s="95">
        <f t="shared" si="689"/>
        <v>0</v>
      </c>
      <c r="L449" s="95">
        <f t="shared" si="689"/>
        <v>6738</v>
      </c>
      <c r="M449" s="95">
        <f t="shared" si="689"/>
        <v>0</v>
      </c>
      <c r="N449" s="95">
        <f t="shared" si="689"/>
        <v>0</v>
      </c>
      <c r="O449" s="95">
        <f t="shared" si="689"/>
        <v>0</v>
      </c>
      <c r="P449" s="95">
        <f t="shared" si="689"/>
        <v>0</v>
      </c>
      <c r="Q449" s="95">
        <f t="shared" si="689"/>
        <v>0</v>
      </c>
      <c r="R449" s="95">
        <f t="shared" si="689"/>
        <v>6738</v>
      </c>
      <c r="S449" s="95">
        <f t="shared" si="689"/>
        <v>0</v>
      </c>
      <c r="T449" s="95">
        <f t="shared" si="689"/>
        <v>0</v>
      </c>
      <c r="U449" s="95">
        <f t="shared" si="689"/>
        <v>0</v>
      </c>
      <c r="V449" s="95">
        <f t="shared" si="689"/>
        <v>0</v>
      </c>
      <c r="W449" s="95">
        <f t="shared" si="689"/>
        <v>0</v>
      </c>
      <c r="X449" s="95">
        <f t="shared" si="689"/>
        <v>6738</v>
      </c>
      <c r="Y449" s="95">
        <f t="shared" si="689"/>
        <v>0</v>
      </c>
      <c r="Z449" s="95">
        <f t="shared" si="689"/>
        <v>0</v>
      </c>
      <c r="AA449" s="95">
        <f t="shared" si="689"/>
        <v>0</v>
      </c>
      <c r="AB449" s="95">
        <f t="shared" si="689"/>
        <v>0</v>
      </c>
      <c r="AC449" s="95">
        <f t="shared" si="689"/>
        <v>0</v>
      </c>
      <c r="AD449" s="95">
        <f t="shared" si="689"/>
        <v>6738</v>
      </c>
      <c r="AE449" s="95">
        <f t="shared" si="689"/>
        <v>0</v>
      </c>
      <c r="AF449" s="95">
        <f t="shared" si="689"/>
        <v>0</v>
      </c>
      <c r="AG449" s="95">
        <f t="shared" si="689"/>
        <v>0</v>
      </c>
      <c r="AH449" s="95">
        <f t="shared" si="689"/>
        <v>0</v>
      </c>
      <c r="AI449" s="95">
        <f t="shared" si="689"/>
        <v>0</v>
      </c>
      <c r="AJ449" s="95">
        <f t="shared" si="689"/>
        <v>6738</v>
      </c>
      <c r="AK449" s="95">
        <f t="shared" si="689"/>
        <v>0</v>
      </c>
      <c r="AL449" s="95">
        <f t="shared" si="689"/>
        <v>0</v>
      </c>
      <c r="AM449" s="95">
        <f t="shared" si="689"/>
        <v>-6738</v>
      </c>
      <c r="AN449" s="95">
        <f t="shared" si="689"/>
        <v>0</v>
      </c>
      <c r="AO449" s="95">
        <f t="shared" si="689"/>
        <v>0</v>
      </c>
      <c r="AP449" s="95">
        <f t="shared" si="689"/>
        <v>0</v>
      </c>
      <c r="AQ449" s="95">
        <f t="shared" si="689"/>
        <v>0</v>
      </c>
    </row>
    <row r="450" spans="1:43" s="8" customFormat="1" ht="66" hidden="1">
      <c r="A450" s="96" t="s">
        <v>436</v>
      </c>
      <c r="B450" s="97" t="s">
        <v>55</v>
      </c>
      <c r="C450" s="97" t="s">
        <v>58</v>
      </c>
      <c r="D450" s="144" t="s">
        <v>516</v>
      </c>
      <c r="E450" s="97" t="s">
        <v>194</v>
      </c>
      <c r="F450" s="95">
        <v>6738</v>
      </c>
      <c r="G450" s="95"/>
      <c r="H450" s="95"/>
      <c r="I450" s="95"/>
      <c r="J450" s="95"/>
      <c r="K450" s="95"/>
      <c r="L450" s="95">
        <f>F450+H450+I450+J450+K450</f>
        <v>6738</v>
      </c>
      <c r="M450" s="95">
        <f>G450+K450</f>
        <v>0</v>
      </c>
      <c r="N450" s="95"/>
      <c r="O450" s="95"/>
      <c r="P450" s="95"/>
      <c r="Q450" s="95"/>
      <c r="R450" s="95">
        <f>L450+N450+O450+P450+Q450</f>
        <v>6738</v>
      </c>
      <c r="S450" s="95">
        <f>M450+Q450</f>
        <v>0</v>
      </c>
      <c r="T450" s="95"/>
      <c r="U450" s="95"/>
      <c r="V450" s="95"/>
      <c r="W450" s="95"/>
      <c r="X450" s="95">
        <f>R450+T450+U450+V450+W450</f>
        <v>6738</v>
      </c>
      <c r="Y450" s="95">
        <f>S450+W450</f>
        <v>0</v>
      </c>
      <c r="Z450" s="95"/>
      <c r="AA450" s="95"/>
      <c r="AB450" s="95"/>
      <c r="AC450" s="95"/>
      <c r="AD450" s="95">
        <f>X450+Z450+AA450+AB450+AC450</f>
        <v>6738</v>
      </c>
      <c r="AE450" s="95">
        <f>Y450+AC450</f>
        <v>0</v>
      </c>
      <c r="AF450" s="95"/>
      <c r="AG450" s="95"/>
      <c r="AH450" s="95"/>
      <c r="AI450" s="95"/>
      <c r="AJ450" s="95">
        <f>AD450+AF450+AG450+AH450+AI450</f>
        <v>6738</v>
      </c>
      <c r="AK450" s="95">
        <f>AE450+AI450</f>
        <v>0</v>
      </c>
      <c r="AL450" s="95"/>
      <c r="AM450" s="95">
        <v>-6738</v>
      </c>
      <c r="AN450" s="95"/>
      <c r="AO450" s="95"/>
      <c r="AP450" s="95">
        <f>AJ450+AL450+AM450+AN450+AO450</f>
        <v>0</v>
      </c>
      <c r="AQ450" s="95">
        <f>AK450+AO450</f>
        <v>0</v>
      </c>
    </row>
    <row r="451" spans="1:43" s="8" customFormat="1" ht="33">
      <c r="A451" s="33" t="s">
        <v>506</v>
      </c>
      <c r="B451" s="25" t="s">
        <v>55</v>
      </c>
      <c r="C451" s="25" t="s">
        <v>58</v>
      </c>
      <c r="D451" s="32" t="s">
        <v>693</v>
      </c>
      <c r="E451" s="25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>
        <f>AF452</f>
        <v>0</v>
      </c>
      <c r="AG451" s="27">
        <f t="shared" ref="AG451:AQ452" si="690">AG452</f>
        <v>1</v>
      </c>
      <c r="AH451" s="27">
        <f t="shared" si="690"/>
        <v>0</v>
      </c>
      <c r="AI451" s="27">
        <f t="shared" si="690"/>
        <v>1</v>
      </c>
      <c r="AJ451" s="27">
        <f t="shared" si="690"/>
        <v>2</v>
      </c>
      <c r="AK451" s="27">
        <f t="shared" si="690"/>
        <v>1</v>
      </c>
      <c r="AL451" s="27">
        <f>AL452+AL456+AL454</f>
        <v>320</v>
      </c>
      <c r="AM451" s="27">
        <f t="shared" ref="AM451:AQ451" si="691">AM452+AM456+AM454</f>
        <v>0</v>
      </c>
      <c r="AN451" s="27">
        <f t="shared" si="691"/>
        <v>0</v>
      </c>
      <c r="AO451" s="27">
        <f t="shared" si="691"/>
        <v>1813</v>
      </c>
      <c r="AP451" s="27">
        <f t="shared" si="691"/>
        <v>2135</v>
      </c>
      <c r="AQ451" s="27">
        <f t="shared" si="691"/>
        <v>1814</v>
      </c>
    </row>
    <row r="452" spans="1:43" s="8" customFormat="1" ht="33" hidden="1">
      <c r="A452" s="96" t="s">
        <v>437</v>
      </c>
      <c r="B452" s="97" t="s">
        <v>55</v>
      </c>
      <c r="C452" s="97" t="s">
        <v>58</v>
      </c>
      <c r="D452" s="144" t="s">
        <v>693</v>
      </c>
      <c r="E452" s="97" t="s">
        <v>80</v>
      </c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>
        <f>AF453</f>
        <v>0</v>
      </c>
      <c r="AG452" s="27">
        <f t="shared" si="690"/>
        <v>1</v>
      </c>
      <c r="AH452" s="27">
        <f t="shared" si="690"/>
        <v>0</v>
      </c>
      <c r="AI452" s="27">
        <f t="shared" si="690"/>
        <v>1</v>
      </c>
      <c r="AJ452" s="27">
        <f t="shared" si="690"/>
        <v>2</v>
      </c>
      <c r="AK452" s="27">
        <f t="shared" si="690"/>
        <v>1</v>
      </c>
      <c r="AL452" s="95">
        <f>AL453</f>
        <v>0</v>
      </c>
      <c r="AM452" s="95">
        <f t="shared" si="690"/>
        <v>-1</v>
      </c>
      <c r="AN452" s="95">
        <f t="shared" si="690"/>
        <v>0</v>
      </c>
      <c r="AO452" s="95">
        <f t="shared" si="690"/>
        <v>-1</v>
      </c>
      <c r="AP452" s="95">
        <f t="shared" si="690"/>
        <v>0</v>
      </c>
      <c r="AQ452" s="95">
        <f t="shared" si="690"/>
        <v>0</v>
      </c>
    </row>
    <row r="453" spans="1:43" s="8" customFormat="1" ht="36" hidden="1" customHeight="1">
      <c r="A453" s="96" t="s">
        <v>170</v>
      </c>
      <c r="B453" s="97" t="s">
        <v>55</v>
      </c>
      <c r="C453" s="97" t="s">
        <v>58</v>
      </c>
      <c r="D453" s="144" t="s">
        <v>693</v>
      </c>
      <c r="E453" s="97" t="s">
        <v>169</v>
      </c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>
        <v>1</v>
      </c>
      <c r="AH453" s="27"/>
      <c r="AI453" s="27">
        <v>1</v>
      </c>
      <c r="AJ453" s="27">
        <f>AD453+AF453+AG453+AH453+AI453</f>
        <v>2</v>
      </c>
      <c r="AK453" s="27">
        <f>AE453+AI453</f>
        <v>1</v>
      </c>
      <c r="AL453" s="95"/>
      <c r="AM453" s="95">
        <v>-1</v>
      </c>
      <c r="AN453" s="95"/>
      <c r="AO453" s="95">
        <v>-1</v>
      </c>
      <c r="AP453" s="95">
        <f>AJ453+AL453+AM453+AN453+AO453</f>
        <v>0</v>
      </c>
      <c r="AQ453" s="95">
        <f>AK453+AO453</f>
        <v>0</v>
      </c>
    </row>
    <row r="454" spans="1:43" s="8" customFormat="1" ht="33">
      <c r="A454" s="33" t="s">
        <v>217</v>
      </c>
      <c r="B454" s="25" t="s">
        <v>55</v>
      </c>
      <c r="C454" s="25" t="s">
        <v>58</v>
      </c>
      <c r="D454" s="32" t="s">
        <v>693</v>
      </c>
      <c r="E454" s="25" t="s">
        <v>86</v>
      </c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92">
        <f>AL455</f>
        <v>0</v>
      </c>
      <c r="AM454" s="92">
        <f t="shared" ref="AM454:AQ454" si="692">AM455</f>
        <v>1</v>
      </c>
      <c r="AN454" s="92">
        <f t="shared" si="692"/>
        <v>0</v>
      </c>
      <c r="AO454" s="92">
        <f t="shared" si="692"/>
        <v>1</v>
      </c>
      <c r="AP454" s="27">
        <f t="shared" si="692"/>
        <v>2</v>
      </c>
      <c r="AQ454" s="27">
        <f t="shared" si="692"/>
        <v>1</v>
      </c>
    </row>
    <row r="455" spans="1:43" s="8" customFormat="1" ht="16.5">
      <c r="A455" s="33" t="s">
        <v>85</v>
      </c>
      <c r="B455" s="25" t="s">
        <v>55</v>
      </c>
      <c r="C455" s="25" t="s">
        <v>58</v>
      </c>
      <c r="D455" s="32" t="s">
        <v>693</v>
      </c>
      <c r="E455" s="25" t="s">
        <v>195</v>
      </c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92"/>
      <c r="AM455" s="92">
        <v>1</v>
      </c>
      <c r="AN455" s="92"/>
      <c r="AO455" s="92">
        <v>1</v>
      </c>
      <c r="AP455" s="27">
        <f>AJ455+AL455+AM455+AN455+AO455</f>
        <v>2</v>
      </c>
      <c r="AQ455" s="27">
        <f>AK455+AO455</f>
        <v>1</v>
      </c>
    </row>
    <row r="456" spans="1:43" s="8" customFormat="1" ht="16.5">
      <c r="A456" s="33" t="s">
        <v>99</v>
      </c>
      <c r="B456" s="25" t="s">
        <v>55</v>
      </c>
      <c r="C456" s="25" t="s">
        <v>58</v>
      </c>
      <c r="D456" s="32" t="s">
        <v>693</v>
      </c>
      <c r="E456" s="25" t="s">
        <v>100</v>
      </c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>
        <f>AL457</f>
        <v>320</v>
      </c>
      <c r="AM456" s="27">
        <f t="shared" ref="AM456:AQ456" si="693">AM457</f>
        <v>0</v>
      </c>
      <c r="AN456" s="27">
        <f t="shared" si="693"/>
        <v>0</v>
      </c>
      <c r="AO456" s="27">
        <f t="shared" si="693"/>
        <v>1813</v>
      </c>
      <c r="AP456" s="27">
        <f t="shared" si="693"/>
        <v>2133</v>
      </c>
      <c r="AQ456" s="27">
        <f t="shared" si="693"/>
        <v>1813</v>
      </c>
    </row>
    <row r="457" spans="1:43" s="8" customFormat="1" ht="66">
      <c r="A457" s="33" t="s">
        <v>436</v>
      </c>
      <c r="B457" s="25" t="s">
        <v>55</v>
      </c>
      <c r="C457" s="25" t="s">
        <v>58</v>
      </c>
      <c r="D457" s="32" t="s">
        <v>693</v>
      </c>
      <c r="E457" s="25" t="s">
        <v>194</v>
      </c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>
        <v>320</v>
      </c>
      <c r="AM457" s="27"/>
      <c r="AN457" s="27"/>
      <c r="AO457" s="27">
        <v>1813</v>
      </c>
      <c r="AP457" s="27">
        <f>AJ457+AL457+AM457+AN457+AO457</f>
        <v>2133</v>
      </c>
      <c r="AQ457" s="27">
        <f>AK457+AO457</f>
        <v>1813</v>
      </c>
    </row>
    <row r="458" spans="1:43" s="8" customFormat="1" ht="49.5">
      <c r="A458" s="33" t="s">
        <v>158</v>
      </c>
      <c r="B458" s="25" t="s">
        <v>55</v>
      </c>
      <c r="C458" s="25" t="s">
        <v>58</v>
      </c>
      <c r="D458" s="32" t="s">
        <v>365</v>
      </c>
      <c r="E458" s="25"/>
      <c r="F458" s="50">
        <f t="shared" ref="F458:U462" si="694">F459</f>
        <v>97032</v>
      </c>
      <c r="G458" s="50">
        <f t="shared" si="694"/>
        <v>0</v>
      </c>
      <c r="H458" s="50">
        <f t="shared" si="694"/>
        <v>0</v>
      </c>
      <c r="I458" s="50">
        <f t="shared" si="694"/>
        <v>0</v>
      </c>
      <c r="J458" s="50">
        <f t="shared" si="694"/>
        <v>0</v>
      </c>
      <c r="K458" s="50">
        <f t="shared" si="694"/>
        <v>0</v>
      </c>
      <c r="L458" s="50">
        <f t="shared" si="694"/>
        <v>97032</v>
      </c>
      <c r="M458" s="50">
        <f t="shared" si="694"/>
        <v>0</v>
      </c>
      <c r="N458" s="50">
        <f t="shared" si="694"/>
        <v>0</v>
      </c>
      <c r="O458" s="50">
        <f t="shared" si="694"/>
        <v>0</v>
      </c>
      <c r="P458" s="50">
        <f t="shared" si="694"/>
        <v>0</v>
      </c>
      <c r="Q458" s="50">
        <f t="shared" si="694"/>
        <v>0</v>
      </c>
      <c r="R458" s="50">
        <f t="shared" si="694"/>
        <v>97032</v>
      </c>
      <c r="S458" s="50">
        <f t="shared" si="694"/>
        <v>0</v>
      </c>
      <c r="T458" s="50">
        <f t="shared" si="694"/>
        <v>0</v>
      </c>
      <c r="U458" s="50">
        <f t="shared" si="694"/>
        <v>0</v>
      </c>
      <c r="V458" s="50">
        <f t="shared" ref="T458:AI462" si="695">V459</f>
        <v>0</v>
      </c>
      <c r="W458" s="50">
        <f t="shared" si="695"/>
        <v>0</v>
      </c>
      <c r="X458" s="50">
        <f t="shared" si="695"/>
        <v>97032</v>
      </c>
      <c r="Y458" s="50">
        <f t="shared" si="695"/>
        <v>0</v>
      </c>
      <c r="Z458" s="50">
        <f t="shared" si="695"/>
        <v>0</v>
      </c>
      <c r="AA458" s="50">
        <f t="shared" si="695"/>
        <v>0</v>
      </c>
      <c r="AB458" s="50">
        <f t="shared" si="695"/>
        <v>0</v>
      </c>
      <c r="AC458" s="50">
        <f t="shared" si="695"/>
        <v>0</v>
      </c>
      <c r="AD458" s="50">
        <f t="shared" si="695"/>
        <v>97032</v>
      </c>
      <c r="AE458" s="50">
        <f t="shared" si="695"/>
        <v>0</v>
      </c>
      <c r="AF458" s="50">
        <f t="shared" si="695"/>
        <v>0</v>
      </c>
      <c r="AG458" s="50">
        <f t="shared" si="695"/>
        <v>0</v>
      </c>
      <c r="AH458" s="50">
        <f t="shared" si="695"/>
        <v>0</v>
      </c>
      <c r="AI458" s="50">
        <f t="shared" si="695"/>
        <v>0</v>
      </c>
      <c r="AJ458" s="50">
        <f t="shared" ref="AF458:AQ462" si="696">AJ459</f>
        <v>97032</v>
      </c>
      <c r="AK458" s="50">
        <f t="shared" si="696"/>
        <v>0</v>
      </c>
      <c r="AL458" s="50">
        <f t="shared" si="696"/>
        <v>0</v>
      </c>
      <c r="AM458" s="50">
        <f t="shared" si="696"/>
        <v>0</v>
      </c>
      <c r="AN458" s="50">
        <f t="shared" si="696"/>
        <v>0</v>
      </c>
      <c r="AO458" s="50">
        <f t="shared" si="696"/>
        <v>0</v>
      </c>
      <c r="AP458" s="50">
        <f t="shared" si="696"/>
        <v>97032</v>
      </c>
      <c r="AQ458" s="50">
        <f t="shared" si="696"/>
        <v>0</v>
      </c>
    </row>
    <row r="459" spans="1:43" s="8" customFormat="1" ht="49.5">
      <c r="A459" s="33" t="s">
        <v>228</v>
      </c>
      <c r="B459" s="25" t="s">
        <v>55</v>
      </c>
      <c r="C459" s="25" t="s">
        <v>58</v>
      </c>
      <c r="D459" s="32" t="s">
        <v>423</v>
      </c>
      <c r="E459" s="25"/>
      <c r="F459" s="27">
        <f t="shared" si="694"/>
        <v>97032</v>
      </c>
      <c r="G459" s="27">
        <f t="shared" si="694"/>
        <v>0</v>
      </c>
      <c r="H459" s="27">
        <f t="shared" si="694"/>
        <v>0</v>
      </c>
      <c r="I459" s="27">
        <f t="shared" si="694"/>
        <v>0</v>
      </c>
      <c r="J459" s="27">
        <f t="shared" si="694"/>
        <v>0</v>
      </c>
      <c r="K459" s="27">
        <f t="shared" si="694"/>
        <v>0</v>
      </c>
      <c r="L459" s="27">
        <f t="shared" si="694"/>
        <v>97032</v>
      </c>
      <c r="M459" s="27">
        <f t="shared" si="694"/>
        <v>0</v>
      </c>
      <c r="N459" s="27">
        <f t="shared" si="694"/>
        <v>0</v>
      </c>
      <c r="O459" s="27">
        <f t="shared" si="694"/>
        <v>0</v>
      </c>
      <c r="P459" s="27">
        <f t="shared" si="694"/>
        <v>0</v>
      </c>
      <c r="Q459" s="27">
        <f t="shared" si="694"/>
        <v>0</v>
      </c>
      <c r="R459" s="27">
        <f t="shared" si="694"/>
        <v>97032</v>
      </c>
      <c r="S459" s="27">
        <f t="shared" si="694"/>
        <v>0</v>
      </c>
      <c r="T459" s="27">
        <f t="shared" si="695"/>
        <v>0</v>
      </c>
      <c r="U459" s="27">
        <f t="shared" si="695"/>
        <v>0</v>
      </c>
      <c r="V459" s="27">
        <f t="shared" si="695"/>
        <v>0</v>
      </c>
      <c r="W459" s="27">
        <f t="shared" si="695"/>
        <v>0</v>
      </c>
      <c r="X459" s="27">
        <f t="shared" si="695"/>
        <v>97032</v>
      </c>
      <c r="Y459" s="27">
        <f t="shared" si="695"/>
        <v>0</v>
      </c>
      <c r="Z459" s="27">
        <f t="shared" si="695"/>
        <v>0</v>
      </c>
      <c r="AA459" s="27">
        <f t="shared" si="695"/>
        <v>0</v>
      </c>
      <c r="AB459" s="27">
        <f t="shared" si="695"/>
        <v>0</v>
      </c>
      <c r="AC459" s="27">
        <f t="shared" si="695"/>
        <v>0</v>
      </c>
      <c r="AD459" s="27">
        <f t="shared" si="695"/>
        <v>97032</v>
      </c>
      <c r="AE459" s="27">
        <f t="shared" si="695"/>
        <v>0</v>
      </c>
      <c r="AF459" s="27">
        <f t="shared" si="696"/>
        <v>0</v>
      </c>
      <c r="AG459" s="27">
        <f t="shared" si="696"/>
        <v>0</v>
      </c>
      <c r="AH459" s="27">
        <f t="shared" si="696"/>
        <v>0</v>
      </c>
      <c r="AI459" s="27">
        <f t="shared" si="696"/>
        <v>0</v>
      </c>
      <c r="AJ459" s="27">
        <f t="shared" si="696"/>
        <v>97032</v>
      </c>
      <c r="AK459" s="27">
        <f t="shared" si="696"/>
        <v>0</v>
      </c>
      <c r="AL459" s="27">
        <f t="shared" si="696"/>
        <v>0</v>
      </c>
      <c r="AM459" s="27">
        <f t="shared" si="696"/>
        <v>0</v>
      </c>
      <c r="AN459" s="27">
        <f t="shared" si="696"/>
        <v>0</v>
      </c>
      <c r="AO459" s="27">
        <f t="shared" si="696"/>
        <v>0</v>
      </c>
      <c r="AP459" s="27">
        <f t="shared" si="696"/>
        <v>97032</v>
      </c>
      <c r="AQ459" s="27">
        <f t="shared" si="696"/>
        <v>0</v>
      </c>
    </row>
    <row r="460" spans="1:43" s="8" customFormat="1" ht="20.25" customHeight="1">
      <c r="A460" s="33" t="s">
        <v>78</v>
      </c>
      <c r="B460" s="25" t="s">
        <v>55</v>
      </c>
      <c r="C460" s="25" t="s">
        <v>58</v>
      </c>
      <c r="D460" s="32" t="s">
        <v>425</v>
      </c>
      <c r="E460" s="25"/>
      <c r="F460" s="27">
        <f t="shared" si="694"/>
        <v>97032</v>
      </c>
      <c r="G460" s="27">
        <f t="shared" si="694"/>
        <v>0</v>
      </c>
      <c r="H460" s="27">
        <f t="shared" si="694"/>
        <v>0</v>
      </c>
      <c r="I460" s="27">
        <f t="shared" si="694"/>
        <v>0</v>
      </c>
      <c r="J460" s="27">
        <f t="shared" si="694"/>
        <v>0</v>
      </c>
      <c r="K460" s="27">
        <f t="shared" si="694"/>
        <v>0</v>
      </c>
      <c r="L460" s="27">
        <f t="shared" si="694"/>
        <v>97032</v>
      </c>
      <c r="M460" s="27">
        <f t="shared" si="694"/>
        <v>0</v>
      </c>
      <c r="N460" s="27">
        <f t="shared" si="694"/>
        <v>0</v>
      </c>
      <c r="O460" s="27">
        <f t="shared" si="694"/>
        <v>0</v>
      </c>
      <c r="P460" s="27">
        <f t="shared" si="694"/>
        <v>0</v>
      </c>
      <c r="Q460" s="27">
        <f t="shared" si="694"/>
        <v>0</v>
      </c>
      <c r="R460" s="27">
        <f t="shared" si="694"/>
        <v>97032</v>
      </c>
      <c r="S460" s="27">
        <f t="shared" si="694"/>
        <v>0</v>
      </c>
      <c r="T460" s="27">
        <f t="shared" si="695"/>
        <v>0</v>
      </c>
      <c r="U460" s="27">
        <f t="shared" si="695"/>
        <v>0</v>
      </c>
      <c r="V460" s="27">
        <f t="shared" si="695"/>
        <v>0</v>
      </c>
      <c r="W460" s="27">
        <f t="shared" si="695"/>
        <v>0</v>
      </c>
      <c r="X460" s="27">
        <f t="shared" si="695"/>
        <v>97032</v>
      </c>
      <c r="Y460" s="27">
        <f t="shared" si="695"/>
        <v>0</v>
      </c>
      <c r="Z460" s="27">
        <f t="shared" si="695"/>
        <v>0</v>
      </c>
      <c r="AA460" s="27">
        <f t="shared" si="695"/>
        <v>0</v>
      </c>
      <c r="AB460" s="27">
        <f t="shared" si="695"/>
        <v>0</v>
      </c>
      <c r="AC460" s="27">
        <f t="shared" si="695"/>
        <v>0</v>
      </c>
      <c r="AD460" s="27">
        <f t="shared" si="695"/>
        <v>97032</v>
      </c>
      <c r="AE460" s="27">
        <f t="shared" si="695"/>
        <v>0</v>
      </c>
      <c r="AF460" s="27">
        <f t="shared" si="696"/>
        <v>0</v>
      </c>
      <c r="AG460" s="27">
        <f t="shared" si="696"/>
        <v>0</v>
      </c>
      <c r="AH460" s="27">
        <f t="shared" si="696"/>
        <v>0</v>
      </c>
      <c r="AI460" s="27">
        <f t="shared" si="696"/>
        <v>0</v>
      </c>
      <c r="AJ460" s="27">
        <f t="shared" si="696"/>
        <v>97032</v>
      </c>
      <c r="AK460" s="27">
        <f t="shared" si="696"/>
        <v>0</v>
      </c>
      <c r="AL460" s="27">
        <f t="shared" si="696"/>
        <v>0</v>
      </c>
      <c r="AM460" s="27">
        <f t="shared" si="696"/>
        <v>0</v>
      </c>
      <c r="AN460" s="27">
        <f t="shared" si="696"/>
        <v>0</v>
      </c>
      <c r="AO460" s="27">
        <f t="shared" si="696"/>
        <v>0</v>
      </c>
      <c r="AP460" s="27">
        <f t="shared" si="696"/>
        <v>97032</v>
      </c>
      <c r="AQ460" s="27">
        <f t="shared" si="696"/>
        <v>0</v>
      </c>
    </row>
    <row r="461" spans="1:43" s="8" customFormat="1" ht="16.5">
      <c r="A461" s="67" t="s">
        <v>98</v>
      </c>
      <c r="B461" s="25" t="s">
        <v>55</v>
      </c>
      <c r="C461" s="25" t="s">
        <v>58</v>
      </c>
      <c r="D461" s="32" t="s">
        <v>424</v>
      </c>
      <c r="E461" s="25"/>
      <c r="F461" s="27">
        <f t="shared" si="694"/>
        <v>97032</v>
      </c>
      <c r="G461" s="27">
        <f t="shared" si="694"/>
        <v>0</v>
      </c>
      <c r="H461" s="27">
        <f t="shared" si="694"/>
        <v>0</v>
      </c>
      <c r="I461" s="27">
        <f t="shared" si="694"/>
        <v>0</v>
      </c>
      <c r="J461" s="27">
        <f t="shared" si="694"/>
        <v>0</v>
      </c>
      <c r="K461" s="27">
        <f t="shared" si="694"/>
        <v>0</v>
      </c>
      <c r="L461" s="27">
        <f t="shared" si="694"/>
        <v>97032</v>
      </c>
      <c r="M461" s="27">
        <f t="shared" si="694"/>
        <v>0</v>
      </c>
      <c r="N461" s="27">
        <f t="shared" si="694"/>
        <v>0</v>
      </c>
      <c r="O461" s="27">
        <f t="shared" si="694"/>
        <v>0</v>
      </c>
      <c r="P461" s="27">
        <f t="shared" si="694"/>
        <v>0</v>
      </c>
      <c r="Q461" s="27">
        <f t="shared" si="694"/>
        <v>0</v>
      </c>
      <c r="R461" s="27">
        <f t="shared" si="694"/>
        <v>97032</v>
      </c>
      <c r="S461" s="27">
        <f t="shared" si="694"/>
        <v>0</v>
      </c>
      <c r="T461" s="27">
        <f t="shared" si="695"/>
        <v>0</v>
      </c>
      <c r="U461" s="27">
        <f t="shared" si="695"/>
        <v>0</v>
      </c>
      <c r="V461" s="27">
        <f t="shared" si="695"/>
        <v>0</v>
      </c>
      <c r="W461" s="27">
        <f t="shared" si="695"/>
        <v>0</v>
      </c>
      <c r="X461" s="27">
        <f t="shared" si="695"/>
        <v>97032</v>
      </c>
      <c r="Y461" s="27">
        <f t="shared" si="695"/>
        <v>0</v>
      </c>
      <c r="Z461" s="27">
        <f t="shared" si="695"/>
        <v>0</v>
      </c>
      <c r="AA461" s="27">
        <f t="shared" si="695"/>
        <v>0</v>
      </c>
      <c r="AB461" s="27">
        <f t="shared" si="695"/>
        <v>0</v>
      </c>
      <c r="AC461" s="27">
        <f t="shared" si="695"/>
        <v>0</v>
      </c>
      <c r="AD461" s="27">
        <f t="shared" si="695"/>
        <v>97032</v>
      </c>
      <c r="AE461" s="27">
        <f t="shared" si="695"/>
        <v>0</v>
      </c>
      <c r="AF461" s="27">
        <f t="shared" si="696"/>
        <v>0</v>
      </c>
      <c r="AG461" s="27">
        <f t="shared" si="696"/>
        <v>0</v>
      </c>
      <c r="AH461" s="27">
        <f t="shared" si="696"/>
        <v>0</v>
      </c>
      <c r="AI461" s="27">
        <f t="shared" si="696"/>
        <v>0</v>
      </c>
      <c r="AJ461" s="27">
        <f t="shared" si="696"/>
        <v>97032</v>
      </c>
      <c r="AK461" s="27">
        <f t="shared" si="696"/>
        <v>0</v>
      </c>
      <c r="AL461" s="27">
        <f t="shared" si="696"/>
        <v>0</v>
      </c>
      <c r="AM461" s="27">
        <f t="shared" si="696"/>
        <v>0</v>
      </c>
      <c r="AN461" s="27">
        <f t="shared" si="696"/>
        <v>0</v>
      </c>
      <c r="AO461" s="27">
        <f t="shared" si="696"/>
        <v>0</v>
      </c>
      <c r="AP461" s="27">
        <f t="shared" si="696"/>
        <v>97032</v>
      </c>
      <c r="AQ461" s="27">
        <f t="shared" si="696"/>
        <v>0</v>
      </c>
    </row>
    <row r="462" spans="1:43" s="8" customFormat="1" ht="33">
      <c r="A462" s="33" t="s">
        <v>437</v>
      </c>
      <c r="B462" s="25" t="s">
        <v>55</v>
      </c>
      <c r="C462" s="25" t="s">
        <v>58</v>
      </c>
      <c r="D462" s="32" t="s">
        <v>424</v>
      </c>
      <c r="E462" s="25" t="s">
        <v>80</v>
      </c>
      <c r="F462" s="27">
        <f t="shared" si="694"/>
        <v>97032</v>
      </c>
      <c r="G462" s="27">
        <f t="shared" si="694"/>
        <v>0</v>
      </c>
      <c r="H462" s="27">
        <f t="shared" si="694"/>
        <v>0</v>
      </c>
      <c r="I462" s="27">
        <f t="shared" si="694"/>
        <v>0</v>
      </c>
      <c r="J462" s="27">
        <f t="shared" si="694"/>
        <v>0</v>
      </c>
      <c r="K462" s="27">
        <f t="shared" si="694"/>
        <v>0</v>
      </c>
      <c r="L462" s="27">
        <f t="shared" si="694"/>
        <v>97032</v>
      </c>
      <c r="M462" s="27">
        <f t="shared" si="694"/>
        <v>0</v>
      </c>
      <c r="N462" s="27">
        <f t="shared" si="694"/>
        <v>0</v>
      </c>
      <c r="O462" s="27">
        <f t="shared" si="694"/>
        <v>0</v>
      </c>
      <c r="P462" s="27">
        <f t="shared" si="694"/>
        <v>0</v>
      </c>
      <c r="Q462" s="27">
        <f t="shared" si="694"/>
        <v>0</v>
      </c>
      <c r="R462" s="27">
        <f t="shared" si="694"/>
        <v>97032</v>
      </c>
      <c r="S462" s="27">
        <f t="shared" si="694"/>
        <v>0</v>
      </c>
      <c r="T462" s="27">
        <f t="shared" si="695"/>
        <v>0</v>
      </c>
      <c r="U462" s="27">
        <f t="shared" si="695"/>
        <v>0</v>
      </c>
      <c r="V462" s="27">
        <f t="shared" si="695"/>
        <v>0</v>
      </c>
      <c r="W462" s="27">
        <f t="shared" si="695"/>
        <v>0</v>
      </c>
      <c r="X462" s="27">
        <f t="shared" si="695"/>
        <v>97032</v>
      </c>
      <c r="Y462" s="27">
        <f t="shared" si="695"/>
        <v>0</v>
      </c>
      <c r="Z462" s="27">
        <f t="shared" si="695"/>
        <v>0</v>
      </c>
      <c r="AA462" s="27">
        <f t="shared" si="695"/>
        <v>0</v>
      </c>
      <c r="AB462" s="27">
        <f t="shared" si="695"/>
        <v>0</v>
      </c>
      <c r="AC462" s="27">
        <f t="shared" si="695"/>
        <v>0</v>
      </c>
      <c r="AD462" s="27">
        <f t="shared" si="695"/>
        <v>97032</v>
      </c>
      <c r="AE462" s="27">
        <f t="shared" si="695"/>
        <v>0</v>
      </c>
      <c r="AF462" s="27">
        <f t="shared" si="696"/>
        <v>0</v>
      </c>
      <c r="AG462" s="27">
        <f t="shared" si="696"/>
        <v>0</v>
      </c>
      <c r="AH462" s="27">
        <f t="shared" si="696"/>
        <v>0</v>
      </c>
      <c r="AI462" s="27">
        <f t="shared" si="696"/>
        <v>0</v>
      </c>
      <c r="AJ462" s="27">
        <f t="shared" si="696"/>
        <v>97032</v>
      </c>
      <c r="AK462" s="27">
        <f t="shared" si="696"/>
        <v>0</v>
      </c>
      <c r="AL462" s="27">
        <f t="shared" si="696"/>
        <v>0</v>
      </c>
      <c r="AM462" s="27">
        <f t="shared" si="696"/>
        <v>0</v>
      </c>
      <c r="AN462" s="27">
        <f t="shared" si="696"/>
        <v>0</v>
      </c>
      <c r="AO462" s="27">
        <f t="shared" si="696"/>
        <v>0</v>
      </c>
      <c r="AP462" s="27">
        <f t="shared" si="696"/>
        <v>97032</v>
      </c>
      <c r="AQ462" s="27">
        <f t="shared" si="696"/>
        <v>0</v>
      </c>
    </row>
    <row r="463" spans="1:43" s="8" customFormat="1" ht="53.45" customHeight="1">
      <c r="A463" s="72" t="s">
        <v>170</v>
      </c>
      <c r="B463" s="25" t="s">
        <v>55</v>
      </c>
      <c r="C463" s="25" t="s">
        <v>58</v>
      </c>
      <c r="D463" s="32" t="s">
        <v>424</v>
      </c>
      <c r="E463" s="25" t="s">
        <v>169</v>
      </c>
      <c r="F463" s="27">
        <v>97032</v>
      </c>
      <c r="G463" s="27"/>
      <c r="H463" s="27"/>
      <c r="I463" s="27"/>
      <c r="J463" s="27"/>
      <c r="K463" s="27"/>
      <c r="L463" s="27">
        <f>F463+H463+I463+J463+K463</f>
        <v>97032</v>
      </c>
      <c r="M463" s="27">
        <f>G463+K463</f>
        <v>0</v>
      </c>
      <c r="N463" s="27"/>
      <c r="O463" s="27"/>
      <c r="P463" s="27"/>
      <c r="Q463" s="27"/>
      <c r="R463" s="27">
        <f>L463+N463+O463+P463+Q463</f>
        <v>97032</v>
      </c>
      <c r="S463" s="27">
        <f>M463+Q463</f>
        <v>0</v>
      </c>
      <c r="T463" s="27"/>
      <c r="U463" s="27"/>
      <c r="V463" s="27"/>
      <c r="W463" s="27"/>
      <c r="X463" s="27">
        <f>R463+T463+U463+V463+W463</f>
        <v>97032</v>
      </c>
      <c r="Y463" s="27">
        <f>S463+W463</f>
        <v>0</v>
      </c>
      <c r="Z463" s="27"/>
      <c r="AA463" s="27"/>
      <c r="AB463" s="27"/>
      <c r="AC463" s="27"/>
      <c r="AD463" s="27">
        <f>X463+Z463+AA463+AB463+AC463</f>
        <v>97032</v>
      </c>
      <c r="AE463" s="27">
        <f>Y463+AC463</f>
        <v>0</v>
      </c>
      <c r="AF463" s="27"/>
      <c r="AG463" s="27"/>
      <c r="AH463" s="27"/>
      <c r="AI463" s="27"/>
      <c r="AJ463" s="27">
        <f>AD463+AF463+AG463+AH463+AI463</f>
        <v>97032</v>
      </c>
      <c r="AK463" s="27">
        <f>AE463+AI463</f>
        <v>0</v>
      </c>
      <c r="AL463" s="27"/>
      <c r="AM463" s="27"/>
      <c r="AN463" s="27"/>
      <c r="AO463" s="27"/>
      <c r="AP463" s="27">
        <f>AJ463+AL463+AM463+AN463+AO463</f>
        <v>97032</v>
      </c>
      <c r="AQ463" s="27">
        <f>AK463+AO463</f>
        <v>0</v>
      </c>
    </row>
    <row r="464" spans="1:43" s="8" customFormat="1" ht="49.5">
      <c r="A464" s="33" t="s">
        <v>144</v>
      </c>
      <c r="B464" s="25" t="s">
        <v>55</v>
      </c>
      <c r="C464" s="25" t="s">
        <v>58</v>
      </c>
      <c r="D464" s="26" t="s">
        <v>254</v>
      </c>
      <c r="E464" s="25"/>
      <c r="F464" s="27">
        <f t="shared" ref="F464:U467" si="697">F465</f>
        <v>930</v>
      </c>
      <c r="G464" s="27">
        <f t="shared" si="697"/>
        <v>0</v>
      </c>
      <c r="H464" s="27">
        <f t="shared" si="697"/>
        <v>0</v>
      </c>
      <c r="I464" s="27">
        <f t="shared" si="697"/>
        <v>0</v>
      </c>
      <c r="J464" s="27">
        <f t="shared" si="697"/>
        <v>0</v>
      </c>
      <c r="K464" s="27">
        <f t="shared" si="697"/>
        <v>0</v>
      </c>
      <c r="L464" s="27">
        <f t="shared" si="697"/>
        <v>930</v>
      </c>
      <c r="M464" s="27">
        <f t="shared" si="697"/>
        <v>0</v>
      </c>
      <c r="N464" s="27">
        <f t="shared" si="697"/>
        <v>0</v>
      </c>
      <c r="O464" s="27">
        <f t="shared" si="697"/>
        <v>0</v>
      </c>
      <c r="P464" s="27">
        <f t="shared" si="697"/>
        <v>0</v>
      </c>
      <c r="Q464" s="27">
        <f t="shared" si="697"/>
        <v>0</v>
      </c>
      <c r="R464" s="27">
        <f t="shared" si="697"/>
        <v>930</v>
      </c>
      <c r="S464" s="27">
        <f t="shared" si="697"/>
        <v>0</v>
      </c>
      <c r="T464" s="27">
        <f t="shared" si="697"/>
        <v>0</v>
      </c>
      <c r="U464" s="27">
        <f t="shared" si="697"/>
        <v>0</v>
      </c>
      <c r="V464" s="27">
        <f t="shared" ref="T464:AI467" si="698">V465</f>
        <v>0</v>
      </c>
      <c r="W464" s="27">
        <f t="shared" si="698"/>
        <v>0</v>
      </c>
      <c r="X464" s="27">
        <f t="shared" si="698"/>
        <v>930</v>
      </c>
      <c r="Y464" s="27">
        <f t="shared" si="698"/>
        <v>0</v>
      </c>
      <c r="Z464" s="27">
        <f t="shared" si="698"/>
        <v>0</v>
      </c>
      <c r="AA464" s="27">
        <f t="shared" si="698"/>
        <v>0</v>
      </c>
      <c r="AB464" s="27">
        <f t="shared" si="698"/>
        <v>0</v>
      </c>
      <c r="AC464" s="27">
        <f t="shared" si="698"/>
        <v>0</v>
      </c>
      <c r="AD464" s="27">
        <f t="shared" si="698"/>
        <v>930</v>
      </c>
      <c r="AE464" s="27">
        <f t="shared" si="698"/>
        <v>0</v>
      </c>
      <c r="AF464" s="27">
        <f t="shared" si="698"/>
        <v>100</v>
      </c>
      <c r="AG464" s="27">
        <f t="shared" si="698"/>
        <v>0</v>
      </c>
      <c r="AH464" s="27">
        <f t="shared" si="698"/>
        <v>0</v>
      </c>
      <c r="AI464" s="27">
        <f t="shared" si="698"/>
        <v>0</v>
      </c>
      <c r="AJ464" s="27">
        <f t="shared" ref="AF464:AQ467" si="699">AJ465</f>
        <v>1030</v>
      </c>
      <c r="AK464" s="27">
        <f t="shared" si="699"/>
        <v>0</v>
      </c>
      <c r="AL464" s="27">
        <f t="shared" si="699"/>
        <v>676</v>
      </c>
      <c r="AM464" s="27">
        <f t="shared" si="699"/>
        <v>0</v>
      </c>
      <c r="AN464" s="27">
        <f t="shared" si="699"/>
        <v>0</v>
      </c>
      <c r="AO464" s="27">
        <f t="shared" si="699"/>
        <v>0</v>
      </c>
      <c r="AP464" s="27">
        <f t="shared" si="699"/>
        <v>1706</v>
      </c>
      <c r="AQ464" s="27">
        <f t="shared" si="699"/>
        <v>0</v>
      </c>
    </row>
    <row r="465" spans="1:43" s="8" customFormat="1" ht="20.25" customHeight="1">
      <c r="A465" s="33" t="s">
        <v>78</v>
      </c>
      <c r="B465" s="25" t="s">
        <v>55</v>
      </c>
      <c r="C465" s="25" t="s">
        <v>58</v>
      </c>
      <c r="D465" s="26" t="s">
        <v>255</v>
      </c>
      <c r="E465" s="25"/>
      <c r="F465" s="27">
        <f t="shared" si="697"/>
        <v>930</v>
      </c>
      <c r="G465" s="27">
        <f t="shared" si="697"/>
        <v>0</v>
      </c>
      <c r="H465" s="27">
        <f t="shared" si="697"/>
        <v>0</v>
      </c>
      <c r="I465" s="27">
        <f t="shared" si="697"/>
        <v>0</v>
      </c>
      <c r="J465" s="27">
        <f t="shared" si="697"/>
        <v>0</v>
      </c>
      <c r="K465" s="27">
        <f t="shared" si="697"/>
        <v>0</v>
      </c>
      <c r="L465" s="27">
        <f t="shared" si="697"/>
        <v>930</v>
      </c>
      <c r="M465" s="27">
        <f t="shared" si="697"/>
        <v>0</v>
      </c>
      <c r="N465" s="27">
        <f t="shared" si="697"/>
        <v>0</v>
      </c>
      <c r="O465" s="27">
        <f t="shared" si="697"/>
        <v>0</v>
      </c>
      <c r="P465" s="27">
        <f t="shared" si="697"/>
        <v>0</v>
      </c>
      <c r="Q465" s="27">
        <f t="shared" si="697"/>
        <v>0</v>
      </c>
      <c r="R465" s="27">
        <f t="shared" si="697"/>
        <v>930</v>
      </c>
      <c r="S465" s="27">
        <f t="shared" si="697"/>
        <v>0</v>
      </c>
      <c r="T465" s="27">
        <f t="shared" si="698"/>
        <v>0</v>
      </c>
      <c r="U465" s="27">
        <f t="shared" si="698"/>
        <v>0</v>
      </c>
      <c r="V465" s="27">
        <f t="shared" si="698"/>
        <v>0</v>
      </c>
      <c r="W465" s="27">
        <f t="shared" si="698"/>
        <v>0</v>
      </c>
      <c r="X465" s="27">
        <f t="shared" si="698"/>
        <v>930</v>
      </c>
      <c r="Y465" s="27">
        <f t="shared" si="698"/>
        <v>0</v>
      </c>
      <c r="Z465" s="27">
        <f t="shared" si="698"/>
        <v>0</v>
      </c>
      <c r="AA465" s="27">
        <f t="shared" si="698"/>
        <v>0</v>
      </c>
      <c r="AB465" s="27">
        <f t="shared" si="698"/>
        <v>0</v>
      </c>
      <c r="AC465" s="27">
        <f t="shared" si="698"/>
        <v>0</v>
      </c>
      <c r="AD465" s="27">
        <f t="shared" si="698"/>
        <v>930</v>
      </c>
      <c r="AE465" s="27">
        <f t="shared" si="698"/>
        <v>0</v>
      </c>
      <c r="AF465" s="27">
        <f t="shared" si="699"/>
        <v>100</v>
      </c>
      <c r="AG465" s="27">
        <f t="shared" si="699"/>
        <v>0</v>
      </c>
      <c r="AH465" s="27">
        <f t="shared" si="699"/>
        <v>0</v>
      </c>
      <c r="AI465" s="27">
        <f t="shared" si="699"/>
        <v>0</v>
      </c>
      <c r="AJ465" s="27">
        <f t="shared" si="699"/>
        <v>1030</v>
      </c>
      <c r="AK465" s="27">
        <f t="shared" si="699"/>
        <v>0</v>
      </c>
      <c r="AL465" s="27">
        <f t="shared" si="699"/>
        <v>676</v>
      </c>
      <c r="AM465" s="27">
        <f t="shared" si="699"/>
        <v>0</v>
      </c>
      <c r="AN465" s="27">
        <f t="shared" si="699"/>
        <v>0</v>
      </c>
      <c r="AO465" s="27">
        <f t="shared" si="699"/>
        <v>0</v>
      </c>
      <c r="AP465" s="27">
        <f t="shared" si="699"/>
        <v>1706</v>
      </c>
      <c r="AQ465" s="27">
        <f t="shared" si="699"/>
        <v>0</v>
      </c>
    </row>
    <row r="466" spans="1:43" s="8" customFormat="1" ht="16.5">
      <c r="A466" s="33" t="s">
        <v>117</v>
      </c>
      <c r="B466" s="25" t="s">
        <v>55</v>
      </c>
      <c r="C466" s="25" t="s">
        <v>58</v>
      </c>
      <c r="D466" s="26" t="s">
        <v>256</v>
      </c>
      <c r="E466" s="25"/>
      <c r="F466" s="27">
        <f t="shared" si="697"/>
        <v>930</v>
      </c>
      <c r="G466" s="27">
        <f t="shared" si="697"/>
        <v>0</v>
      </c>
      <c r="H466" s="27">
        <f t="shared" si="697"/>
        <v>0</v>
      </c>
      <c r="I466" s="27">
        <f t="shared" si="697"/>
        <v>0</v>
      </c>
      <c r="J466" s="27">
        <f t="shared" si="697"/>
        <v>0</v>
      </c>
      <c r="K466" s="27">
        <f t="shared" si="697"/>
        <v>0</v>
      </c>
      <c r="L466" s="27">
        <f t="shared" si="697"/>
        <v>930</v>
      </c>
      <c r="M466" s="27">
        <f t="shared" si="697"/>
        <v>0</v>
      </c>
      <c r="N466" s="27">
        <f t="shared" si="697"/>
        <v>0</v>
      </c>
      <c r="O466" s="27">
        <f t="shared" si="697"/>
        <v>0</v>
      </c>
      <c r="P466" s="27">
        <f t="shared" si="697"/>
        <v>0</v>
      </c>
      <c r="Q466" s="27">
        <f t="shared" si="697"/>
        <v>0</v>
      </c>
      <c r="R466" s="27">
        <f t="shared" si="697"/>
        <v>930</v>
      </c>
      <c r="S466" s="27">
        <f t="shared" si="697"/>
        <v>0</v>
      </c>
      <c r="T466" s="27">
        <f t="shared" si="698"/>
        <v>0</v>
      </c>
      <c r="U466" s="27">
        <f t="shared" si="698"/>
        <v>0</v>
      </c>
      <c r="V466" s="27">
        <f t="shared" si="698"/>
        <v>0</v>
      </c>
      <c r="W466" s="27">
        <f t="shared" si="698"/>
        <v>0</v>
      </c>
      <c r="X466" s="27">
        <f t="shared" si="698"/>
        <v>930</v>
      </c>
      <c r="Y466" s="27">
        <f t="shared" si="698"/>
        <v>0</v>
      </c>
      <c r="Z466" s="27">
        <f t="shared" si="698"/>
        <v>0</v>
      </c>
      <c r="AA466" s="27">
        <f t="shared" si="698"/>
        <v>0</v>
      </c>
      <c r="AB466" s="27">
        <f t="shared" si="698"/>
        <v>0</v>
      </c>
      <c r="AC466" s="27">
        <f t="shared" si="698"/>
        <v>0</v>
      </c>
      <c r="AD466" s="27">
        <f t="shared" si="698"/>
        <v>930</v>
      </c>
      <c r="AE466" s="27">
        <f t="shared" si="698"/>
        <v>0</v>
      </c>
      <c r="AF466" s="27">
        <f t="shared" si="699"/>
        <v>100</v>
      </c>
      <c r="AG466" s="27">
        <f t="shared" si="699"/>
        <v>0</v>
      </c>
      <c r="AH466" s="27">
        <f t="shared" si="699"/>
        <v>0</v>
      </c>
      <c r="AI466" s="27">
        <f t="shared" si="699"/>
        <v>0</v>
      </c>
      <c r="AJ466" s="27">
        <f t="shared" si="699"/>
        <v>1030</v>
      </c>
      <c r="AK466" s="27">
        <f t="shared" si="699"/>
        <v>0</v>
      </c>
      <c r="AL466" s="27">
        <f t="shared" si="699"/>
        <v>676</v>
      </c>
      <c r="AM466" s="27">
        <f t="shared" si="699"/>
        <v>0</v>
      </c>
      <c r="AN466" s="27">
        <f t="shared" si="699"/>
        <v>0</v>
      </c>
      <c r="AO466" s="27">
        <f t="shared" si="699"/>
        <v>0</v>
      </c>
      <c r="AP466" s="27">
        <f t="shared" si="699"/>
        <v>1706</v>
      </c>
      <c r="AQ466" s="27">
        <f t="shared" si="699"/>
        <v>0</v>
      </c>
    </row>
    <row r="467" spans="1:43" s="8" customFormat="1" ht="33">
      <c r="A467" s="33" t="s">
        <v>437</v>
      </c>
      <c r="B467" s="25" t="s">
        <v>55</v>
      </c>
      <c r="C467" s="25" t="s">
        <v>58</v>
      </c>
      <c r="D467" s="26" t="s">
        <v>256</v>
      </c>
      <c r="E467" s="25" t="s">
        <v>80</v>
      </c>
      <c r="F467" s="27">
        <f t="shared" si="697"/>
        <v>930</v>
      </c>
      <c r="G467" s="27">
        <f t="shared" si="697"/>
        <v>0</v>
      </c>
      <c r="H467" s="27">
        <f t="shared" si="697"/>
        <v>0</v>
      </c>
      <c r="I467" s="27">
        <f t="shared" si="697"/>
        <v>0</v>
      </c>
      <c r="J467" s="27">
        <f t="shared" si="697"/>
        <v>0</v>
      </c>
      <c r="K467" s="27">
        <f t="shared" si="697"/>
        <v>0</v>
      </c>
      <c r="L467" s="27">
        <f t="shared" si="697"/>
        <v>930</v>
      </c>
      <c r="M467" s="27">
        <f t="shared" si="697"/>
        <v>0</v>
      </c>
      <c r="N467" s="27">
        <f t="shared" si="697"/>
        <v>0</v>
      </c>
      <c r="O467" s="27">
        <f t="shared" si="697"/>
        <v>0</v>
      </c>
      <c r="P467" s="27">
        <f t="shared" si="697"/>
        <v>0</v>
      </c>
      <c r="Q467" s="27">
        <f t="shared" si="697"/>
        <v>0</v>
      </c>
      <c r="R467" s="27">
        <f t="shared" si="697"/>
        <v>930</v>
      </c>
      <c r="S467" s="27">
        <f t="shared" si="697"/>
        <v>0</v>
      </c>
      <c r="T467" s="27">
        <f t="shared" si="698"/>
        <v>0</v>
      </c>
      <c r="U467" s="27">
        <f t="shared" si="698"/>
        <v>0</v>
      </c>
      <c r="V467" s="27">
        <f t="shared" si="698"/>
        <v>0</v>
      </c>
      <c r="W467" s="27">
        <f t="shared" si="698"/>
        <v>0</v>
      </c>
      <c r="X467" s="27">
        <f t="shared" si="698"/>
        <v>930</v>
      </c>
      <c r="Y467" s="27">
        <f t="shared" si="698"/>
        <v>0</v>
      </c>
      <c r="Z467" s="27">
        <f t="shared" si="698"/>
        <v>0</v>
      </c>
      <c r="AA467" s="27">
        <f t="shared" si="698"/>
        <v>0</v>
      </c>
      <c r="AB467" s="27">
        <f t="shared" si="698"/>
        <v>0</v>
      </c>
      <c r="AC467" s="27">
        <f t="shared" si="698"/>
        <v>0</v>
      </c>
      <c r="AD467" s="27">
        <f t="shared" si="698"/>
        <v>930</v>
      </c>
      <c r="AE467" s="27">
        <f t="shared" si="698"/>
        <v>0</v>
      </c>
      <c r="AF467" s="27">
        <f t="shared" si="699"/>
        <v>100</v>
      </c>
      <c r="AG467" s="27">
        <f t="shared" si="699"/>
        <v>0</v>
      </c>
      <c r="AH467" s="27">
        <f t="shared" si="699"/>
        <v>0</v>
      </c>
      <c r="AI467" s="27">
        <f t="shared" si="699"/>
        <v>0</v>
      </c>
      <c r="AJ467" s="27">
        <f t="shared" si="699"/>
        <v>1030</v>
      </c>
      <c r="AK467" s="27">
        <f t="shared" si="699"/>
        <v>0</v>
      </c>
      <c r="AL467" s="92">
        <f t="shared" si="699"/>
        <v>676</v>
      </c>
      <c r="AM467" s="92">
        <f t="shared" si="699"/>
        <v>0</v>
      </c>
      <c r="AN467" s="92">
        <f t="shared" si="699"/>
        <v>0</v>
      </c>
      <c r="AO467" s="92">
        <f t="shared" si="699"/>
        <v>0</v>
      </c>
      <c r="AP467" s="27">
        <f t="shared" si="699"/>
        <v>1706</v>
      </c>
      <c r="AQ467" s="27">
        <f t="shared" si="699"/>
        <v>0</v>
      </c>
    </row>
    <row r="468" spans="1:43" s="8" customFormat="1" ht="38.25" customHeight="1">
      <c r="A468" s="72" t="s">
        <v>170</v>
      </c>
      <c r="B468" s="25" t="s">
        <v>55</v>
      </c>
      <c r="C468" s="25" t="s">
        <v>58</v>
      </c>
      <c r="D468" s="26" t="s">
        <v>256</v>
      </c>
      <c r="E468" s="25" t="s">
        <v>169</v>
      </c>
      <c r="F468" s="27">
        <v>930</v>
      </c>
      <c r="G468" s="27"/>
      <c r="H468" s="27"/>
      <c r="I468" s="27"/>
      <c r="J468" s="27"/>
      <c r="K468" s="27"/>
      <c r="L468" s="27">
        <f>F468+H468+I468+J468+K468</f>
        <v>930</v>
      </c>
      <c r="M468" s="27">
        <f>G468+K468</f>
        <v>0</v>
      </c>
      <c r="N468" s="27"/>
      <c r="O468" s="27"/>
      <c r="P468" s="27"/>
      <c r="Q468" s="27"/>
      <c r="R468" s="27">
        <f>L468+N468+O468+P468+Q468</f>
        <v>930</v>
      </c>
      <c r="S468" s="27">
        <f>M468+Q468</f>
        <v>0</v>
      </c>
      <c r="T468" s="27"/>
      <c r="U468" s="27"/>
      <c r="V468" s="27"/>
      <c r="W468" s="27"/>
      <c r="X468" s="27">
        <f>R468+T468+U468+V468+W468</f>
        <v>930</v>
      </c>
      <c r="Y468" s="27">
        <f>S468+W468</f>
        <v>0</v>
      </c>
      <c r="Z468" s="27"/>
      <c r="AA468" s="27"/>
      <c r="AB468" s="27"/>
      <c r="AC468" s="27"/>
      <c r="AD468" s="27">
        <f>X468+Z468+AA468+AB468+AC468</f>
        <v>930</v>
      </c>
      <c r="AE468" s="27">
        <f>Y468+AC468</f>
        <v>0</v>
      </c>
      <c r="AF468" s="27">
        <v>100</v>
      </c>
      <c r="AG468" s="27"/>
      <c r="AH468" s="27"/>
      <c r="AI468" s="27"/>
      <c r="AJ468" s="27">
        <f>AD468+AF468+AG468+AH468+AI468</f>
        <v>1030</v>
      </c>
      <c r="AK468" s="27">
        <f>AE468+AI468</f>
        <v>0</v>
      </c>
      <c r="AL468" s="92">
        <v>676</v>
      </c>
      <c r="AM468" s="92"/>
      <c r="AN468" s="92"/>
      <c r="AO468" s="92"/>
      <c r="AP468" s="27">
        <f>AJ468+AL468+AM468+AN468+AO468</f>
        <v>1706</v>
      </c>
      <c r="AQ468" s="27">
        <f>AK468+AO468</f>
        <v>0</v>
      </c>
    </row>
    <row r="469" spans="1:43" s="8" customFormat="1" ht="16.5">
      <c r="A469" s="33" t="s">
        <v>81</v>
      </c>
      <c r="B469" s="25" t="s">
        <v>55</v>
      </c>
      <c r="C469" s="25" t="s">
        <v>58</v>
      </c>
      <c r="D469" s="32" t="s">
        <v>245</v>
      </c>
      <c r="E469" s="25"/>
      <c r="F469" s="27">
        <f t="shared" ref="F469:U472" si="700">F470</f>
        <v>1314</v>
      </c>
      <c r="G469" s="27">
        <f t="shared" si="700"/>
        <v>0</v>
      </c>
      <c r="H469" s="27">
        <f t="shared" si="700"/>
        <v>0</v>
      </c>
      <c r="I469" s="27">
        <f t="shared" si="700"/>
        <v>0</v>
      </c>
      <c r="J469" s="27">
        <f t="shared" si="700"/>
        <v>0</v>
      </c>
      <c r="K469" s="27">
        <f t="shared" si="700"/>
        <v>0</v>
      </c>
      <c r="L469" s="27">
        <f t="shared" si="700"/>
        <v>1314</v>
      </c>
      <c r="M469" s="27">
        <f t="shared" si="700"/>
        <v>0</v>
      </c>
      <c r="N469" s="27">
        <f t="shared" si="700"/>
        <v>0</v>
      </c>
      <c r="O469" s="27">
        <f t="shared" si="700"/>
        <v>0</v>
      </c>
      <c r="P469" s="27">
        <f t="shared" si="700"/>
        <v>0</v>
      </c>
      <c r="Q469" s="27">
        <f t="shared" si="700"/>
        <v>0</v>
      </c>
      <c r="R469" s="27">
        <f t="shared" si="700"/>
        <v>1314</v>
      </c>
      <c r="S469" s="27">
        <f t="shared" si="700"/>
        <v>0</v>
      </c>
      <c r="T469" s="27">
        <f t="shared" si="700"/>
        <v>0</v>
      </c>
      <c r="U469" s="27">
        <f t="shared" si="700"/>
        <v>0</v>
      </c>
      <c r="V469" s="27">
        <f t="shared" ref="T469:AI472" si="701">V470</f>
        <v>0</v>
      </c>
      <c r="W469" s="27">
        <f t="shared" si="701"/>
        <v>0</v>
      </c>
      <c r="X469" s="27">
        <f t="shared" si="701"/>
        <v>1314</v>
      </c>
      <c r="Y469" s="27">
        <f t="shared" si="701"/>
        <v>0</v>
      </c>
      <c r="Z469" s="27">
        <f t="shared" si="701"/>
        <v>0</v>
      </c>
      <c r="AA469" s="27">
        <f t="shared" si="701"/>
        <v>0</v>
      </c>
      <c r="AB469" s="27">
        <f t="shared" si="701"/>
        <v>0</v>
      </c>
      <c r="AC469" s="27">
        <f t="shared" si="701"/>
        <v>0</v>
      </c>
      <c r="AD469" s="27">
        <f t="shared" si="701"/>
        <v>1314</v>
      </c>
      <c r="AE469" s="27">
        <f t="shared" si="701"/>
        <v>0</v>
      </c>
      <c r="AF469" s="27">
        <f t="shared" si="701"/>
        <v>0</v>
      </c>
      <c r="AG469" s="27">
        <f t="shared" si="701"/>
        <v>0</v>
      </c>
      <c r="AH469" s="27">
        <f t="shared" si="701"/>
        <v>0</v>
      </c>
      <c r="AI469" s="27">
        <f t="shared" si="701"/>
        <v>0</v>
      </c>
      <c r="AJ469" s="27">
        <f t="shared" ref="AF469:AQ472" si="702">AJ470</f>
        <v>1314</v>
      </c>
      <c r="AK469" s="27">
        <f t="shared" si="702"/>
        <v>0</v>
      </c>
      <c r="AL469" s="27">
        <f t="shared" si="702"/>
        <v>0</v>
      </c>
      <c r="AM469" s="27">
        <f t="shared" si="702"/>
        <v>0</v>
      </c>
      <c r="AN469" s="27">
        <f t="shared" si="702"/>
        <v>0</v>
      </c>
      <c r="AO469" s="27">
        <f t="shared" si="702"/>
        <v>0</v>
      </c>
      <c r="AP469" s="27">
        <f t="shared" si="702"/>
        <v>1314</v>
      </c>
      <c r="AQ469" s="27">
        <f t="shared" si="702"/>
        <v>0</v>
      </c>
    </row>
    <row r="470" spans="1:43" s="9" customFormat="1" ht="19.5" customHeight="1">
      <c r="A470" s="76" t="s">
        <v>78</v>
      </c>
      <c r="B470" s="25" t="s">
        <v>55</v>
      </c>
      <c r="C470" s="25" t="s">
        <v>58</v>
      </c>
      <c r="D470" s="25" t="s">
        <v>246</v>
      </c>
      <c r="E470" s="25"/>
      <c r="F470" s="27">
        <f t="shared" si="700"/>
        <v>1314</v>
      </c>
      <c r="G470" s="27">
        <f t="shared" si="700"/>
        <v>0</v>
      </c>
      <c r="H470" s="27">
        <f t="shared" si="700"/>
        <v>0</v>
      </c>
      <c r="I470" s="27">
        <f t="shared" si="700"/>
        <v>0</v>
      </c>
      <c r="J470" s="27">
        <f t="shared" si="700"/>
        <v>0</v>
      </c>
      <c r="K470" s="27">
        <f t="shared" si="700"/>
        <v>0</v>
      </c>
      <c r="L470" s="27">
        <f t="shared" si="700"/>
        <v>1314</v>
      </c>
      <c r="M470" s="27">
        <f t="shared" si="700"/>
        <v>0</v>
      </c>
      <c r="N470" s="27">
        <f t="shared" si="700"/>
        <v>0</v>
      </c>
      <c r="O470" s="27">
        <f t="shared" si="700"/>
        <v>0</v>
      </c>
      <c r="P470" s="27">
        <f t="shared" si="700"/>
        <v>0</v>
      </c>
      <c r="Q470" s="27">
        <f t="shared" si="700"/>
        <v>0</v>
      </c>
      <c r="R470" s="27">
        <f t="shared" si="700"/>
        <v>1314</v>
      </c>
      <c r="S470" s="27">
        <f t="shared" si="700"/>
        <v>0</v>
      </c>
      <c r="T470" s="27">
        <f t="shared" si="701"/>
        <v>0</v>
      </c>
      <c r="U470" s="27">
        <f t="shared" si="701"/>
        <v>0</v>
      </c>
      <c r="V470" s="27">
        <f t="shared" si="701"/>
        <v>0</v>
      </c>
      <c r="W470" s="27">
        <f t="shared" si="701"/>
        <v>0</v>
      </c>
      <c r="X470" s="27">
        <f t="shared" si="701"/>
        <v>1314</v>
      </c>
      <c r="Y470" s="27">
        <f t="shared" si="701"/>
        <v>0</v>
      </c>
      <c r="Z470" s="27">
        <f t="shared" si="701"/>
        <v>0</v>
      </c>
      <c r="AA470" s="27">
        <f t="shared" si="701"/>
        <v>0</v>
      </c>
      <c r="AB470" s="27">
        <f t="shared" si="701"/>
        <v>0</v>
      </c>
      <c r="AC470" s="27">
        <f t="shared" si="701"/>
        <v>0</v>
      </c>
      <c r="AD470" s="27">
        <f t="shared" si="701"/>
        <v>1314</v>
      </c>
      <c r="AE470" s="27">
        <f t="shared" si="701"/>
        <v>0</v>
      </c>
      <c r="AF470" s="27">
        <f t="shared" si="702"/>
        <v>0</v>
      </c>
      <c r="AG470" s="27">
        <f t="shared" si="702"/>
        <v>0</v>
      </c>
      <c r="AH470" s="27">
        <f t="shared" si="702"/>
        <v>0</v>
      </c>
      <c r="AI470" s="27">
        <f t="shared" si="702"/>
        <v>0</v>
      </c>
      <c r="AJ470" s="27">
        <f t="shared" si="702"/>
        <v>1314</v>
      </c>
      <c r="AK470" s="27">
        <f t="shared" si="702"/>
        <v>0</v>
      </c>
      <c r="AL470" s="27">
        <f t="shared" si="702"/>
        <v>0</v>
      </c>
      <c r="AM470" s="27">
        <f t="shared" si="702"/>
        <v>0</v>
      </c>
      <c r="AN470" s="27">
        <f t="shared" si="702"/>
        <v>0</v>
      </c>
      <c r="AO470" s="27">
        <f t="shared" si="702"/>
        <v>0</v>
      </c>
      <c r="AP470" s="27">
        <f t="shared" si="702"/>
        <v>1314</v>
      </c>
      <c r="AQ470" s="27">
        <f t="shared" si="702"/>
        <v>0</v>
      </c>
    </row>
    <row r="471" spans="1:43" s="9" customFormat="1" ht="16.5">
      <c r="A471" s="33" t="s">
        <v>454</v>
      </c>
      <c r="B471" s="25" t="s">
        <v>55</v>
      </c>
      <c r="C471" s="25" t="s">
        <v>58</v>
      </c>
      <c r="D471" s="25" t="s">
        <v>455</v>
      </c>
      <c r="E471" s="25"/>
      <c r="F471" s="27">
        <f t="shared" si="700"/>
        <v>1314</v>
      </c>
      <c r="G471" s="27">
        <f t="shared" si="700"/>
        <v>0</v>
      </c>
      <c r="H471" s="27">
        <f t="shared" si="700"/>
        <v>0</v>
      </c>
      <c r="I471" s="27">
        <f t="shared" si="700"/>
        <v>0</v>
      </c>
      <c r="J471" s="27">
        <f t="shared" si="700"/>
        <v>0</v>
      </c>
      <c r="K471" s="27">
        <f t="shared" si="700"/>
        <v>0</v>
      </c>
      <c r="L471" s="27">
        <f t="shared" si="700"/>
        <v>1314</v>
      </c>
      <c r="M471" s="27">
        <f t="shared" si="700"/>
        <v>0</v>
      </c>
      <c r="N471" s="27">
        <f t="shared" si="700"/>
        <v>0</v>
      </c>
      <c r="O471" s="27">
        <f t="shared" si="700"/>
        <v>0</v>
      </c>
      <c r="P471" s="27">
        <f t="shared" si="700"/>
        <v>0</v>
      </c>
      <c r="Q471" s="27">
        <f t="shared" si="700"/>
        <v>0</v>
      </c>
      <c r="R471" s="27">
        <f t="shared" si="700"/>
        <v>1314</v>
      </c>
      <c r="S471" s="27">
        <f t="shared" si="700"/>
        <v>0</v>
      </c>
      <c r="T471" s="27">
        <f t="shared" si="701"/>
        <v>0</v>
      </c>
      <c r="U471" s="27">
        <f t="shared" si="701"/>
        <v>0</v>
      </c>
      <c r="V471" s="27">
        <f t="shared" si="701"/>
        <v>0</v>
      </c>
      <c r="W471" s="27">
        <f t="shared" si="701"/>
        <v>0</v>
      </c>
      <c r="X471" s="27">
        <f t="shared" si="701"/>
        <v>1314</v>
      </c>
      <c r="Y471" s="27">
        <f t="shared" si="701"/>
        <v>0</v>
      </c>
      <c r="Z471" s="27">
        <f t="shared" si="701"/>
        <v>0</v>
      </c>
      <c r="AA471" s="27">
        <f t="shared" si="701"/>
        <v>0</v>
      </c>
      <c r="AB471" s="27">
        <f t="shared" si="701"/>
        <v>0</v>
      </c>
      <c r="AC471" s="27">
        <f t="shared" si="701"/>
        <v>0</v>
      </c>
      <c r="AD471" s="27">
        <f t="shared" si="701"/>
        <v>1314</v>
      </c>
      <c r="AE471" s="27">
        <f t="shared" si="701"/>
        <v>0</v>
      </c>
      <c r="AF471" s="27">
        <f t="shared" si="702"/>
        <v>0</v>
      </c>
      <c r="AG471" s="27">
        <f t="shared" si="702"/>
        <v>0</v>
      </c>
      <c r="AH471" s="27">
        <f t="shared" si="702"/>
        <v>0</v>
      </c>
      <c r="AI471" s="27">
        <f t="shared" si="702"/>
        <v>0</v>
      </c>
      <c r="AJ471" s="27">
        <f t="shared" si="702"/>
        <v>1314</v>
      </c>
      <c r="AK471" s="27">
        <f t="shared" si="702"/>
        <v>0</v>
      </c>
      <c r="AL471" s="27">
        <f t="shared" si="702"/>
        <v>0</v>
      </c>
      <c r="AM471" s="27">
        <f t="shared" si="702"/>
        <v>0</v>
      </c>
      <c r="AN471" s="27">
        <f t="shared" si="702"/>
        <v>0</v>
      </c>
      <c r="AO471" s="27">
        <f t="shared" si="702"/>
        <v>0</v>
      </c>
      <c r="AP471" s="27">
        <f t="shared" si="702"/>
        <v>1314</v>
      </c>
      <c r="AQ471" s="27">
        <f t="shared" si="702"/>
        <v>0</v>
      </c>
    </row>
    <row r="472" spans="1:43" s="9" customFormat="1" ht="33">
      <c r="A472" s="33" t="s">
        <v>437</v>
      </c>
      <c r="B472" s="25" t="s">
        <v>55</v>
      </c>
      <c r="C472" s="25" t="s">
        <v>58</v>
      </c>
      <c r="D472" s="25" t="s">
        <v>455</v>
      </c>
      <c r="E472" s="25" t="s">
        <v>80</v>
      </c>
      <c r="F472" s="27">
        <f t="shared" si="700"/>
        <v>1314</v>
      </c>
      <c r="G472" s="27">
        <f t="shared" si="700"/>
        <v>0</v>
      </c>
      <c r="H472" s="27">
        <f t="shared" si="700"/>
        <v>0</v>
      </c>
      <c r="I472" s="27">
        <f t="shared" si="700"/>
        <v>0</v>
      </c>
      <c r="J472" s="27">
        <f t="shared" si="700"/>
        <v>0</v>
      </c>
      <c r="K472" s="27">
        <f t="shared" si="700"/>
        <v>0</v>
      </c>
      <c r="L472" s="27">
        <f t="shared" si="700"/>
        <v>1314</v>
      </c>
      <c r="M472" s="27">
        <f t="shared" si="700"/>
        <v>0</v>
      </c>
      <c r="N472" s="27">
        <f t="shared" si="700"/>
        <v>0</v>
      </c>
      <c r="O472" s="27">
        <f t="shared" si="700"/>
        <v>0</v>
      </c>
      <c r="P472" s="27">
        <f t="shared" si="700"/>
        <v>0</v>
      </c>
      <c r="Q472" s="27">
        <f t="shared" si="700"/>
        <v>0</v>
      </c>
      <c r="R472" s="27">
        <f t="shared" si="700"/>
        <v>1314</v>
      </c>
      <c r="S472" s="27">
        <f t="shared" si="700"/>
        <v>0</v>
      </c>
      <c r="T472" s="27">
        <f t="shared" si="701"/>
        <v>0</v>
      </c>
      <c r="U472" s="27">
        <f t="shared" si="701"/>
        <v>0</v>
      </c>
      <c r="V472" s="27">
        <f t="shared" si="701"/>
        <v>0</v>
      </c>
      <c r="W472" s="27">
        <f t="shared" si="701"/>
        <v>0</v>
      </c>
      <c r="X472" s="27">
        <f t="shared" si="701"/>
        <v>1314</v>
      </c>
      <c r="Y472" s="27">
        <f t="shared" si="701"/>
        <v>0</v>
      </c>
      <c r="Z472" s="27">
        <f t="shared" si="701"/>
        <v>0</v>
      </c>
      <c r="AA472" s="27">
        <f t="shared" si="701"/>
        <v>0</v>
      </c>
      <c r="AB472" s="27">
        <f t="shared" si="701"/>
        <v>0</v>
      </c>
      <c r="AC472" s="27">
        <f t="shared" si="701"/>
        <v>0</v>
      </c>
      <c r="AD472" s="27">
        <f t="shared" si="701"/>
        <v>1314</v>
      </c>
      <c r="AE472" s="27">
        <f t="shared" si="701"/>
        <v>0</v>
      </c>
      <c r="AF472" s="27">
        <f t="shared" si="702"/>
        <v>0</v>
      </c>
      <c r="AG472" s="27">
        <f t="shared" si="702"/>
        <v>0</v>
      </c>
      <c r="AH472" s="27">
        <f t="shared" si="702"/>
        <v>0</v>
      </c>
      <c r="AI472" s="27">
        <f t="shared" si="702"/>
        <v>0</v>
      </c>
      <c r="AJ472" s="27">
        <f t="shared" si="702"/>
        <v>1314</v>
      </c>
      <c r="AK472" s="27">
        <f t="shared" si="702"/>
        <v>0</v>
      </c>
      <c r="AL472" s="27">
        <f t="shared" si="702"/>
        <v>0</v>
      </c>
      <c r="AM472" s="27">
        <f t="shared" si="702"/>
        <v>0</v>
      </c>
      <c r="AN472" s="27">
        <f t="shared" si="702"/>
        <v>0</v>
      </c>
      <c r="AO472" s="27">
        <f t="shared" si="702"/>
        <v>0</v>
      </c>
      <c r="AP472" s="27">
        <f t="shared" si="702"/>
        <v>1314</v>
      </c>
      <c r="AQ472" s="27">
        <f t="shared" si="702"/>
        <v>0</v>
      </c>
    </row>
    <row r="473" spans="1:43" s="9" customFormat="1" ht="37.5" customHeight="1">
      <c r="A473" s="72" t="s">
        <v>170</v>
      </c>
      <c r="B473" s="25" t="s">
        <v>55</v>
      </c>
      <c r="C473" s="25" t="s">
        <v>58</v>
      </c>
      <c r="D473" s="25" t="s">
        <v>455</v>
      </c>
      <c r="E473" s="25" t="s">
        <v>169</v>
      </c>
      <c r="F473" s="27">
        <v>1314</v>
      </c>
      <c r="G473" s="27"/>
      <c r="H473" s="27"/>
      <c r="I473" s="27"/>
      <c r="J473" s="27"/>
      <c r="K473" s="27"/>
      <c r="L473" s="27">
        <f>F473+H473+I473+J473+K473</f>
        <v>1314</v>
      </c>
      <c r="M473" s="27">
        <f>G473+K473</f>
        <v>0</v>
      </c>
      <c r="N473" s="27"/>
      <c r="O473" s="27"/>
      <c r="P473" s="27"/>
      <c r="Q473" s="27"/>
      <c r="R473" s="27">
        <f>L473+N473+O473+P473+Q473</f>
        <v>1314</v>
      </c>
      <c r="S473" s="27">
        <f>M473+Q473</f>
        <v>0</v>
      </c>
      <c r="T473" s="27"/>
      <c r="U473" s="27"/>
      <c r="V473" s="27"/>
      <c r="W473" s="27"/>
      <c r="X473" s="27">
        <f>R473+T473+U473+V473+W473</f>
        <v>1314</v>
      </c>
      <c r="Y473" s="27">
        <f>S473+W473</f>
        <v>0</v>
      </c>
      <c r="Z473" s="27"/>
      <c r="AA473" s="27"/>
      <c r="AB473" s="27"/>
      <c r="AC473" s="27"/>
      <c r="AD473" s="27">
        <f>X473+Z473+AA473+AB473+AC473</f>
        <v>1314</v>
      </c>
      <c r="AE473" s="27">
        <f>Y473+AC473</f>
        <v>0</v>
      </c>
      <c r="AF473" s="27"/>
      <c r="AG473" s="27"/>
      <c r="AH473" s="27"/>
      <c r="AI473" s="27"/>
      <c r="AJ473" s="27">
        <f>AD473+AF473+AG473+AH473+AI473</f>
        <v>1314</v>
      </c>
      <c r="AK473" s="27">
        <f>AE473+AI473</f>
        <v>0</v>
      </c>
      <c r="AL473" s="27"/>
      <c r="AM473" s="27"/>
      <c r="AN473" s="27"/>
      <c r="AO473" s="27"/>
      <c r="AP473" s="27">
        <f>AJ473+AL473+AM473+AN473+AO473</f>
        <v>1314</v>
      </c>
      <c r="AQ473" s="27">
        <f>AK473+AO473</f>
        <v>0</v>
      </c>
    </row>
    <row r="474" spans="1:43">
      <c r="A474" s="78"/>
      <c r="B474" s="34"/>
      <c r="C474" s="34"/>
      <c r="D474" s="35"/>
      <c r="E474" s="34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  <c r="AP474" s="18"/>
      <c r="AQ474" s="18"/>
    </row>
    <row r="475" spans="1:43" s="5" customFormat="1" ht="40.5">
      <c r="A475" s="74" t="s">
        <v>28</v>
      </c>
      <c r="B475" s="19" t="s">
        <v>29</v>
      </c>
      <c r="C475" s="19"/>
      <c r="D475" s="20"/>
      <c r="E475" s="19"/>
      <c r="F475" s="37">
        <f t="shared" ref="F475:AK475" si="703">F477+F505+F527+F596</f>
        <v>747001</v>
      </c>
      <c r="G475" s="37">
        <f t="shared" si="703"/>
        <v>0</v>
      </c>
      <c r="H475" s="37">
        <f t="shared" si="703"/>
        <v>3562</v>
      </c>
      <c r="I475" s="37">
        <f t="shared" si="703"/>
        <v>0</v>
      </c>
      <c r="J475" s="37">
        <f t="shared" si="703"/>
        <v>0</v>
      </c>
      <c r="K475" s="37">
        <f t="shared" si="703"/>
        <v>0</v>
      </c>
      <c r="L475" s="37">
        <f t="shared" si="703"/>
        <v>750563</v>
      </c>
      <c r="M475" s="37">
        <f t="shared" si="703"/>
        <v>0</v>
      </c>
      <c r="N475" s="37">
        <f t="shared" si="703"/>
        <v>1053</v>
      </c>
      <c r="O475" s="37">
        <f t="shared" si="703"/>
        <v>0</v>
      </c>
      <c r="P475" s="37">
        <f t="shared" si="703"/>
        <v>0</v>
      </c>
      <c r="Q475" s="37">
        <f t="shared" si="703"/>
        <v>104283</v>
      </c>
      <c r="R475" s="37">
        <f t="shared" si="703"/>
        <v>855899</v>
      </c>
      <c r="S475" s="37">
        <f t="shared" si="703"/>
        <v>104283</v>
      </c>
      <c r="T475" s="37">
        <f t="shared" si="703"/>
        <v>0</v>
      </c>
      <c r="U475" s="37">
        <f t="shared" si="703"/>
        <v>0</v>
      </c>
      <c r="V475" s="37">
        <f t="shared" si="703"/>
        <v>0</v>
      </c>
      <c r="W475" s="37">
        <f t="shared" si="703"/>
        <v>0</v>
      </c>
      <c r="X475" s="37">
        <f t="shared" si="703"/>
        <v>855899</v>
      </c>
      <c r="Y475" s="37">
        <f t="shared" si="703"/>
        <v>104283</v>
      </c>
      <c r="Z475" s="37">
        <f t="shared" si="703"/>
        <v>2375</v>
      </c>
      <c r="AA475" s="37">
        <f t="shared" si="703"/>
        <v>0</v>
      </c>
      <c r="AB475" s="37">
        <f t="shared" si="703"/>
        <v>0</v>
      </c>
      <c r="AC475" s="37">
        <f t="shared" si="703"/>
        <v>0</v>
      </c>
      <c r="AD475" s="37">
        <f t="shared" si="703"/>
        <v>858274</v>
      </c>
      <c r="AE475" s="37">
        <f t="shared" si="703"/>
        <v>104283</v>
      </c>
      <c r="AF475" s="37">
        <f t="shared" si="703"/>
        <v>0</v>
      </c>
      <c r="AG475" s="37">
        <f t="shared" si="703"/>
        <v>0</v>
      </c>
      <c r="AH475" s="37">
        <f t="shared" si="703"/>
        <v>0</v>
      </c>
      <c r="AI475" s="37">
        <f t="shared" si="703"/>
        <v>88911</v>
      </c>
      <c r="AJ475" s="37">
        <f t="shared" si="703"/>
        <v>947185</v>
      </c>
      <c r="AK475" s="37">
        <f t="shared" si="703"/>
        <v>193194</v>
      </c>
      <c r="AL475" s="37">
        <f t="shared" ref="AL475:AQ475" si="704">AL477+AL505+AL527+AL596</f>
        <v>0</v>
      </c>
      <c r="AM475" s="37">
        <f t="shared" si="704"/>
        <v>-1174</v>
      </c>
      <c r="AN475" s="37">
        <f t="shared" si="704"/>
        <v>-1531</v>
      </c>
      <c r="AO475" s="37">
        <f t="shared" si="704"/>
        <v>47632</v>
      </c>
      <c r="AP475" s="37">
        <f t="shared" si="704"/>
        <v>992112</v>
      </c>
      <c r="AQ475" s="37">
        <f t="shared" si="704"/>
        <v>240826</v>
      </c>
    </row>
    <row r="476" spans="1:43">
      <c r="A476" s="78"/>
      <c r="B476" s="34"/>
      <c r="C476" s="34"/>
      <c r="D476" s="35"/>
      <c r="E476" s="34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</row>
    <row r="477" spans="1:43" s="7" customFormat="1" ht="18.75">
      <c r="A477" s="71" t="s">
        <v>30</v>
      </c>
      <c r="B477" s="22" t="s">
        <v>62</v>
      </c>
      <c r="C477" s="22" t="s">
        <v>50</v>
      </c>
      <c r="D477" s="29"/>
      <c r="E477" s="24"/>
      <c r="F477" s="24">
        <f>F478+F483+F497+F488+F493</f>
        <v>34483</v>
      </c>
      <c r="G477" s="24">
        <f>G478+G483+G497+G488+G493</f>
        <v>0</v>
      </c>
      <c r="H477" s="24">
        <f t="shared" ref="H477:M477" si="705">H478+H483+H497+H488+H493</f>
        <v>0</v>
      </c>
      <c r="I477" s="24">
        <f t="shared" si="705"/>
        <v>0</v>
      </c>
      <c r="J477" s="24">
        <f t="shared" si="705"/>
        <v>0</v>
      </c>
      <c r="K477" s="24">
        <f t="shared" si="705"/>
        <v>0</v>
      </c>
      <c r="L477" s="24">
        <f t="shared" si="705"/>
        <v>34483</v>
      </c>
      <c r="M477" s="24">
        <f t="shared" si="705"/>
        <v>0</v>
      </c>
      <c r="N477" s="24">
        <f t="shared" ref="N477:S477" si="706">N478+N483+N497+N488+N493</f>
        <v>0</v>
      </c>
      <c r="O477" s="24">
        <f t="shared" si="706"/>
        <v>0</v>
      </c>
      <c r="P477" s="24">
        <f t="shared" si="706"/>
        <v>0</v>
      </c>
      <c r="Q477" s="24">
        <f t="shared" si="706"/>
        <v>0</v>
      </c>
      <c r="R477" s="24">
        <f t="shared" si="706"/>
        <v>34483</v>
      </c>
      <c r="S477" s="24">
        <f t="shared" si="706"/>
        <v>0</v>
      </c>
      <c r="T477" s="24">
        <f t="shared" ref="T477:Y477" si="707">T478+T483+T497+T488+T493</f>
        <v>0</v>
      </c>
      <c r="U477" s="24">
        <f t="shared" si="707"/>
        <v>0</v>
      </c>
      <c r="V477" s="24">
        <f t="shared" si="707"/>
        <v>0</v>
      </c>
      <c r="W477" s="24">
        <f t="shared" si="707"/>
        <v>0</v>
      </c>
      <c r="X477" s="24">
        <f t="shared" si="707"/>
        <v>34483</v>
      </c>
      <c r="Y477" s="24">
        <f t="shared" si="707"/>
        <v>0</v>
      </c>
      <c r="Z477" s="24">
        <f t="shared" ref="Z477:AE477" si="708">Z478+Z483+Z497+Z488+Z493</f>
        <v>1288</v>
      </c>
      <c r="AA477" s="24">
        <f t="shared" si="708"/>
        <v>0</v>
      </c>
      <c r="AB477" s="24">
        <f t="shared" si="708"/>
        <v>0</v>
      </c>
      <c r="AC477" s="24">
        <f t="shared" si="708"/>
        <v>0</v>
      </c>
      <c r="AD477" s="24">
        <f t="shared" si="708"/>
        <v>35771</v>
      </c>
      <c r="AE477" s="24">
        <f t="shared" si="708"/>
        <v>0</v>
      </c>
      <c r="AF477" s="24">
        <f t="shared" ref="AF477:AK477" si="709">AF478+AF483+AF497+AF488+AF493</f>
        <v>0</v>
      </c>
      <c r="AG477" s="24">
        <f t="shared" si="709"/>
        <v>0</v>
      </c>
      <c r="AH477" s="24">
        <f t="shared" si="709"/>
        <v>0</v>
      </c>
      <c r="AI477" s="24">
        <f t="shared" si="709"/>
        <v>0</v>
      </c>
      <c r="AJ477" s="24">
        <f t="shared" si="709"/>
        <v>35771</v>
      </c>
      <c r="AK477" s="24">
        <f t="shared" si="709"/>
        <v>0</v>
      </c>
      <c r="AL477" s="24">
        <f t="shared" ref="AL477:AQ477" si="710">AL478+AL483+AL497+AL488+AL493</f>
        <v>0</v>
      </c>
      <c r="AM477" s="24">
        <f t="shared" si="710"/>
        <v>0</v>
      </c>
      <c r="AN477" s="24">
        <f t="shared" si="710"/>
        <v>-103</v>
      </c>
      <c r="AO477" s="24">
        <f t="shared" si="710"/>
        <v>0</v>
      </c>
      <c r="AP477" s="24">
        <f t="shared" si="710"/>
        <v>35668</v>
      </c>
      <c r="AQ477" s="24">
        <f t="shared" si="710"/>
        <v>0</v>
      </c>
    </row>
    <row r="478" spans="1:43" s="7" customFormat="1" ht="83.25">
      <c r="A478" s="76" t="s">
        <v>166</v>
      </c>
      <c r="B478" s="25" t="s">
        <v>62</v>
      </c>
      <c r="C478" s="25" t="s">
        <v>50</v>
      </c>
      <c r="D478" s="25" t="s">
        <v>266</v>
      </c>
      <c r="E478" s="25"/>
      <c r="F478" s="27">
        <f t="shared" ref="F478:U481" si="711">F479</f>
        <v>1796</v>
      </c>
      <c r="G478" s="27">
        <f t="shared" si="711"/>
        <v>0</v>
      </c>
      <c r="H478" s="27">
        <f t="shared" si="711"/>
        <v>0</v>
      </c>
      <c r="I478" s="27">
        <f t="shared" si="711"/>
        <v>0</v>
      </c>
      <c r="J478" s="27">
        <f t="shared" si="711"/>
        <v>0</v>
      </c>
      <c r="K478" s="27">
        <f t="shared" si="711"/>
        <v>0</v>
      </c>
      <c r="L478" s="27">
        <f t="shared" si="711"/>
        <v>1796</v>
      </c>
      <c r="M478" s="27">
        <f t="shared" si="711"/>
        <v>0</v>
      </c>
      <c r="N478" s="27">
        <f t="shared" si="711"/>
        <v>0</v>
      </c>
      <c r="O478" s="27">
        <f t="shared" si="711"/>
        <v>0</v>
      </c>
      <c r="P478" s="27">
        <f t="shared" si="711"/>
        <v>0</v>
      </c>
      <c r="Q478" s="27">
        <f t="shared" si="711"/>
        <v>0</v>
      </c>
      <c r="R478" s="27">
        <f t="shared" si="711"/>
        <v>1796</v>
      </c>
      <c r="S478" s="27">
        <f t="shared" si="711"/>
        <v>0</v>
      </c>
      <c r="T478" s="27">
        <f t="shared" si="711"/>
        <v>0</v>
      </c>
      <c r="U478" s="27">
        <f t="shared" si="711"/>
        <v>0</v>
      </c>
      <c r="V478" s="27">
        <f t="shared" ref="T478:AI481" si="712">V479</f>
        <v>0</v>
      </c>
      <c r="W478" s="27">
        <f t="shared" si="712"/>
        <v>0</v>
      </c>
      <c r="X478" s="27">
        <f t="shared" si="712"/>
        <v>1796</v>
      </c>
      <c r="Y478" s="27">
        <f t="shared" si="712"/>
        <v>0</v>
      </c>
      <c r="Z478" s="27">
        <f t="shared" si="712"/>
        <v>0</v>
      </c>
      <c r="AA478" s="27">
        <f t="shared" si="712"/>
        <v>0</v>
      </c>
      <c r="AB478" s="27">
        <f t="shared" si="712"/>
        <v>0</v>
      </c>
      <c r="AC478" s="27">
        <f t="shared" si="712"/>
        <v>0</v>
      </c>
      <c r="AD478" s="27">
        <f t="shared" si="712"/>
        <v>1796</v>
      </c>
      <c r="AE478" s="27">
        <f t="shared" si="712"/>
        <v>0</v>
      </c>
      <c r="AF478" s="27">
        <f t="shared" si="712"/>
        <v>0</v>
      </c>
      <c r="AG478" s="27">
        <f t="shared" si="712"/>
        <v>0</v>
      </c>
      <c r="AH478" s="27">
        <f t="shared" si="712"/>
        <v>0</v>
      </c>
      <c r="AI478" s="27">
        <f t="shared" si="712"/>
        <v>0</v>
      </c>
      <c r="AJ478" s="27">
        <f t="shared" ref="AF478:AQ481" si="713">AJ479</f>
        <v>1796</v>
      </c>
      <c r="AK478" s="27">
        <f t="shared" si="713"/>
        <v>0</v>
      </c>
      <c r="AL478" s="27">
        <f t="shared" si="713"/>
        <v>0</v>
      </c>
      <c r="AM478" s="27">
        <f t="shared" si="713"/>
        <v>0</v>
      </c>
      <c r="AN478" s="27">
        <f t="shared" si="713"/>
        <v>0</v>
      </c>
      <c r="AO478" s="27">
        <f t="shared" si="713"/>
        <v>0</v>
      </c>
      <c r="AP478" s="27">
        <f t="shared" si="713"/>
        <v>1796</v>
      </c>
      <c r="AQ478" s="27">
        <f t="shared" si="713"/>
        <v>0</v>
      </c>
    </row>
    <row r="479" spans="1:43" s="7" customFormat="1" ht="25.5" customHeight="1">
      <c r="A479" s="73" t="s">
        <v>78</v>
      </c>
      <c r="B479" s="25" t="s">
        <v>62</v>
      </c>
      <c r="C479" s="25" t="s">
        <v>50</v>
      </c>
      <c r="D479" s="25" t="s">
        <v>267</v>
      </c>
      <c r="E479" s="25"/>
      <c r="F479" s="27">
        <f t="shared" si="711"/>
        <v>1796</v>
      </c>
      <c r="G479" s="27">
        <f t="shared" si="711"/>
        <v>0</v>
      </c>
      <c r="H479" s="27">
        <f t="shared" si="711"/>
        <v>0</v>
      </c>
      <c r="I479" s="27">
        <f t="shared" si="711"/>
        <v>0</v>
      </c>
      <c r="J479" s="27">
        <f t="shared" si="711"/>
        <v>0</v>
      </c>
      <c r="K479" s="27">
        <f t="shared" si="711"/>
        <v>0</v>
      </c>
      <c r="L479" s="27">
        <f t="shared" si="711"/>
        <v>1796</v>
      </c>
      <c r="M479" s="27">
        <f t="shared" si="711"/>
        <v>0</v>
      </c>
      <c r="N479" s="27">
        <f t="shared" si="711"/>
        <v>0</v>
      </c>
      <c r="O479" s="27">
        <f t="shared" si="711"/>
        <v>0</v>
      </c>
      <c r="P479" s="27">
        <f t="shared" si="711"/>
        <v>0</v>
      </c>
      <c r="Q479" s="27">
        <f t="shared" si="711"/>
        <v>0</v>
      </c>
      <c r="R479" s="27">
        <f t="shared" si="711"/>
        <v>1796</v>
      </c>
      <c r="S479" s="27">
        <f t="shared" si="711"/>
        <v>0</v>
      </c>
      <c r="T479" s="27">
        <f t="shared" si="712"/>
        <v>0</v>
      </c>
      <c r="U479" s="27">
        <f t="shared" si="712"/>
        <v>0</v>
      </c>
      <c r="V479" s="27">
        <f t="shared" si="712"/>
        <v>0</v>
      </c>
      <c r="W479" s="27">
        <f t="shared" si="712"/>
        <v>0</v>
      </c>
      <c r="X479" s="27">
        <f t="shared" si="712"/>
        <v>1796</v>
      </c>
      <c r="Y479" s="27">
        <f t="shared" si="712"/>
        <v>0</v>
      </c>
      <c r="Z479" s="27">
        <f t="shared" si="712"/>
        <v>0</v>
      </c>
      <c r="AA479" s="27">
        <f t="shared" si="712"/>
        <v>0</v>
      </c>
      <c r="AB479" s="27">
        <f t="shared" si="712"/>
        <v>0</v>
      </c>
      <c r="AC479" s="27">
        <f t="shared" si="712"/>
        <v>0</v>
      </c>
      <c r="AD479" s="27">
        <f t="shared" si="712"/>
        <v>1796</v>
      </c>
      <c r="AE479" s="27">
        <f t="shared" si="712"/>
        <v>0</v>
      </c>
      <c r="AF479" s="27">
        <f t="shared" si="713"/>
        <v>0</v>
      </c>
      <c r="AG479" s="27">
        <f t="shared" si="713"/>
        <v>0</v>
      </c>
      <c r="AH479" s="27">
        <f t="shared" si="713"/>
        <v>0</v>
      </c>
      <c r="AI479" s="27">
        <f t="shared" si="713"/>
        <v>0</v>
      </c>
      <c r="AJ479" s="27">
        <f t="shared" si="713"/>
        <v>1796</v>
      </c>
      <c r="AK479" s="27">
        <f t="shared" si="713"/>
        <v>0</v>
      </c>
      <c r="AL479" s="27">
        <f t="shared" si="713"/>
        <v>0</v>
      </c>
      <c r="AM479" s="27">
        <f t="shared" si="713"/>
        <v>0</v>
      </c>
      <c r="AN479" s="27">
        <f t="shared" si="713"/>
        <v>0</v>
      </c>
      <c r="AO479" s="27">
        <f t="shared" si="713"/>
        <v>0</v>
      </c>
      <c r="AP479" s="27">
        <f t="shared" si="713"/>
        <v>1796</v>
      </c>
      <c r="AQ479" s="27">
        <f t="shared" si="713"/>
        <v>0</v>
      </c>
    </row>
    <row r="480" spans="1:43" s="7" customFormat="1" ht="18.75">
      <c r="A480" s="79" t="s">
        <v>101</v>
      </c>
      <c r="B480" s="25" t="s">
        <v>62</v>
      </c>
      <c r="C480" s="25" t="s">
        <v>50</v>
      </c>
      <c r="D480" s="25" t="s">
        <v>378</v>
      </c>
      <c r="E480" s="25"/>
      <c r="F480" s="27">
        <f t="shared" si="711"/>
        <v>1796</v>
      </c>
      <c r="G480" s="27">
        <f t="shared" si="711"/>
        <v>0</v>
      </c>
      <c r="H480" s="27">
        <f t="shared" si="711"/>
        <v>0</v>
      </c>
      <c r="I480" s="27">
        <f t="shared" si="711"/>
        <v>0</v>
      </c>
      <c r="J480" s="27">
        <f t="shared" si="711"/>
        <v>0</v>
      </c>
      <c r="K480" s="27">
        <f t="shared" si="711"/>
        <v>0</v>
      </c>
      <c r="L480" s="27">
        <f t="shared" si="711"/>
        <v>1796</v>
      </c>
      <c r="M480" s="27">
        <f t="shared" si="711"/>
        <v>0</v>
      </c>
      <c r="N480" s="27">
        <f t="shared" si="711"/>
        <v>0</v>
      </c>
      <c r="O480" s="27">
        <f t="shared" si="711"/>
        <v>0</v>
      </c>
      <c r="P480" s="27">
        <f t="shared" si="711"/>
        <v>0</v>
      </c>
      <c r="Q480" s="27">
        <f t="shared" si="711"/>
        <v>0</v>
      </c>
      <c r="R480" s="27">
        <f t="shared" si="711"/>
        <v>1796</v>
      </c>
      <c r="S480" s="27">
        <f t="shared" si="711"/>
        <v>0</v>
      </c>
      <c r="T480" s="27">
        <f t="shared" si="712"/>
        <v>0</v>
      </c>
      <c r="U480" s="27">
        <f t="shared" si="712"/>
        <v>0</v>
      </c>
      <c r="V480" s="27">
        <f t="shared" si="712"/>
        <v>0</v>
      </c>
      <c r="W480" s="27">
        <f t="shared" si="712"/>
        <v>0</v>
      </c>
      <c r="X480" s="27">
        <f t="shared" si="712"/>
        <v>1796</v>
      </c>
      <c r="Y480" s="27">
        <f t="shared" si="712"/>
        <v>0</v>
      </c>
      <c r="Z480" s="27">
        <f t="shared" si="712"/>
        <v>0</v>
      </c>
      <c r="AA480" s="27">
        <f t="shared" si="712"/>
        <v>0</v>
      </c>
      <c r="AB480" s="27">
        <f t="shared" si="712"/>
        <v>0</v>
      </c>
      <c r="AC480" s="27">
        <f t="shared" si="712"/>
        <v>0</v>
      </c>
      <c r="AD480" s="27">
        <f t="shared" si="712"/>
        <v>1796</v>
      </c>
      <c r="AE480" s="27">
        <f t="shared" si="712"/>
        <v>0</v>
      </c>
      <c r="AF480" s="27">
        <f t="shared" si="713"/>
        <v>0</v>
      </c>
      <c r="AG480" s="27">
        <f t="shared" si="713"/>
        <v>0</v>
      </c>
      <c r="AH480" s="27">
        <f t="shared" si="713"/>
        <v>0</v>
      </c>
      <c r="AI480" s="27">
        <f t="shared" si="713"/>
        <v>0</v>
      </c>
      <c r="AJ480" s="27">
        <f t="shared" si="713"/>
        <v>1796</v>
      </c>
      <c r="AK480" s="27">
        <f t="shared" si="713"/>
        <v>0</v>
      </c>
      <c r="AL480" s="27">
        <f t="shared" si="713"/>
        <v>0</v>
      </c>
      <c r="AM480" s="27">
        <f t="shared" si="713"/>
        <v>0</v>
      </c>
      <c r="AN480" s="27">
        <f t="shared" si="713"/>
        <v>0</v>
      </c>
      <c r="AO480" s="27">
        <f t="shared" si="713"/>
        <v>0</v>
      </c>
      <c r="AP480" s="27">
        <f t="shared" si="713"/>
        <v>1796</v>
      </c>
      <c r="AQ480" s="27">
        <f t="shared" si="713"/>
        <v>0</v>
      </c>
    </row>
    <row r="481" spans="1:43" s="7" customFormat="1" ht="18.75">
      <c r="A481" s="73" t="s">
        <v>99</v>
      </c>
      <c r="B481" s="25" t="s">
        <v>62</v>
      </c>
      <c r="C481" s="25" t="s">
        <v>50</v>
      </c>
      <c r="D481" s="25" t="s">
        <v>378</v>
      </c>
      <c r="E481" s="25" t="s">
        <v>100</v>
      </c>
      <c r="F481" s="27">
        <f t="shared" si="711"/>
        <v>1796</v>
      </c>
      <c r="G481" s="27">
        <f t="shared" si="711"/>
        <v>0</v>
      </c>
      <c r="H481" s="27">
        <f t="shared" si="711"/>
        <v>0</v>
      </c>
      <c r="I481" s="27">
        <f t="shared" si="711"/>
        <v>0</v>
      </c>
      <c r="J481" s="27">
        <f t="shared" si="711"/>
        <v>0</v>
      </c>
      <c r="K481" s="27">
        <f t="shared" si="711"/>
        <v>0</v>
      </c>
      <c r="L481" s="27">
        <f t="shared" si="711"/>
        <v>1796</v>
      </c>
      <c r="M481" s="27">
        <f t="shared" si="711"/>
        <v>0</v>
      </c>
      <c r="N481" s="27">
        <f t="shared" si="711"/>
        <v>0</v>
      </c>
      <c r="O481" s="27">
        <f t="shared" si="711"/>
        <v>0</v>
      </c>
      <c r="P481" s="27">
        <f t="shared" si="711"/>
        <v>0</v>
      </c>
      <c r="Q481" s="27">
        <f t="shared" si="711"/>
        <v>0</v>
      </c>
      <c r="R481" s="27">
        <f t="shared" si="711"/>
        <v>1796</v>
      </c>
      <c r="S481" s="27">
        <f t="shared" si="711"/>
        <v>0</v>
      </c>
      <c r="T481" s="27">
        <f t="shared" si="712"/>
        <v>0</v>
      </c>
      <c r="U481" s="27">
        <f t="shared" si="712"/>
        <v>0</v>
      </c>
      <c r="V481" s="27">
        <f t="shared" si="712"/>
        <v>0</v>
      </c>
      <c r="W481" s="27">
        <f t="shared" si="712"/>
        <v>0</v>
      </c>
      <c r="X481" s="27">
        <f t="shared" si="712"/>
        <v>1796</v>
      </c>
      <c r="Y481" s="27">
        <f t="shared" si="712"/>
        <v>0</v>
      </c>
      <c r="Z481" s="27">
        <f t="shared" si="712"/>
        <v>0</v>
      </c>
      <c r="AA481" s="27">
        <f t="shared" si="712"/>
        <v>0</v>
      </c>
      <c r="AB481" s="27">
        <f t="shared" si="712"/>
        <v>0</v>
      </c>
      <c r="AC481" s="27">
        <f t="shared" si="712"/>
        <v>0</v>
      </c>
      <c r="AD481" s="27">
        <f t="shared" si="712"/>
        <v>1796</v>
      </c>
      <c r="AE481" s="27">
        <f t="shared" si="712"/>
        <v>0</v>
      </c>
      <c r="AF481" s="27">
        <f t="shared" si="713"/>
        <v>0</v>
      </c>
      <c r="AG481" s="27">
        <f t="shared" si="713"/>
        <v>0</v>
      </c>
      <c r="AH481" s="27">
        <f t="shared" si="713"/>
        <v>0</v>
      </c>
      <c r="AI481" s="27">
        <f t="shared" si="713"/>
        <v>0</v>
      </c>
      <c r="AJ481" s="27">
        <f t="shared" si="713"/>
        <v>1796</v>
      </c>
      <c r="AK481" s="27">
        <f t="shared" si="713"/>
        <v>0</v>
      </c>
      <c r="AL481" s="27">
        <f t="shared" si="713"/>
        <v>0</v>
      </c>
      <c r="AM481" s="27">
        <f t="shared" si="713"/>
        <v>0</v>
      </c>
      <c r="AN481" s="27">
        <f t="shared" si="713"/>
        <v>0</v>
      </c>
      <c r="AO481" s="27">
        <f t="shared" si="713"/>
        <v>0</v>
      </c>
      <c r="AP481" s="27">
        <f t="shared" si="713"/>
        <v>1796</v>
      </c>
      <c r="AQ481" s="27">
        <f t="shared" si="713"/>
        <v>0</v>
      </c>
    </row>
    <row r="482" spans="1:43" s="7" customFormat="1" ht="66.75">
      <c r="A482" s="33" t="s">
        <v>436</v>
      </c>
      <c r="B482" s="25" t="s">
        <v>62</v>
      </c>
      <c r="C482" s="25" t="s">
        <v>50</v>
      </c>
      <c r="D482" s="25" t="s">
        <v>378</v>
      </c>
      <c r="E482" s="25" t="s">
        <v>194</v>
      </c>
      <c r="F482" s="27">
        <v>1796</v>
      </c>
      <c r="G482" s="27"/>
      <c r="H482" s="27"/>
      <c r="I482" s="27"/>
      <c r="J482" s="27"/>
      <c r="K482" s="27"/>
      <c r="L482" s="27">
        <f>F482+H482+I482+J482+K482</f>
        <v>1796</v>
      </c>
      <c r="M482" s="27">
        <f>G482+K482</f>
        <v>0</v>
      </c>
      <c r="N482" s="27"/>
      <c r="O482" s="27"/>
      <c r="P482" s="27"/>
      <c r="Q482" s="27"/>
      <c r="R482" s="27">
        <f>L482+N482+O482+P482+Q482</f>
        <v>1796</v>
      </c>
      <c r="S482" s="27">
        <f>M482+Q482</f>
        <v>0</v>
      </c>
      <c r="T482" s="27"/>
      <c r="U482" s="27"/>
      <c r="V482" s="27"/>
      <c r="W482" s="27"/>
      <c r="X482" s="27">
        <f>R482+T482+U482+V482+W482</f>
        <v>1796</v>
      </c>
      <c r="Y482" s="27">
        <f>S482+W482</f>
        <v>0</v>
      </c>
      <c r="Z482" s="27"/>
      <c r="AA482" s="27"/>
      <c r="AB482" s="27"/>
      <c r="AC482" s="27"/>
      <c r="AD482" s="27">
        <f>X482+Z482+AA482+AB482+AC482</f>
        <v>1796</v>
      </c>
      <c r="AE482" s="27">
        <f>Y482+AC482</f>
        <v>0</v>
      </c>
      <c r="AF482" s="27"/>
      <c r="AG482" s="27"/>
      <c r="AH482" s="27"/>
      <c r="AI482" s="27"/>
      <c r="AJ482" s="27">
        <f>AD482+AF482+AG482+AH482+AI482</f>
        <v>1796</v>
      </c>
      <c r="AK482" s="27">
        <f>AE482+AI482</f>
        <v>0</v>
      </c>
      <c r="AL482" s="27"/>
      <c r="AM482" s="27"/>
      <c r="AN482" s="27"/>
      <c r="AO482" s="27"/>
      <c r="AP482" s="27">
        <f>AJ482+AL482+AM482+AN482+AO482</f>
        <v>1796</v>
      </c>
      <c r="AQ482" s="27">
        <f>AK482+AO482</f>
        <v>0</v>
      </c>
    </row>
    <row r="483" spans="1:43" s="7" customFormat="1" ht="53.25" customHeight="1">
      <c r="A483" s="76" t="s">
        <v>124</v>
      </c>
      <c r="B483" s="25" t="s">
        <v>62</v>
      </c>
      <c r="C483" s="25" t="s">
        <v>50</v>
      </c>
      <c r="D483" s="25" t="s">
        <v>379</v>
      </c>
      <c r="E483" s="25"/>
      <c r="F483" s="27">
        <f t="shared" ref="F483:U486" si="714">F484</f>
        <v>1643</v>
      </c>
      <c r="G483" s="27">
        <f t="shared" si="714"/>
        <v>0</v>
      </c>
      <c r="H483" s="27">
        <f t="shared" si="714"/>
        <v>0</v>
      </c>
      <c r="I483" s="27">
        <f t="shared" si="714"/>
        <v>0</v>
      </c>
      <c r="J483" s="27">
        <f t="shared" si="714"/>
        <v>0</v>
      </c>
      <c r="K483" s="27">
        <f t="shared" si="714"/>
        <v>0</v>
      </c>
      <c r="L483" s="27">
        <f t="shared" si="714"/>
        <v>1643</v>
      </c>
      <c r="M483" s="27">
        <f t="shared" si="714"/>
        <v>0</v>
      </c>
      <c r="N483" s="27">
        <f t="shared" si="714"/>
        <v>0</v>
      </c>
      <c r="O483" s="27">
        <f t="shared" si="714"/>
        <v>0</v>
      </c>
      <c r="P483" s="27">
        <f t="shared" si="714"/>
        <v>0</v>
      </c>
      <c r="Q483" s="27">
        <f t="shared" si="714"/>
        <v>0</v>
      </c>
      <c r="R483" s="27">
        <f t="shared" si="714"/>
        <v>1643</v>
      </c>
      <c r="S483" s="27">
        <f t="shared" si="714"/>
        <v>0</v>
      </c>
      <c r="T483" s="27">
        <f t="shared" si="714"/>
        <v>0</v>
      </c>
      <c r="U483" s="27">
        <f t="shared" si="714"/>
        <v>0</v>
      </c>
      <c r="V483" s="27">
        <f t="shared" ref="T483:AI486" si="715">V484</f>
        <v>0</v>
      </c>
      <c r="W483" s="27">
        <f t="shared" si="715"/>
        <v>0</v>
      </c>
      <c r="X483" s="27">
        <f t="shared" si="715"/>
        <v>1643</v>
      </c>
      <c r="Y483" s="27">
        <f t="shared" si="715"/>
        <v>0</v>
      </c>
      <c r="Z483" s="27">
        <f t="shared" si="715"/>
        <v>0</v>
      </c>
      <c r="AA483" s="27">
        <f t="shared" si="715"/>
        <v>0</v>
      </c>
      <c r="AB483" s="27">
        <f t="shared" si="715"/>
        <v>0</v>
      </c>
      <c r="AC483" s="27">
        <f t="shared" si="715"/>
        <v>0</v>
      </c>
      <c r="AD483" s="27">
        <f t="shared" si="715"/>
        <v>1643</v>
      </c>
      <c r="AE483" s="27">
        <f t="shared" si="715"/>
        <v>0</v>
      </c>
      <c r="AF483" s="27">
        <f t="shared" si="715"/>
        <v>0</v>
      </c>
      <c r="AG483" s="27">
        <f t="shared" si="715"/>
        <v>0</v>
      </c>
      <c r="AH483" s="27">
        <f t="shared" si="715"/>
        <v>0</v>
      </c>
      <c r="AI483" s="27">
        <f t="shared" si="715"/>
        <v>0</v>
      </c>
      <c r="AJ483" s="27">
        <f t="shared" ref="AF483:AQ486" si="716">AJ484</f>
        <v>1643</v>
      </c>
      <c r="AK483" s="27">
        <f t="shared" si="716"/>
        <v>0</v>
      </c>
      <c r="AL483" s="27">
        <f t="shared" si="716"/>
        <v>0</v>
      </c>
      <c r="AM483" s="27">
        <f t="shared" si="716"/>
        <v>0</v>
      </c>
      <c r="AN483" s="27">
        <f t="shared" si="716"/>
        <v>0</v>
      </c>
      <c r="AO483" s="27">
        <f t="shared" si="716"/>
        <v>0</v>
      </c>
      <c r="AP483" s="27">
        <f t="shared" si="716"/>
        <v>1643</v>
      </c>
      <c r="AQ483" s="27">
        <f t="shared" si="716"/>
        <v>0</v>
      </c>
    </row>
    <row r="484" spans="1:43" s="7" customFormat="1" ht="24.75" customHeight="1">
      <c r="A484" s="73" t="s">
        <v>78</v>
      </c>
      <c r="B484" s="25" t="s">
        <v>62</v>
      </c>
      <c r="C484" s="25" t="s">
        <v>50</v>
      </c>
      <c r="D484" s="25" t="s">
        <v>380</v>
      </c>
      <c r="E484" s="25"/>
      <c r="F484" s="27">
        <f t="shared" si="714"/>
        <v>1643</v>
      </c>
      <c r="G484" s="27">
        <f t="shared" si="714"/>
        <v>0</v>
      </c>
      <c r="H484" s="27">
        <f t="shared" si="714"/>
        <v>0</v>
      </c>
      <c r="I484" s="27">
        <f t="shared" si="714"/>
        <v>0</v>
      </c>
      <c r="J484" s="27">
        <f t="shared" si="714"/>
        <v>0</v>
      </c>
      <c r="K484" s="27">
        <f t="shared" si="714"/>
        <v>0</v>
      </c>
      <c r="L484" s="27">
        <f t="shared" si="714"/>
        <v>1643</v>
      </c>
      <c r="M484" s="27">
        <f t="shared" si="714"/>
        <v>0</v>
      </c>
      <c r="N484" s="27">
        <f t="shared" si="714"/>
        <v>0</v>
      </c>
      <c r="O484" s="27">
        <f t="shared" si="714"/>
        <v>0</v>
      </c>
      <c r="P484" s="27">
        <f t="shared" si="714"/>
        <v>0</v>
      </c>
      <c r="Q484" s="27">
        <f t="shared" si="714"/>
        <v>0</v>
      </c>
      <c r="R484" s="27">
        <f t="shared" si="714"/>
        <v>1643</v>
      </c>
      <c r="S484" s="27">
        <f t="shared" si="714"/>
        <v>0</v>
      </c>
      <c r="T484" s="27">
        <f t="shared" si="715"/>
        <v>0</v>
      </c>
      <c r="U484" s="27">
        <f t="shared" si="715"/>
        <v>0</v>
      </c>
      <c r="V484" s="27">
        <f t="shared" si="715"/>
        <v>0</v>
      </c>
      <c r="W484" s="27">
        <f t="shared" si="715"/>
        <v>0</v>
      </c>
      <c r="X484" s="27">
        <f t="shared" si="715"/>
        <v>1643</v>
      </c>
      <c r="Y484" s="27">
        <f t="shared" si="715"/>
        <v>0</v>
      </c>
      <c r="Z484" s="27">
        <f t="shared" si="715"/>
        <v>0</v>
      </c>
      <c r="AA484" s="27">
        <f t="shared" si="715"/>
        <v>0</v>
      </c>
      <c r="AB484" s="27">
        <f t="shared" si="715"/>
        <v>0</v>
      </c>
      <c r="AC484" s="27">
        <f t="shared" si="715"/>
        <v>0</v>
      </c>
      <c r="AD484" s="27">
        <f t="shared" si="715"/>
        <v>1643</v>
      </c>
      <c r="AE484" s="27">
        <f t="shared" si="715"/>
        <v>0</v>
      </c>
      <c r="AF484" s="27">
        <f t="shared" si="716"/>
        <v>0</v>
      </c>
      <c r="AG484" s="27">
        <f t="shared" si="716"/>
        <v>0</v>
      </c>
      <c r="AH484" s="27">
        <f t="shared" si="716"/>
        <v>0</v>
      </c>
      <c r="AI484" s="27">
        <f t="shared" si="716"/>
        <v>0</v>
      </c>
      <c r="AJ484" s="27">
        <f t="shared" si="716"/>
        <v>1643</v>
      </c>
      <c r="AK484" s="27">
        <f t="shared" si="716"/>
        <v>0</v>
      </c>
      <c r="AL484" s="27">
        <f t="shared" si="716"/>
        <v>0</v>
      </c>
      <c r="AM484" s="27">
        <f t="shared" si="716"/>
        <v>0</v>
      </c>
      <c r="AN484" s="27">
        <f t="shared" si="716"/>
        <v>0</v>
      </c>
      <c r="AO484" s="27">
        <f t="shared" si="716"/>
        <v>0</v>
      </c>
      <c r="AP484" s="27">
        <f t="shared" si="716"/>
        <v>1643</v>
      </c>
      <c r="AQ484" s="27">
        <f t="shared" si="716"/>
        <v>0</v>
      </c>
    </row>
    <row r="485" spans="1:43" s="7" customFormat="1" ht="20.25" customHeight="1">
      <c r="A485" s="79" t="s">
        <v>101</v>
      </c>
      <c r="B485" s="25" t="s">
        <v>62</v>
      </c>
      <c r="C485" s="25" t="s">
        <v>50</v>
      </c>
      <c r="D485" s="25" t="s">
        <v>381</v>
      </c>
      <c r="E485" s="25"/>
      <c r="F485" s="27">
        <f t="shared" si="714"/>
        <v>1643</v>
      </c>
      <c r="G485" s="27">
        <f t="shared" si="714"/>
        <v>0</v>
      </c>
      <c r="H485" s="27">
        <f t="shared" si="714"/>
        <v>0</v>
      </c>
      <c r="I485" s="27">
        <f t="shared" si="714"/>
        <v>0</v>
      </c>
      <c r="J485" s="27">
        <f t="shared" si="714"/>
        <v>0</v>
      </c>
      <c r="K485" s="27">
        <f t="shared" si="714"/>
        <v>0</v>
      </c>
      <c r="L485" s="27">
        <f t="shared" si="714"/>
        <v>1643</v>
      </c>
      <c r="M485" s="27">
        <f t="shared" si="714"/>
        <v>0</v>
      </c>
      <c r="N485" s="27">
        <f t="shared" si="714"/>
        <v>0</v>
      </c>
      <c r="O485" s="27">
        <f t="shared" si="714"/>
        <v>0</v>
      </c>
      <c r="P485" s="27">
        <f t="shared" si="714"/>
        <v>0</v>
      </c>
      <c r="Q485" s="27">
        <f t="shared" si="714"/>
        <v>0</v>
      </c>
      <c r="R485" s="27">
        <f t="shared" si="714"/>
        <v>1643</v>
      </c>
      <c r="S485" s="27">
        <f t="shared" si="714"/>
        <v>0</v>
      </c>
      <c r="T485" s="27">
        <f t="shared" si="715"/>
        <v>0</v>
      </c>
      <c r="U485" s="27">
        <f t="shared" si="715"/>
        <v>0</v>
      </c>
      <c r="V485" s="27">
        <f t="shared" si="715"/>
        <v>0</v>
      </c>
      <c r="W485" s="27">
        <f t="shared" si="715"/>
        <v>0</v>
      </c>
      <c r="X485" s="27">
        <f t="shared" si="715"/>
        <v>1643</v>
      </c>
      <c r="Y485" s="27">
        <f t="shared" si="715"/>
        <v>0</v>
      </c>
      <c r="Z485" s="27">
        <f t="shared" si="715"/>
        <v>0</v>
      </c>
      <c r="AA485" s="27">
        <f t="shared" si="715"/>
        <v>0</v>
      </c>
      <c r="AB485" s="27">
        <f t="shared" si="715"/>
        <v>0</v>
      </c>
      <c r="AC485" s="27">
        <f t="shared" si="715"/>
        <v>0</v>
      </c>
      <c r="AD485" s="27">
        <f t="shared" si="715"/>
        <v>1643</v>
      </c>
      <c r="AE485" s="27">
        <f t="shared" si="715"/>
        <v>0</v>
      </c>
      <c r="AF485" s="27">
        <f t="shared" si="716"/>
        <v>0</v>
      </c>
      <c r="AG485" s="27">
        <f t="shared" si="716"/>
        <v>0</v>
      </c>
      <c r="AH485" s="27">
        <f t="shared" si="716"/>
        <v>0</v>
      </c>
      <c r="AI485" s="27">
        <f t="shared" si="716"/>
        <v>0</v>
      </c>
      <c r="AJ485" s="27">
        <f t="shared" si="716"/>
        <v>1643</v>
      </c>
      <c r="AK485" s="27">
        <f t="shared" si="716"/>
        <v>0</v>
      </c>
      <c r="AL485" s="27">
        <f t="shared" si="716"/>
        <v>0</v>
      </c>
      <c r="AM485" s="27">
        <f t="shared" si="716"/>
        <v>0</v>
      </c>
      <c r="AN485" s="27">
        <f t="shared" si="716"/>
        <v>0</v>
      </c>
      <c r="AO485" s="27">
        <f t="shared" si="716"/>
        <v>0</v>
      </c>
      <c r="AP485" s="27">
        <f t="shared" si="716"/>
        <v>1643</v>
      </c>
      <c r="AQ485" s="27">
        <f t="shared" si="716"/>
        <v>0</v>
      </c>
    </row>
    <row r="486" spans="1:43" s="7" customFormat="1" ht="21" customHeight="1">
      <c r="A486" s="73" t="s">
        <v>99</v>
      </c>
      <c r="B486" s="25" t="s">
        <v>62</v>
      </c>
      <c r="C486" s="25" t="s">
        <v>50</v>
      </c>
      <c r="D486" s="25" t="s">
        <v>381</v>
      </c>
      <c r="E486" s="25" t="s">
        <v>100</v>
      </c>
      <c r="F486" s="27">
        <f t="shared" si="714"/>
        <v>1643</v>
      </c>
      <c r="G486" s="27">
        <f t="shared" si="714"/>
        <v>0</v>
      </c>
      <c r="H486" s="27">
        <f t="shared" si="714"/>
        <v>0</v>
      </c>
      <c r="I486" s="27">
        <f t="shared" si="714"/>
        <v>0</v>
      </c>
      <c r="J486" s="27">
        <f t="shared" si="714"/>
        <v>0</v>
      </c>
      <c r="K486" s="27">
        <f t="shared" si="714"/>
        <v>0</v>
      </c>
      <c r="L486" s="27">
        <f t="shared" si="714"/>
        <v>1643</v>
      </c>
      <c r="M486" s="27">
        <f t="shared" si="714"/>
        <v>0</v>
      </c>
      <c r="N486" s="27">
        <f t="shared" si="714"/>
        <v>0</v>
      </c>
      <c r="O486" s="27">
        <f t="shared" si="714"/>
        <v>0</v>
      </c>
      <c r="P486" s="27">
        <f t="shared" si="714"/>
        <v>0</v>
      </c>
      <c r="Q486" s="27">
        <f t="shared" si="714"/>
        <v>0</v>
      </c>
      <c r="R486" s="27">
        <f t="shared" si="714"/>
        <v>1643</v>
      </c>
      <c r="S486" s="27">
        <f t="shared" si="714"/>
        <v>0</v>
      </c>
      <c r="T486" s="27">
        <f t="shared" si="715"/>
        <v>0</v>
      </c>
      <c r="U486" s="27">
        <f t="shared" si="715"/>
        <v>0</v>
      </c>
      <c r="V486" s="27">
        <f t="shared" si="715"/>
        <v>0</v>
      </c>
      <c r="W486" s="27">
        <f t="shared" si="715"/>
        <v>0</v>
      </c>
      <c r="X486" s="27">
        <f t="shared" si="715"/>
        <v>1643</v>
      </c>
      <c r="Y486" s="27">
        <f t="shared" si="715"/>
        <v>0</v>
      </c>
      <c r="Z486" s="27">
        <f t="shared" si="715"/>
        <v>0</v>
      </c>
      <c r="AA486" s="27">
        <f t="shared" si="715"/>
        <v>0</v>
      </c>
      <c r="AB486" s="27">
        <f t="shared" si="715"/>
        <v>0</v>
      </c>
      <c r="AC486" s="27">
        <f t="shared" si="715"/>
        <v>0</v>
      </c>
      <c r="AD486" s="27">
        <f t="shared" si="715"/>
        <v>1643</v>
      </c>
      <c r="AE486" s="27">
        <f t="shared" si="715"/>
        <v>0</v>
      </c>
      <c r="AF486" s="27">
        <f t="shared" si="716"/>
        <v>0</v>
      </c>
      <c r="AG486" s="27">
        <f t="shared" si="716"/>
        <v>0</v>
      </c>
      <c r="AH486" s="27">
        <f t="shared" si="716"/>
        <v>0</v>
      </c>
      <c r="AI486" s="27">
        <f t="shared" si="716"/>
        <v>0</v>
      </c>
      <c r="AJ486" s="27">
        <f t="shared" si="716"/>
        <v>1643</v>
      </c>
      <c r="AK486" s="27">
        <f t="shared" si="716"/>
        <v>0</v>
      </c>
      <c r="AL486" s="27">
        <f t="shared" si="716"/>
        <v>0</v>
      </c>
      <c r="AM486" s="27">
        <f t="shared" si="716"/>
        <v>0</v>
      </c>
      <c r="AN486" s="27">
        <f t="shared" si="716"/>
        <v>0</v>
      </c>
      <c r="AO486" s="27">
        <f t="shared" si="716"/>
        <v>0</v>
      </c>
      <c r="AP486" s="27">
        <f t="shared" si="716"/>
        <v>1643</v>
      </c>
      <c r="AQ486" s="27">
        <f t="shared" si="716"/>
        <v>0</v>
      </c>
    </row>
    <row r="487" spans="1:43" s="7" customFormat="1" ht="69.75" customHeight="1">
      <c r="A487" s="33" t="s">
        <v>436</v>
      </c>
      <c r="B487" s="25" t="s">
        <v>62</v>
      </c>
      <c r="C487" s="25" t="s">
        <v>50</v>
      </c>
      <c r="D487" s="25" t="s">
        <v>381</v>
      </c>
      <c r="E487" s="25" t="s">
        <v>194</v>
      </c>
      <c r="F487" s="27">
        <v>1643</v>
      </c>
      <c r="G487" s="27"/>
      <c r="H487" s="27"/>
      <c r="I487" s="27"/>
      <c r="J487" s="27"/>
      <c r="K487" s="27"/>
      <c r="L487" s="27">
        <f>F487+H487+I487+J487+K487</f>
        <v>1643</v>
      </c>
      <c r="M487" s="27">
        <f>G487+K487</f>
        <v>0</v>
      </c>
      <c r="N487" s="27"/>
      <c r="O487" s="27"/>
      <c r="P487" s="27"/>
      <c r="Q487" s="27"/>
      <c r="R487" s="27">
        <f>L487+N487+O487+P487+Q487</f>
        <v>1643</v>
      </c>
      <c r="S487" s="27">
        <f>M487+Q487</f>
        <v>0</v>
      </c>
      <c r="T487" s="27"/>
      <c r="U487" s="27"/>
      <c r="V487" s="27"/>
      <c r="W487" s="27"/>
      <c r="X487" s="27">
        <f>R487+T487+U487+V487+W487</f>
        <v>1643</v>
      </c>
      <c r="Y487" s="27">
        <f>S487+W487</f>
        <v>0</v>
      </c>
      <c r="Z487" s="27"/>
      <c r="AA487" s="27"/>
      <c r="AB487" s="27"/>
      <c r="AC487" s="27"/>
      <c r="AD487" s="27">
        <f>X487+Z487+AA487+AB487+AC487</f>
        <v>1643</v>
      </c>
      <c r="AE487" s="27">
        <f>Y487+AC487</f>
        <v>0</v>
      </c>
      <c r="AF487" s="27"/>
      <c r="AG487" s="27"/>
      <c r="AH487" s="27"/>
      <c r="AI487" s="27"/>
      <c r="AJ487" s="27">
        <f>AD487+AF487+AG487+AH487+AI487</f>
        <v>1643</v>
      </c>
      <c r="AK487" s="27">
        <f>AE487+AI487</f>
        <v>0</v>
      </c>
      <c r="AL487" s="27"/>
      <c r="AM487" s="27"/>
      <c r="AN487" s="27"/>
      <c r="AO487" s="27"/>
      <c r="AP487" s="27">
        <f>AJ487+AL487+AM487+AN487+AO487</f>
        <v>1643</v>
      </c>
      <c r="AQ487" s="27">
        <f>AK487+AO487</f>
        <v>0</v>
      </c>
    </row>
    <row r="488" spans="1:43" s="7" customFormat="1" ht="50.25">
      <c r="A488" s="33" t="s">
        <v>522</v>
      </c>
      <c r="B488" s="25" t="s">
        <v>62</v>
      </c>
      <c r="C488" s="25" t="s">
        <v>50</v>
      </c>
      <c r="D488" s="25" t="s">
        <v>382</v>
      </c>
      <c r="E488" s="25"/>
      <c r="F488" s="27">
        <f t="shared" ref="F488:U491" si="717">F489</f>
        <v>10817</v>
      </c>
      <c r="G488" s="27">
        <f t="shared" si="717"/>
        <v>0</v>
      </c>
      <c r="H488" s="27">
        <f t="shared" si="717"/>
        <v>0</v>
      </c>
      <c r="I488" s="27">
        <f t="shared" si="717"/>
        <v>0</v>
      </c>
      <c r="J488" s="27">
        <f t="shared" si="717"/>
        <v>0</v>
      </c>
      <c r="K488" s="27">
        <f t="shared" si="717"/>
        <v>0</v>
      </c>
      <c r="L488" s="27">
        <f t="shared" si="717"/>
        <v>10817</v>
      </c>
      <c r="M488" s="27">
        <f t="shared" si="717"/>
        <v>0</v>
      </c>
      <c r="N488" s="27">
        <f t="shared" si="717"/>
        <v>0</v>
      </c>
      <c r="O488" s="27">
        <f t="shared" si="717"/>
        <v>0</v>
      </c>
      <c r="P488" s="27">
        <f t="shared" si="717"/>
        <v>0</v>
      </c>
      <c r="Q488" s="27">
        <f t="shared" si="717"/>
        <v>0</v>
      </c>
      <c r="R488" s="27">
        <f t="shared" si="717"/>
        <v>10817</v>
      </c>
      <c r="S488" s="27">
        <f t="shared" si="717"/>
        <v>0</v>
      </c>
      <c r="T488" s="27">
        <f t="shared" si="717"/>
        <v>0</v>
      </c>
      <c r="U488" s="27">
        <f t="shared" si="717"/>
        <v>0</v>
      </c>
      <c r="V488" s="27">
        <f t="shared" ref="T488:AI491" si="718">V489</f>
        <v>0</v>
      </c>
      <c r="W488" s="27">
        <f t="shared" si="718"/>
        <v>0</v>
      </c>
      <c r="X488" s="27">
        <f t="shared" si="718"/>
        <v>10817</v>
      </c>
      <c r="Y488" s="27">
        <f t="shared" si="718"/>
        <v>0</v>
      </c>
      <c r="Z488" s="27">
        <f t="shared" si="718"/>
        <v>0</v>
      </c>
      <c r="AA488" s="27">
        <f t="shared" si="718"/>
        <v>0</v>
      </c>
      <c r="AB488" s="27">
        <f t="shared" si="718"/>
        <v>0</v>
      </c>
      <c r="AC488" s="27">
        <f t="shared" si="718"/>
        <v>0</v>
      </c>
      <c r="AD488" s="27">
        <f t="shared" si="718"/>
        <v>10817</v>
      </c>
      <c r="AE488" s="27">
        <f t="shared" si="718"/>
        <v>0</v>
      </c>
      <c r="AF488" s="27">
        <f t="shared" si="718"/>
        <v>0</v>
      </c>
      <c r="AG488" s="27">
        <f t="shared" si="718"/>
        <v>0</v>
      </c>
      <c r="AH488" s="27">
        <f t="shared" si="718"/>
        <v>0</v>
      </c>
      <c r="AI488" s="27">
        <f t="shared" si="718"/>
        <v>0</v>
      </c>
      <c r="AJ488" s="27">
        <f t="shared" ref="AF488:AQ491" si="719">AJ489</f>
        <v>10817</v>
      </c>
      <c r="AK488" s="27">
        <f t="shared" si="719"/>
        <v>0</v>
      </c>
      <c r="AL488" s="27">
        <f t="shared" si="719"/>
        <v>0</v>
      </c>
      <c r="AM488" s="27">
        <f t="shared" si="719"/>
        <v>0</v>
      </c>
      <c r="AN488" s="27">
        <f t="shared" si="719"/>
        <v>-103</v>
      </c>
      <c r="AO488" s="27">
        <f t="shared" si="719"/>
        <v>0</v>
      </c>
      <c r="AP488" s="27">
        <f t="shared" si="719"/>
        <v>10714</v>
      </c>
      <c r="AQ488" s="27">
        <f t="shared" si="719"/>
        <v>0</v>
      </c>
    </row>
    <row r="489" spans="1:43" s="7" customFormat="1" ht="24" customHeight="1">
      <c r="A489" s="33" t="s">
        <v>78</v>
      </c>
      <c r="B489" s="25" t="s">
        <v>62</v>
      </c>
      <c r="C489" s="25" t="s">
        <v>50</v>
      </c>
      <c r="D489" s="25" t="s">
        <v>383</v>
      </c>
      <c r="E489" s="25"/>
      <c r="F489" s="27">
        <f t="shared" si="717"/>
        <v>10817</v>
      </c>
      <c r="G489" s="27">
        <f t="shared" si="717"/>
        <v>0</v>
      </c>
      <c r="H489" s="27">
        <f t="shared" si="717"/>
        <v>0</v>
      </c>
      <c r="I489" s="27">
        <f t="shared" si="717"/>
        <v>0</v>
      </c>
      <c r="J489" s="27">
        <f t="shared" si="717"/>
        <v>0</v>
      </c>
      <c r="K489" s="27">
        <f t="shared" si="717"/>
        <v>0</v>
      </c>
      <c r="L489" s="27">
        <f t="shared" si="717"/>
        <v>10817</v>
      </c>
      <c r="M489" s="27">
        <f t="shared" si="717"/>
        <v>0</v>
      </c>
      <c r="N489" s="27">
        <f t="shared" si="717"/>
        <v>0</v>
      </c>
      <c r="O489" s="27">
        <f t="shared" si="717"/>
        <v>0</v>
      </c>
      <c r="P489" s="27">
        <f t="shared" si="717"/>
        <v>0</v>
      </c>
      <c r="Q489" s="27">
        <f t="shared" si="717"/>
        <v>0</v>
      </c>
      <c r="R489" s="27">
        <f t="shared" si="717"/>
        <v>10817</v>
      </c>
      <c r="S489" s="27">
        <f t="shared" si="717"/>
        <v>0</v>
      </c>
      <c r="T489" s="27">
        <f t="shared" si="718"/>
        <v>0</v>
      </c>
      <c r="U489" s="27">
        <f t="shared" si="718"/>
        <v>0</v>
      </c>
      <c r="V489" s="27">
        <f t="shared" si="718"/>
        <v>0</v>
      </c>
      <c r="W489" s="27">
        <f t="shared" si="718"/>
        <v>0</v>
      </c>
      <c r="X489" s="27">
        <f t="shared" si="718"/>
        <v>10817</v>
      </c>
      <c r="Y489" s="27">
        <f t="shared" si="718"/>
        <v>0</v>
      </c>
      <c r="Z489" s="27">
        <f t="shared" si="718"/>
        <v>0</v>
      </c>
      <c r="AA489" s="27">
        <f t="shared" si="718"/>
        <v>0</v>
      </c>
      <c r="AB489" s="27">
        <f t="shared" si="718"/>
        <v>0</v>
      </c>
      <c r="AC489" s="27">
        <f t="shared" si="718"/>
        <v>0</v>
      </c>
      <c r="AD489" s="27">
        <f t="shared" si="718"/>
        <v>10817</v>
      </c>
      <c r="AE489" s="27">
        <f t="shared" si="718"/>
        <v>0</v>
      </c>
      <c r="AF489" s="27">
        <f t="shared" si="719"/>
        <v>0</v>
      </c>
      <c r="AG489" s="27">
        <f t="shared" si="719"/>
        <v>0</v>
      </c>
      <c r="AH489" s="27">
        <f t="shared" si="719"/>
        <v>0</v>
      </c>
      <c r="AI489" s="27">
        <f t="shared" si="719"/>
        <v>0</v>
      </c>
      <c r="AJ489" s="27">
        <f t="shared" si="719"/>
        <v>10817</v>
      </c>
      <c r="AK489" s="27">
        <f t="shared" si="719"/>
        <v>0</v>
      </c>
      <c r="AL489" s="27">
        <f t="shared" si="719"/>
        <v>0</v>
      </c>
      <c r="AM489" s="27">
        <f t="shared" si="719"/>
        <v>0</v>
      </c>
      <c r="AN489" s="27">
        <f t="shared" si="719"/>
        <v>-103</v>
      </c>
      <c r="AO489" s="27">
        <f t="shared" si="719"/>
        <v>0</v>
      </c>
      <c r="AP489" s="27">
        <f t="shared" si="719"/>
        <v>10714</v>
      </c>
      <c r="AQ489" s="27">
        <f t="shared" si="719"/>
        <v>0</v>
      </c>
    </row>
    <row r="490" spans="1:43" s="7" customFormat="1" ht="21" customHeight="1">
      <c r="A490" s="33" t="s">
        <v>101</v>
      </c>
      <c r="B490" s="25" t="s">
        <v>62</v>
      </c>
      <c r="C490" s="25" t="s">
        <v>50</v>
      </c>
      <c r="D490" s="25" t="s">
        <v>384</v>
      </c>
      <c r="E490" s="25"/>
      <c r="F490" s="27">
        <f t="shared" si="717"/>
        <v>10817</v>
      </c>
      <c r="G490" s="27">
        <f t="shared" si="717"/>
        <v>0</v>
      </c>
      <c r="H490" s="27">
        <f t="shared" si="717"/>
        <v>0</v>
      </c>
      <c r="I490" s="27">
        <f t="shared" si="717"/>
        <v>0</v>
      </c>
      <c r="J490" s="27">
        <f t="shared" si="717"/>
        <v>0</v>
      </c>
      <c r="K490" s="27">
        <f t="shared" si="717"/>
        <v>0</v>
      </c>
      <c r="L490" s="27">
        <f t="shared" si="717"/>
        <v>10817</v>
      </c>
      <c r="M490" s="27">
        <f t="shared" si="717"/>
        <v>0</v>
      </c>
      <c r="N490" s="27">
        <f t="shared" si="717"/>
        <v>0</v>
      </c>
      <c r="O490" s="27">
        <f t="shared" si="717"/>
        <v>0</v>
      </c>
      <c r="P490" s="27">
        <f t="shared" si="717"/>
        <v>0</v>
      </c>
      <c r="Q490" s="27">
        <f t="shared" si="717"/>
        <v>0</v>
      </c>
      <c r="R490" s="27">
        <f t="shared" si="717"/>
        <v>10817</v>
      </c>
      <c r="S490" s="27">
        <f t="shared" si="717"/>
        <v>0</v>
      </c>
      <c r="T490" s="27">
        <f t="shared" si="718"/>
        <v>0</v>
      </c>
      <c r="U490" s="27">
        <f t="shared" si="718"/>
        <v>0</v>
      </c>
      <c r="V490" s="27">
        <f t="shared" si="718"/>
        <v>0</v>
      </c>
      <c r="W490" s="27">
        <f t="shared" si="718"/>
        <v>0</v>
      </c>
      <c r="X490" s="27">
        <f t="shared" si="718"/>
        <v>10817</v>
      </c>
      <c r="Y490" s="27">
        <f t="shared" si="718"/>
        <v>0</v>
      </c>
      <c r="Z490" s="27">
        <f t="shared" si="718"/>
        <v>0</v>
      </c>
      <c r="AA490" s="27">
        <f t="shared" si="718"/>
        <v>0</v>
      </c>
      <c r="AB490" s="27">
        <f t="shared" si="718"/>
        <v>0</v>
      </c>
      <c r="AC490" s="27">
        <f t="shared" si="718"/>
        <v>0</v>
      </c>
      <c r="AD490" s="27">
        <f t="shared" si="718"/>
        <v>10817</v>
      </c>
      <c r="AE490" s="27">
        <f t="shared" si="718"/>
        <v>0</v>
      </c>
      <c r="AF490" s="27">
        <f t="shared" si="719"/>
        <v>0</v>
      </c>
      <c r="AG490" s="27">
        <f t="shared" si="719"/>
        <v>0</v>
      </c>
      <c r="AH490" s="27">
        <f t="shared" si="719"/>
        <v>0</v>
      </c>
      <c r="AI490" s="27">
        <f t="shared" si="719"/>
        <v>0</v>
      </c>
      <c r="AJ490" s="27">
        <f t="shared" si="719"/>
        <v>10817</v>
      </c>
      <c r="AK490" s="27">
        <f t="shared" si="719"/>
        <v>0</v>
      </c>
      <c r="AL490" s="27">
        <f t="shared" si="719"/>
        <v>0</v>
      </c>
      <c r="AM490" s="27">
        <f t="shared" si="719"/>
        <v>0</v>
      </c>
      <c r="AN490" s="27">
        <f t="shared" si="719"/>
        <v>-103</v>
      </c>
      <c r="AO490" s="27">
        <f t="shared" si="719"/>
        <v>0</v>
      </c>
      <c r="AP490" s="27">
        <f t="shared" si="719"/>
        <v>10714</v>
      </c>
      <c r="AQ490" s="27">
        <f t="shared" si="719"/>
        <v>0</v>
      </c>
    </row>
    <row r="491" spans="1:43" s="7" customFormat="1" ht="33.75" customHeight="1">
      <c r="A491" s="33" t="s">
        <v>437</v>
      </c>
      <c r="B491" s="25" t="s">
        <v>62</v>
      </c>
      <c r="C491" s="25" t="s">
        <v>50</v>
      </c>
      <c r="D491" s="25" t="s">
        <v>384</v>
      </c>
      <c r="E491" s="25" t="s">
        <v>80</v>
      </c>
      <c r="F491" s="27">
        <f t="shared" si="717"/>
        <v>10817</v>
      </c>
      <c r="G491" s="27">
        <f t="shared" si="717"/>
        <v>0</v>
      </c>
      <c r="H491" s="27">
        <f t="shared" si="717"/>
        <v>0</v>
      </c>
      <c r="I491" s="27">
        <f t="shared" si="717"/>
        <v>0</v>
      </c>
      <c r="J491" s="27">
        <f t="shared" si="717"/>
        <v>0</v>
      </c>
      <c r="K491" s="27">
        <f t="shared" si="717"/>
        <v>0</v>
      </c>
      <c r="L491" s="27">
        <f t="shared" si="717"/>
        <v>10817</v>
      </c>
      <c r="M491" s="27">
        <f t="shared" si="717"/>
        <v>0</v>
      </c>
      <c r="N491" s="27">
        <f t="shared" si="717"/>
        <v>0</v>
      </c>
      <c r="O491" s="27">
        <f t="shared" si="717"/>
        <v>0</v>
      </c>
      <c r="P491" s="27">
        <f t="shared" si="717"/>
        <v>0</v>
      </c>
      <c r="Q491" s="27">
        <f t="shared" si="717"/>
        <v>0</v>
      </c>
      <c r="R491" s="27">
        <f t="shared" si="717"/>
        <v>10817</v>
      </c>
      <c r="S491" s="27">
        <f t="shared" si="717"/>
        <v>0</v>
      </c>
      <c r="T491" s="27">
        <f t="shared" si="718"/>
        <v>0</v>
      </c>
      <c r="U491" s="27">
        <f t="shared" si="718"/>
        <v>0</v>
      </c>
      <c r="V491" s="27">
        <f t="shared" si="718"/>
        <v>0</v>
      </c>
      <c r="W491" s="27">
        <f t="shared" si="718"/>
        <v>0</v>
      </c>
      <c r="X491" s="27">
        <f t="shared" si="718"/>
        <v>10817</v>
      </c>
      <c r="Y491" s="27">
        <f t="shared" si="718"/>
        <v>0</v>
      </c>
      <c r="Z491" s="27">
        <f t="shared" si="718"/>
        <v>0</v>
      </c>
      <c r="AA491" s="27">
        <f t="shared" si="718"/>
        <v>0</v>
      </c>
      <c r="AB491" s="27">
        <f t="shared" si="718"/>
        <v>0</v>
      </c>
      <c r="AC491" s="27">
        <f t="shared" si="718"/>
        <v>0</v>
      </c>
      <c r="AD491" s="27">
        <f t="shared" si="718"/>
        <v>10817</v>
      </c>
      <c r="AE491" s="27">
        <f t="shared" si="718"/>
        <v>0</v>
      </c>
      <c r="AF491" s="27">
        <f t="shared" si="719"/>
        <v>0</v>
      </c>
      <c r="AG491" s="27">
        <f t="shared" si="719"/>
        <v>0</v>
      </c>
      <c r="AH491" s="27">
        <f t="shared" si="719"/>
        <v>0</v>
      </c>
      <c r="AI491" s="27">
        <f t="shared" si="719"/>
        <v>0</v>
      </c>
      <c r="AJ491" s="27">
        <f t="shared" si="719"/>
        <v>10817</v>
      </c>
      <c r="AK491" s="27">
        <f t="shared" si="719"/>
        <v>0</v>
      </c>
      <c r="AL491" s="92">
        <f t="shared" si="719"/>
        <v>0</v>
      </c>
      <c r="AM491" s="92">
        <f t="shared" si="719"/>
        <v>0</v>
      </c>
      <c r="AN491" s="92">
        <f t="shared" si="719"/>
        <v>-103</v>
      </c>
      <c r="AO491" s="92">
        <f t="shared" si="719"/>
        <v>0</v>
      </c>
      <c r="AP491" s="27">
        <f t="shared" si="719"/>
        <v>10714</v>
      </c>
      <c r="AQ491" s="27">
        <f t="shared" si="719"/>
        <v>0</v>
      </c>
    </row>
    <row r="492" spans="1:43" s="7" customFormat="1" ht="36.75" customHeight="1">
      <c r="A492" s="72" t="s">
        <v>170</v>
      </c>
      <c r="B492" s="25" t="s">
        <v>62</v>
      </c>
      <c r="C492" s="25" t="s">
        <v>50</v>
      </c>
      <c r="D492" s="25" t="s">
        <v>384</v>
      </c>
      <c r="E492" s="25" t="s">
        <v>169</v>
      </c>
      <c r="F492" s="27">
        <f>4179+6638</f>
        <v>10817</v>
      </c>
      <c r="G492" s="27"/>
      <c r="H492" s="27"/>
      <c r="I492" s="27"/>
      <c r="J492" s="27"/>
      <c r="K492" s="27"/>
      <c r="L492" s="27">
        <f>F492+H492+I492+J492+K492</f>
        <v>10817</v>
      </c>
      <c r="M492" s="27">
        <f>G492+K492</f>
        <v>0</v>
      </c>
      <c r="N492" s="27"/>
      <c r="O492" s="27"/>
      <c r="P492" s="27"/>
      <c r="Q492" s="27"/>
      <c r="R492" s="27">
        <f>L492+N492+O492+P492+Q492</f>
        <v>10817</v>
      </c>
      <c r="S492" s="27">
        <f>M492+Q492</f>
        <v>0</v>
      </c>
      <c r="T492" s="27"/>
      <c r="U492" s="27"/>
      <c r="V492" s="27"/>
      <c r="W492" s="27"/>
      <c r="X492" s="27">
        <f>R492+T492+U492+V492+W492</f>
        <v>10817</v>
      </c>
      <c r="Y492" s="27">
        <f>S492+W492</f>
        <v>0</v>
      </c>
      <c r="Z492" s="27"/>
      <c r="AA492" s="27"/>
      <c r="AB492" s="27"/>
      <c r="AC492" s="27"/>
      <c r="AD492" s="27">
        <f>X492+Z492+AA492+AB492+AC492</f>
        <v>10817</v>
      </c>
      <c r="AE492" s="27">
        <f>Y492+AC492</f>
        <v>0</v>
      </c>
      <c r="AF492" s="27"/>
      <c r="AG492" s="27"/>
      <c r="AH492" s="27"/>
      <c r="AI492" s="27"/>
      <c r="AJ492" s="27">
        <f>AD492+AF492+AG492+AH492+AI492</f>
        <v>10817</v>
      </c>
      <c r="AK492" s="27">
        <f>AE492+AI492</f>
        <v>0</v>
      </c>
      <c r="AL492" s="92"/>
      <c r="AM492" s="92"/>
      <c r="AN492" s="92">
        <v>-103</v>
      </c>
      <c r="AO492" s="92"/>
      <c r="AP492" s="27">
        <f>AJ492+AL492+AM492+AN492+AO492</f>
        <v>10714</v>
      </c>
      <c r="AQ492" s="27">
        <f>AK492+AO492</f>
        <v>0</v>
      </c>
    </row>
    <row r="493" spans="1:43" s="7" customFormat="1" ht="54.75" hidden="1" customHeight="1">
      <c r="A493" s="96" t="s">
        <v>492</v>
      </c>
      <c r="B493" s="97" t="s">
        <v>62</v>
      </c>
      <c r="C493" s="97" t="s">
        <v>50</v>
      </c>
      <c r="D493" s="97" t="s">
        <v>493</v>
      </c>
      <c r="E493" s="97"/>
      <c r="F493" s="95">
        <f>F494</f>
        <v>0</v>
      </c>
      <c r="G493" s="95">
        <f>G494</f>
        <v>0</v>
      </c>
      <c r="H493" s="95">
        <f t="shared" ref="H493:Z495" si="720">H494</f>
        <v>0</v>
      </c>
      <c r="I493" s="95">
        <f t="shared" si="720"/>
        <v>0</v>
      </c>
      <c r="J493" s="95">
        <f t="shared" si="720"/>
        <v>0</v>
      </c>
      <c r="K493" s="95">
        <f t="shared" si="720"/>
        <v>0</v>
      </c>
      <c r="L493" s="95">
        <f t="shared" si="720"/>
        <v>0</v>
      </c>
      <c r="M493" s="95">
        <f t="shared" si="720"/>
        <v>0</v>
      </c>
      <c r="N493" s="95">
        <f t="shared" si="720"/>
        <v>0</v>
      </c>
      <c r="O493" s="95">
        <f t="shared" si="720"/>
        <v>0</v>
      </c>
      <c r="P493" s="95">
        <f t="shared" si="720"/>
        <v>0</v>
      </c>
      <c r="Q493" s="95">
        <f t="shared" si="720"/>
        <v>0</v>
      </c>
      <c r="R493" s="95">
        <f t="shared" si="720"/>
        <v>0</v>
      </c>
      <c r="S493" s="95">
        <f t="shared" si="720"/>
        <v>0</v>
      </c>
      <c r="T493" s="95">
        <f t="shared" si="720"/>
        <v>0</v>
      </c>
      <c r="U493" s="95">
        <f t="shared" si="720"/>
        <v>0</v>
      </c>
      <c r="V493" s="95">
        <f t="shared" si="720"/>
        <v>0</v>
      </c>
      <c r="W493" s="95">
        <f t="shared" si="720"/>
        <v>0</v>
      </c>
      <c r="X493" s="95">
        <f t="shared" si="720"/>
        <v>0</v>
      </c>
      <c r="Y493" s="95">
        <f t="shared" si="720"/>
        <v>0</v>
      </c>
      <c r="Z493" s="95">
        <f t="shared" si="720"/>
        <v>0</v>
      </c>
      <c r="AA493" s="95">
        <f t="shared" ref="Z493:AO495" si="721">AA494</f>
        <v>0</v>
      </c>
      <c r="AB493" s="95">
        <f t="shared" si="721"/>
        <v>0</v>
      </c>
      <c r="AC493" s="95">
        <f t="shared" si="721"/>
        <v>0</v>
      </c>
      <c r="AD493" s="95">
        <f t="shared" si="721"/>
        <v>0</v>
      </c>
      <c r="AE493" s="95">
        <f t="shared" si="721"/>
        <v>0</v>
      </c>
      <c r="AF493" s="27">
        <f t="shared" si="721"/>
        <v>0</v>
      </c>
      <c r="AG493" s="27">
        <f t="shared" si="721"/>
        <v>0</v>
      </c>
      <c r="AH493" s="27">
        <f t="shared" si="721"/>
        <v>0</v>
      </c>
      <c r="AI493" s="27">
        <f t="shared" si="721"/>
        <v>0</v>
      </c>
      <c r="AJ493" s="95">
        <f t="shared" si="721"/>
        <v>0</v>
      </c>
      <c r="AK493" s="95">
        <f t="shared" si="721"/>
        <v>0</v>
      </c>
      <c r="AL493" s="27">
        <f t="shared" si="721"/>
        <v>0</v>
      </c>
      <c r="AM493" s="27">
        <f t="shared" si="721"/>
        <v>0</v>
      </c>
      <c r="AN493" s="27">
        <f t="shared" si="721"/>
        <v>0</v>
      </c>
      <c r="AO493" s="27">
        <f t="shared" si="721"/>
        <v>0</v>
      </c>
      <c r="AP493" s="95">
        <f t="shared" ref="AL493:AQ495" si="722">AP494</f>
        <v>0</v>
      </c>
      <c r="AQ493" s="95">
        <f t="shared" si="722"/>
        <v>0</v>
      </c>
    </row>
    <row r="494" spans="1:43" s="7" customFormat="1" ht="56.25" hidden="1" customHeight="1">
      <c r="A494" s="96" t="s">
        <v>515</v>
      </c>
      <c r="B494" s="97" t="s">
        <v>62</v>
      </c>
      <c r="C494" s="97" t="s">
        <v>50</v>
      </c>
      <c r="D494" s="97" t="s">
        <v>518</v>
      </c>
      <c r="E494" s="97"/>
      <c r="F494" s="95">
        <f t="shared" ref="F494:U495" si="723">F495</f>
        <v>0</v>
      </c>
      <c r="G494" s="95">
        <f t="shared" si="723"/>
        <v>0</v>
      </c>
      <c r="H494" s="95">
        <f t="shared" si="723"/>
        <v>0</v>
      </c>
      <c r="I494" s="95">
        <f t="shared" si="723"/>
        <v>0</v>
      </c>
      <c r="J494" s="95">
        <f t="shared" si="723"/>
        <v>0</v>
      </c>
      <c r="K494" s="95">
        <f t="shared" si="723"/>
        <v>0</v>
      </c>
      <c r="L494" s="95">
        <f t="shared" si="723"/>
        <v>0</v>
      </c>
      <c r="M494" s="95">
        <f t="shared" si="723"/>
        <v>0</v>
      </c>
      <c r="N494" s="95">
        <f t="shared" si="723"/>
        <v>0</v>
      </c>
      <c r="O494" s="95">
        <f t="shared" si="723"/>
        <v>0</v>
      </c>
      <c r="P494" s="95">
        <f t="shared" si="723"/>
        <v>0</v>
      </c>
      <c r="Q494" s="95">
        <f t="shared" si="723"/>
        <v>0</v>
      </c>
      <c r="R494" s="95">
        <f t="shared" si="723"/>
        <v>0</v>
      </c>
      <c r="S494" s="95">
        <f t="shared" si="723"/>
        <v>0</v>
      </c>
      <c r="T494" s="95">
        <f t="shared" si="723"/>
        <v>0</v>
      </c>
      <c r="U494" s="95">
        <f t="shared" si="723"/>
        <v>0</v>
      </c>
      <c r="V494" s="95">
        <f t="shared" si="720"/>
        <v>0</v>
      </c>
      <c r="W494" s="95">
        <f t="shared" si="720"/>
        <v>0</v>
      </c>
      <c r="X494" s="95">
        <f t="shared" si="720"/>
        <v>0</v>
      </c>
      <c r="Y494" s="95">
        <f t="shared" si="720"/>
        <v>0</v>
      </c>
      <c r="Z494" s="95">
        <f t="shared" si="720"/>
        <v>0</v>
      </c>
      <c r="AA494" s="95">
        <f t="shared" si="721"/>
        <v>0</v>
      </c>
      <c r="AB494" s="95">
        <f t="shared" si="721"/>
        <v>0</v>
      </c>
      <c r="AC494" s="95">
        <f t="shared" si="721"/>
        <v>0</v>
      </c>
      <c r="AD494" s="95">
        <f t="shared" si="721"/>
        <v>0</v>
      </c>
      <c r="AE494" s="95">
        <f t="shared" si="721"/>
        <v>0</v>
      </c>
      <c r="AF494" s="27">
        <f t="shared" si="721"/>
        <v>0</v>
      </c>
      <c r="AG494" s="27">
        <f t="shared" si="721"/>
        <v>0</v>
      </c>
      <c r="AH494" s="27">
        <f t="shared" si="721"/>
        <v>0</v>
      </c>
      <c r="AI494" s="27">
        <f t="shared" si="721"/>
        <v>0</v>
      </c>
      <c r="AJ494" s="95">
        <f t="shared" si="721"/>
        <v>0</v>
      </c>
      <c r="AK494" s="95">
        <f t="shared" si="721"/>
        <v>0</v>
      </c>
      <c r="AL494" s="27">
        <f t="shared" si="722"/>
        <v>0</v>
      </c>
      <c r="AM494" s="27">
        <f t="shared" si="722"/>
        <v>0</v>
      </c>
      <c r="AN494" s="27">
        <f t="shared" si="722"/>
        <v>0</v>
      </c>
      <c r="AO494" s="27">
        <f t="shared" si="722"/>
        <v>0</v>
      </c>
      <c r="AP494" s="95">
        <f t="shared" si="722"/>
        <v>0</v>
      </c>
      <c r="AQ494" s="95">
        <f t="shared" si="722"/>
        <v>0</v>
      </c>
    </row>
    <row r="495" spans="1:43" s="7" customFormat="1" ht="18.75" hidden="1">
      <c r="A495" s="96" t="s">
        <v>99</v>
      </c>
      <c r="B495" s="97" t="s">
        <v>62</v>
      </c>
      <c r="C495" s="97" t="s">
        <v>50</v>
      </c>
      <c r="D495" s="97" t="s">
        <v>518</v>
      </c>
      <c r="E495" s="97" t="s">
        <v>100</v>
      </c>
      <c r="F495" s="95">
        <f t="shared" si="723"/>
        <v>0</v>
      </c>
      <c r="G495" s="95">
        <f t="shared" si="723"/>
        <v>0</v>
      </c>
      <c r="H495" s="95">
        <f t="shared" si="723"/>
        <v>0</v>
      </c>
      <c r="I495" s="95">
        <f t="shared" si="723"/>
        <v>0</v>
      </c>
      <c r="J495" s="95">
        <f t="shared" si="723"/>
        <v>0</v>
      </c>
      <c r="K495" s="95">
        <f t="shared" si="723"/>
        <v>0</v>
      </c>
      <c r="L495" s="95">
        <f t="shared" si="723"/>
        <v>0</v>
      </c>
      <c r="M495" s="95">
        <f t="shared" si="723"/>
        <v>0</v>
      </c>
      <c r="N495" s="95">
        <f t="shared" si="723"/>
        <v>0</v>
      </c>
      <c r="O495" s="95">
        <f t="shared" si="723"/>
        <v>0</v>
      </c>
      <c r="P495" s="95">
        <f t="shared" si="723"/>
        <v>0</v>
      </c>
      <c r="Q495" s="95">
        <f t="shared" si="723"/>
        <v>0</v>
      </c>
      <c r="R495" s="95">
        <f t="shared" si="723"/>
        <v>0</v>
      </c>
      <c r="S495" s="95">
        <f t="shared" si="723"/>
        <v>0</v>
      </c>
      <c r="T495" s="95">
        <f t="shared" si="720"/>
        <v>0</v>
      </c>
      <c r="U495" s="95">
        <f t="shared" si="720"/>
        <v>0</v>
      </c>
      <c r="V495" s="95">
        <f t="shared" si="720"/>
        <v>0</v>
      </c>
      <c r="W495" s="95">
        <f t="shared" si="720"/>
        <v>0</v>
      </c>
      <c r="X495" s="95">
        <f t="shared" si="720"/>
        <v>0</v>
      </c>
      <c r="Y495" s="95">
        <f t="shared" si="720"/>
        <v>0</v>
      </c>
      <c r="Z495" s="95">
        <f t="shared" si="721"/>
        <v>0</v>
      </c>
      <c r="AA495" s="95">
        <f t="shared" si="721"/>
        <v>0</v>
      </c>
      <c r="AB495" s="95">
        <f t="shared" si="721"/>
        <v>0</v>
      </c>
      <c r="AC495" s="95">
        <f t="shared" si="721"/>
        <v>0</v>
      </c>
      <c r="AD495" s="95">
        <f t="shared" si="721"/>
        <v>0</v>
      </c>
      <c r="AE495" s="95">
        <f t="shared" si="721"/>
        <v>0</v>
      </c>
      <c r="AF495" s="27">
        <f t="shared" si="721"/>
        <v>0</v>
      </c>
      <c r="AG495" s="27">
        <f t="shared" si="721"/>
        <v>0</v>
      </c>
      <c r="AH495" s="27">
        <f t="shared" si="721"/>
        <v>0</v>
      </c>
      <c r="AI495" s="27">
        <f t="shared" si="721"/>
        <v>0</v>
      </c>
      <c r="AJ495" s="95">
        <f t="shared" si="721"/>
        <v>0</v>
      </c>
      <c r="AK495" s="95">
        <f t="shared" si="721"/>
        <v>0</v>
      </c>
      <c r="AL495" s="27">
        <f t="shared" si="722"/>
        <v>0</v>
      </c>
      <c r="AM495" s="27">
        <f t="shared" si="722"/>
        <v>0</v>
      </c>
      <c r="AN495" s="27">
        <f t="shared" si="722"/>
        <v>0</v>
      </c>
      <c r="AO495" s="27">
        <f t="shared" si="722"/>
        <v>0</v>
      </c>
      <c r="AP495" s="95">
        <f t="shared" si="722"/>
        <v>0</v>
      </c>
      <c r="AQ495" s="95">
        <f t="shared" si="722"/>
        <v>0</v>
      </c>
    </row>
    <row r="496" spans="1:43" s="7" customFormat="1" ht="66.75" hidden="1">
      <c r="A496" s="96" t="s">
        <v>436</v>
      </c>
      <c r="B496" s="97" t="s">
        <v>62</v>
      </c>
      <c r="C496" s="97" t="s">
        <v>50</v>
      </c>
      <c r="D496" s="97" t="s">
        <v>518</v>
      </c>
      <c r="E496" s="97" t="s">
        <v>194</v>
      </c>
      <c r="F496" s="95">
        <f>17222-17222</f>
        <v>0</v>
      </c>
      <c r="G496" s="95"/>
      <c r="H496" s="95">
        <f t="shared" ref="H496" si="724">17222-17222</f>
        <v>0</v>
      </c>
      <c r="I496" s="95"/>
      <c r="J496" s="95">
        <f t="shared" ref="J496" si="725">17222-17222</f>
        <v>0</v>
      </c>
      <c r="K496" s="95"/>
      <c r="L496" s="95">
        <f t="shared" ref="L496" si="726">17222-17222</f>
        <v>0</v>
      </c>
      <c r="M496" s="95"/>
      <c r="N496" s="95">
        <f t="shared" ref="N496" si="727">17222-17222</f>
        <v>0</v>
      </c>
      <c r="O496" s="95"/>
      <c r="P496" s="95">
        <f t="shared" ref="P496" si="728">17222-17222</f>
        <v>0</v>
      </c>
      <c r="Q496" s="95"/>
      <c r="R496" s="95">
        <f t="shared" ref="R496" si="729">17222-17222</f>
        <v>0</v>
      </c>
      <c r="S496" s="95"/>
      <c r="T496" s="95">
        <f t="shared" ref="T496" si="730">17222-17222</f>
        <v>0</v>
      </c>
      <c r="U496" s="95"/>
      <c r="V496" s="95">
        <f t="shared" ref="V496" si="731">17222-17222</f>
        <v>0</v>
      </c>
      <c r="W496" s="95"/>
      <c r="X496" s="95">
        <f t="shared" ref="X496" si="732">17222-17222</f>
        <v>0</v>
      </c>
      <c r="Y496" s="95"/>
      <c r="Z496" s="95">
        <f t="shared" ref="Z496" si="733">17222-17222</f>
        <v>0</v>
      </c>
      <c r="AA496" s="95"/>
      <c r="AB496" s="95">
        <f t="shared" ref="AB496" si="734">17222-17222</f>
        <v>0</v>
      </c>
      <c r="AC496" s="95"/>
      <c r="AD496" s="95">
        <f t="shared" ref="AD496" si="735">17222-17222</f>
        <v>0</v>
      </c>
      <c r="AE496" s="95"/>
      <c r="AF496" s="27">
        <f t="shared" ref="AF496" si="736">17222-17222</f>
        <v>0</v>
      </c>
      <c r="AG496" s="27"/>
      <c r="AH496" s="27">
        <f t="shared" ref="AH496" si="737">17222-17222</f>
        <v>0</v>
      </c>
      <c r="AI496" s="27"/>
      <c r="AJ496" s="95">
        <f t="shared" ref="AJ496" si="738">17222-17222</f>
        <v>0</v>
      </c>
      <c r="AK496" s="95"/>
      <c r="AL496" s="27">
        <f t="shared" ref="AL496" si="739">17222-17222</f>
        <v>0</v>
      </c>
      <c r="AM496" s="27"/>
      <c r="AN496" s="27">
        <f t="shared" ref="AN496" si="740">17222-17222</f>
        <v>0</v>
      </c>
      <c r="AO496" s="27"/>
      <c r="AP496" s="95">
        <f t="shared" ref="AP496" si="741">17222-17222</f>
        <v>0</v>
      </c>
      <c r="AQ496" s="95"/>
    </row>
    <row r="497" spans="1:43" s="8" customFormat="1" ht="19.5" customHeight="1">
      <c r="A497" s="33" t="s">
        <v>81</v>
      </c>
      <c r="B497" s="25" t="s">
        <v>62</v>
      </c>
      <c r="C497" s="25" t="s">
        <v>50</v>
      </c>
      <c r="D497" s="32" t="s">
        <v>245</v>
      </c>
      <c r="E497" s="25"/>
      <c r="F497" s="27">
        <f t="shared" ref="F497:U498" si="742">F498</f>
        <v>20227</v>
      </c>
      <c r="G497" s="27">
        <f t="shared" si="742"/>
        <v>0</v>
      </c>
      <c r="H497" s="27">
        <f t="shared" si="742"/>
        <v>0</v>
      </c>
      <c r="I497" s="27">
        <f t="shared" si="742"/>
        <v>0</v>
      </c>
      <c r="J497" s="27">
        <f t="shared" si="742"/>
        <v>0</v>
      </c>
      <c r="K497" s="27">
        <f t="shared" si="742"/>
        <v>0</v>
      </c>
      <c r="L497" s="27">
        <f t="shared" si="742"/>
        <v>20227</v>
      </c>
      <c r="M497" s="27">
        <f t="shared" si="742"/>
        <v>0</v>
      </c>
      <c r="N497" s="27">
        <f t="shared" si="742"/>
        <v>0</v>
      </c>
      <c r="O497" s="27">
        <f t="shared" si="742"/>
        <v>0</v>
      </c>
      <c r="P497" s="27">
        <f t="shared" si="742"/>
        <v>0</v>
      </c>
      <c r="Q497" s="27">
        <f t="shared" si="742"/>
        <v>0</v>
      </c>
      <c r="R497" s="27">
        <f t="shared" si="742"/>
        <v>20227</v>
      </c>
      <c r="S497" s="27">
        <f t="shared" si="742"/>
        <v>0</v>
      </c>
      <c r="T497" s="27">
        <f t="shared" si="742"/>
        <v>0</v>
      </c>
      <c r="U497" s="27">
        <f t="shared" si="742"/>
        <v>0</v>
      </c>
      <c r="V497" s="27">
        <f t="shared" ref="T497:AI498" si="743">V498</f>
        <v>0</v>
      </c>
      <c r="W497" s="27">
        <f t="shared" si="743"/>
        <v>0</v>
      </c>
      <c r="X497" s="27">
        <f t="shared" si="743"/>
        <v>20227</v>
      </c>
      <c r="Y497" s="27">
        <f t="shared" si="743"/>
        <v>0</v>
      </c>
      <c r="Z497" s="27">
        <f t="shared" si="743"/>
        <v>1288</v>
      </c>
      <c r="AA497" s="27">
        <f t="shared" si="743"/>
        <v>0</v>
      </c>
      <c r="AB497" s="27">
        <f t="shared" si="743"/>
        <v>0</v>
      </c>
      <c r="AC497" s="27">
        <f t="shared" si="743"/>
        <v>0</v>
      </c>
      <c r="AD497" s="27">
        <f t="shared" si="743"/>
        <v>21515</v>
      </c>
      <c r="AE497" s="27">
        <f t="shared" si="743"/>
        <v>0</v>
      </c>
      <c r="AF497" s="27">
        <f t="shared" si="743"/>
        <v>0</v>
      </c>
      <c r="AG497" s="27">
        <f t="shared" si="743"/>
        <v>0</v>
      </c>
      <c r="AH497" s="27">
        <f t="shared" si="743"/>
        <v>0</v>
      </c>
      <c r="AI497" s="27">
        <f t="shared" si="743"/>
        <v>0</v>
      </c>
      <c r="AJ497" s="27">
        <f t="shared" ref="AF497:AQ498" si="744">AJ498</f>
        <v>21515</v>
      </c>
      <c r="AK497" s="27">
        <f t="shared" si="744"/>
        <v>0</v>
      </c>
      <c r="AL497" s="27">
        <f t="shared" si="744"/>
        <v>0</v>
      </c>
      <c r="AM497" s="27">
        <f t="shared" si="744"/>
        <v>0</v>
      </c>
      <c r="AN497" s="27">
        <f t="shared" si="744"/>
        <v>0</v>
      </c>
      <c r="AO497" s="27">
        <f t="shared" si="744"/>
        <v>0</v>
      </c>
      <c r="AP497" s="27">
        <f t="shared" si="744"/>
        <v>21515</v>
      </c>
      <c r="AQ497" s="27">
        <f t="shared" si="744"/>
        <v>0</v>
      </c>
    </row>
    <row r="498" spans="1:43" s="8" customFormat="1" ht="24" customHeight="1">
      <c r="A498" s="76" t="s">
        <v>78</v>
      </c>
      <c r="B498" s="25" t="s">
        <v>62</v>
      </c>
      <c r="C498" s="25" t="s">
        <v>50</v>
      </c>
      <c r="D498" s="25" t="s">
        <v>246</v>
      </c>
      <c r="E498" s="25"/>
      <c r="F498" s="27">
        <f t="shared" si="742"/>
        <v>20227</v>
      </c>
      <c r="G498" s="27">
        <f t="shared" si="742"/>
        <v>0</v>
      </c>
      <c r="H498" s="27">
        <f t="shared" si="742"/>
        <v>0</v>
      </c>
      <c r="I498" s="27">
        <f t="shared" si="742"/>
        <v>0</v>
      </c>
      <c r="J498" s="27">
        <f t="shared" si="742"/>
        <v>0</v>
      </c>
      <c r="K498" s="27">
        <f t="shared" si="742"/>
        <v>0</v>
      </c>
      <c r="L498" s="27">
        <f t="shared" si="742"/>
        <v>20227</v>
      </c>
      <c r="M498" s="27">
        <f t="shared" si="742"/>
        <v>0</v>
      </c>
      <c r="N498" s="27">
        <f t="shared" si="742"/>
        <v>0</v>
      </c>
      <c r="O498" s="27">
        <f t="shared" si="742"/>
        <v>0</v>
      </c>
      <c r="P498" s="27">
        <f t="shared" si="742"/>
        <v>0</v>
      </c>
      <c r="Q498" s="27">
        <f t="shared" si="742"/>
        <v>0</v>
      </c>
      <c r="R498" s="27">
        <f t="shared" si="742"/>
        <v>20227</v>
      </c>
      <c r="S498" s="27">
        <f t="shared" si="742"/>
        <v>0</v>
      </c>
      <c r="T498" s="27">
        <f t="shared" si="743"/>
        <v>0</v>
      </c>
      <c r="U498" s="27">
        <f t="shared" si="743"/>
        <v>0</v>
      </c>
      <c r="V498" s="27">
        <f t="shared" si="743"/>
        <v>0</v>
      </c>
      <c r="W498" s="27">
        <f t="shared" si="743"/>
        <v>0</v>
      </c>
      <c r="X498" s="27">
        <f t="shared" si="743"/>
        <v>20227</v>
      </c>
      <c r="Y498" s="27">
        <f t="shared" si="743"/>
        <v>0</v>
      </c>
      <c r="Z498" s="27">
        <f t="shared" si="743"/>
        <v>1288</v>
      </c>
      <c r="AA498" s="27">
        <f t="shared" si="743"/>
        <v>0</v>
      </c>
      <c r="AB498" s="27">
        <f t="shared" si="743"/>
        <v>0</v>
      </c>
      <c r="AC498" s="27">
        <f t="shared" si="743"/>
        <v>0</v>
      </c>
      <c r="AD498" s="27">
        <f t="shared" si="743"/>
        <v>21515</v>
      </c>
      <c r="AE498" s="27">
        <f t="shared" si="743"/>
        <v>0</v>
      </c>
      <c r="AF498" s="27">
        <f t="shared" si="744"/>
        <v>0</v>
      </c>
      <c r="AG498" s="27">
        <f t="shared" si="744"/>
        <v>0</v>
      </c>
      <c r="AH498" s="27">
        <f t="shared" si="744"/>
        <v>0</v>
      </c>
      <c r="AI498" s="27">
        <f t="shared" si="744"/>
        <v>0</v>
      </c>
      <c r="AJ498" s="27">
        <f t="shared" si="744"/>
        <v>21515</v>
      </c>
      <c r="AK498" s="27">
        <f t="shared" si="744"/>
        <v>0</v>
      </c>
      <c r="AL498" s="27">
        <f t="shared" si="744"/>
        <v>0</v>
      </c>
      <c r="AM498" s="27">
        <f t="shared" si="744"/>
        <v>0</v>
      </c>
      <c r="AN498" s="27">
        <f t="shared" si="744"/>
        <v>0</v>
      </c>
      <c r="AO498" s="27">
        <f t="shared" si="744"/>
        <v>0</v>
      </c>
      <c r="AP498" s="27">
        <f t="shared" si="744"/>
        <v>21515</v>
      </c>
      <c r="AQ498" s="27">
        <f t="shared" si="744"/>
        <v>0</v>
      </c>
    </row>
    <row r="499" spans="1:43" s="8" customFormat="1" ht="19.5" customHeight="1">
      <c r="A499" s="79" t="s">
        <v>101</v>
      </c>
      <c r="B499" s="36" t="s">
        <v>62</v>
      </c>
      <c r="C499" s="36" t="s">
        <v>50</v>
      </c>
      <c r="D499" s="36" t="s">
        <v>369</v>
      </c>
      <c r="E499" s="25"/>
      <c r="F499" s="27">
        <f t="shared" ref="F499:G499" si="745">F500+F502</f>
        <v>20227</v>
      </c>
      <c r="G499" s="27">
        <f t="shared" si="745"/>
        <v>0</v>
      </c>
      <c r="H499" s="27">
        <f t="shared" ref="H499:M499" si="746">H500+H502</f>
        <v>0</v>
      </c>
      <c r="I499" s="27">
        <f t="shared" si="746"/>
        <v>0</v>
      </c>
      <c r="J499" s="27">
        <f t="shared" si="746"/>
        <v>0</v>
      </c>
      <c r="K499" s="27">
        <f t="shared" si="746"/>
        <v>0</v>
      </c>
      <c r="L499" s="27">
        <f t="shared" si="746"/>
        <v>20227</v>
      </c>
      <c r="M499" s="27">
        <f t="shared" si="746"/>
        <v>0</v>
      </c>
      <c r="N499" s="27">
        <f t="shared" ref="N499:S499" si="747">N500+N502</f>
        <v>0</v>
      </c>
      <c r="O499" s="27">
        <f t="shared" si="747"/>
        <v>0</v>
      </c>
      <c r="P499" s="27">
        <f t="shared" si="747"/>
        <v>0</v>
      </c>
      <c r="Q499" s="27">
        <f t="shared" si="747"/>
        <v>0</v>
      </c>
      <c r="R499" s="27">
        <f t="shared" si="747"/>
        <v>20227</v>
      </c>
      <c r="S499" s="27">
        <f t="shared" si="747"/>
        <v>0</v>
      </c>
      <c r="T499" s="27">
        <f t="shared" ref="T499:Y499" si="748">T500+T502</f>
        <v>0</v>
      </c>
      <c r="U499" s="27">
        <f t="shared" si="748"/>
        <v>0</v>
      </c>
      <c r="V499" s="27">
        <f t="shared" si="748"/>
        <v>0</v>
      </c>
      <c r="W499" s="27">
        <f t="shared" si="748"/>
        <v>0</v>
      </c>
      <c r="X499" s="27">
        <f t="shared" si="748"/>
        <v>20227</v>
      </c>
      <c r="Y499" s="27">
        <f t="shared" si="748"/>
        <v>0</v>
      </c>
      <c r="Z499" s="27">
        <f t="shared" ref="Z499:AE499" si="749">Z500+Z502</f>
        <v>1288</v>
      </c>
      <c r="AA499" s="27">
        <f t="shared" si="749"/>
        <v>0</v>
      </c>
      <c r="AB499" s="27">
        <f t="shared" si="749"/>
        <v>0</v>
      </c>
      <c r="AC499" s="27">
        <f t="shared" si="749"/>
        <v>0</v>
      </c>
      <c r="AD499" s="27">
        <f t="shared" si="749"/>
        <v>21515</v>
      </c>
      <c r="AE499" s="27">
        <f t="shared" si="749"/>
        <v>0</v>
      </c>
      <c r="AF499" s="27">
        <f t="shared" ref="AF499:AK499" si="750">AF500+AF502</f>
        <v>0</v>
      </c>
      <c r="AG499" s="27">
        <f t="shared" si="750"/>
        <v>0</v>
      </c>
      <c r="AH499" s="27">
        <f t="shared" si="750"/>
        <v>0</v>
      </c>
      <c r="AI499" s="27">
        <f t="shared" si="750"/>
        <v>0</v>
      </c>
      <c r="AJ499" s="27">
        <f t="shared" si="750"/>
        <v>21515</v>
      </c>
      <c r="AK499" s="27">
        <f t="shared" si="750"/>
        <v>0</v>
      </c>
      <c r="AL499" s="27">
        <f t="shared" ref="AL499:AQ499" si="751">AL500+AL502</f>
        <v>0</v>
      </c>
      <c r="AM499" s="27">
        <f t="shared" si="751"/>
        <v>0</v>
      </c>
      <c r="AN499" s="27">
        <f t="shared" si="751"/>
        <v>0</v>
      </c>
      <c r="AO499" s="27">
        <f t="shared" si="751"/>
        <v>0</v>
      </c>
      <c r="AP499" s="27">
        <f t="shared" si="751"/>
        <v>21515</v>
      </c>
      <c r="AQ499" s="27">
        <f t="shared" si="751"/>
        <v>0</v>
      </c>
    </row>
    <row r="500" spans="1:43" s="8" customFormat="1" ht="33">
      <c r="A500" s="33" t="s">
        <v>437</v>
      </c>
      <c r="B500" s="36" t="s">
        <v>62</v>
      </c>
      <c r="C500" s="36" t="s">
        <v>50</v>
      </c>
      <c r="D500" s="36" t="s">
        <v>369</v>
      </c>
      <c r="E500" s="25" t="s">
        <v>80</v>
      </c>
      <c r="F500" s="27">
        <f t="shared" ref="F500:AQ500" si="752">F501</f>
        <v>20227</v>
      </c>
      <c r="G500" s="27">
        <f t="shared" si="752"/>
        <v>0</v>
      </c>
      <c r="H500" s="27">
        <f t="shared" si="752"/>
        <v>0</v>
      </c>
      <c r="I500" s="27">
        <f t="shared" si="752"/>
        <v>0</v>
      </c>
      <c r="J500" s="27">
        <f t="shared" si="752"/>
        <v>0</v>
      </c>
      <c r="K500" s="27">
        <f t="shared" si="752"/>
        <v>0</v>
      </c>
      <c r="L500" s="27">
        <f t="shared" si="752"/>
        <v>20227</v>
      </c>
      <c r="M500" s="27">
        <f t="shared" si="752"/>
        <v>0</v>
      </c>
      <c r="N500" s="27">
        <f t="shared" si="752"/>
        <v>0</v>
      </c>
      <c r="O500" s="27">
        <f t="shared" si="752"/>
        <v>0</v>
      </c>
      <c r="P500" s="27">
        <f t="shared" si="752"/>
        <v>0</v>
      </c>
      <c r="Q500" s="27">
        <f t="shared" si="752"/>
        <v>0</v>
      </c>
      <c r="R500" s="27">
        <f t="shared" si="752"/>
        <v>20227</v>
      </c>
      <c r="S500" s="27">
        <f t="shared" si="752"/>
        <v>0</v>
      </c>
      <c r="T500" s="27">
        <f t="shared" si="752"/>
        <v>0</v>
      </c>
      <c r="U500" s="27">
        <f t="shared" si="752"/>
        <v>0</v>
      </c>
      <c r="V500" s="27">
        <f t="shared" si="752"/>
        <v>0</v>
      </c>
      <c r="W500" s="27">
        <f t="shared" si="752"/>
        <v>0</v>
      </c>
      <c r="X500" s="27">
        <f t="shared" si="752"/>
        <v>20227</v>
      </c>
      <c r="Y500" s="27">
        <f t="shared" si="752"/>
        <v>0</v>
      </c>
      <c r="Z500" s="131">
        <f t="shared" si="752"/>
        <v>1288</v>
      </c>
      <c r="AA500" s="27">
        <f t="shared" si="752"/>
        <v>0</v>
      </c>
      <c r="AB500" s="27">
        <f t="shared" si="752"/>
        <v>0</v>
      </c>
      <c r="AC500" s="27">
        <f t="shared" si="752"/>
        <v>0</v>
      </c>
      <c r="AD500" s="27">
        <f t="shared" si="752"/>
        <v>21515</v>
      </c>
      <c r="AE500" s="27">
        <f t="shared" si="752"/>
        <v>0</v>
      </c>
      <c r="AF500" s="27">
        <f t="shared" si="752"/>
        <v>0</v>
      </c>
      <c r="AG500" s="27">
        <f t="shared" si="752"/>
        <v>0</v>
      </c>
      <c r="AH500" s="27">
        <f t="shared" si="752"/>
        <v>0</v>
      </c>
      <c r="AI500" s="27">
        <f t="shared" si="752"/>
        <v>0</v>
      </c>
      <c r="AJ500" s="27">
        <f t="shared" si="752"/>
        <v>21515</v>
      </c>
      <c r="AK500" s="27">
        <f t="shared" si="752"/>
        <v>0</v>
      </c>
      <c r="AL500" s="27">
        <f t="shared" si="752"/>
        <v>0</v>
      </c>
      <c r="AM500" s="27">
        <f t="shared" si="752"/>
        <v>0</v>
      </c>
      <c r="AN500" s="27">
        <f t="shared" si="752"/>
        <v>0</v>
      </c>
      <c r="AO500" s="27">
        <f t="shared" si="752"/>
        <v>0</v>
      </c>
      <c r="AP500" s="27">
        <f t="shared" si="752"/>
        <v>21515</v>
      </c>
      <c r="AQ500" s="27">
        <f t="shared" si="752"/>
        <v>0</v>
      </c>
    </row>
    <row r="501" spans="1:43" s="8" customFormat="1" ht="38.25" customHeight="1">
      <c r="A501" s="72" t="s">
        <v>196</v>
      </c>
      <c r="B501" s="36" t="s">
        <v>62</v>
      </c>
      <c r="C501" s="36" t="s">
        <v>50</v>
      </c>
      <c r="D501" s="36" t="s">
        <v>369</v>
      </c>
      <c r="E501" s="25" t="s">
        <v>169</v>
      </c>
      <c r="F501" s="27">
        <f>1947+309+8028+9943</f>
        <v>20227</v>
      </c>
      <c r="G501" s="27"/>
      <c r="H501" s="27"/>
      <c r="I501" s="27"/>
      <c r="J501" s="27"/>
      <c r="K501" s="27"/>
      <c r="L501" s="27">
        <f>F501+H501+I501+J501+K501</f>
        <v>20227</v>
      </c>
      <c r="M501" s="27">
        <f>G501+K501</f>
        <v>0</v>
      </c>
      <c r="N501" s="27"/>
      <c r="O501" s="27"/>
      <c r="P501" s="27"/>
      <c r="Q501" s="27"/>
      <c r="R501" s="27">
        <f>L501+N501+O501+P501+Q501</f>
        <v>20227</v>
      </c>
      <c r="S501" s="27">
        <f>M501+Q501</f>
        <v>0</v>
      </c>
      <c r="T501" s="27"/>
      <c r="U501" s="27"/>
      <c r="V501" s="27"/>
      <c r="W501" s="27"/>
      <c r="X501" s="27">
        <f>R501+T501+U501+V501+W501</f>
        <v>20227</v>
      </c>
      <c r="Y501" s="27">
        <f>S501+W501</f>
        <v>0</v>
      </c>
      <c r="Z501" s="131">
        <v>1288</v>
      </c>
      <c r="AA501" s="27"/>
      <c r="AB501" s="27"/>
      <c r="AC501" s="27"/>
      <c r="AD501" s="27">
        <f>X501+Z501+AA501+AB501+AC501</f>
        <v>21515</v>
      </c>
      <c r="AE501" s="27">
        <f>Y501+AC501</f>
        <v>0</v>
      </c>
      <c r="AF501" s="27"/>
      <c r="AG501" s="27"/>
      <c r="AH501" s="27"/>
      <c r="AI501" s="27"/>
      <c r="AJ501" s="27">
        <f>AD501+AF501+AG501+AH501+AI501</f>
        <v>21515</v>
      </c>
      <c r="AK501" s="27">
        <f>AE501+AI501</f>
        <v>0</v>
      </c>
      <c r="AL501" s="27"/>
      <c r="AM501" s="27"/>
      <c r="AN501" s="27"/>
      <c r="AO501" s="27"/>
      <c r="AP501" s="27">
        <f>AJ501+AL501+AM501+AN501+AO501</f>
        <v>21515</v>
      </c>
      <c r="AQ501" s="27">
        <f>AK501+AO501</f>
        <v>0</v>
      </c>
    </row>
    <row r="502" spans="1:43" s="8" customFormat="1" ht="19.5" hidden="1" customHeight="1">
      <c r="A502" s="114" t="s">
        <v>99</v>
      </c>
      <c r="B502" s="135" t="s">
        <v>62</v>
      </c>
      <c r="C502" s="135" t="s">
        <v>50</v>
      </c>
      <c r="D502" s="135" t="s">
        <v>369</v>
      </c>
      <c r="E502" s="97" t="s">
        <v>100</v>
      </c>
      <c r="F502" s="95">
        <f t="shared" ref="F502:AQ502" si="753">F503</f>
        <v>0</v>
      </c>
      <c r="G502" s="95">
        <f t="shared" si="753"/>
        <v>0</v>
      </c>
      <c r="H502" s="95">
        <f t="shared" si="753"/>
        <v>0</v>
      </c>
      <c r="I502" s="95">
        <f t="shared" si="753"/>
        <v>0</v>
      </c>
      <c r="J502" s="95">
        <f t="shared" si="753"/>
        <v>0</v>
      </c>
      <c r="K502" s="95">
        <f t="shared" si="753"/>
        <v>0</v>
      </c>
      <c r="L502" s="95">
        <f t="shared" si="753"/>
        <v>0</v>
      </c>
      <c r="M502" s="95">
        <f t="shared" si="753"/>
        <v>0</v>
      </c>
      <c r="N502" s="95">
        <f t="shared" si="753"/>
        <v>0</v>
      </c>
      <c r="O502" s="95">
        <f t="shared" si="753"/>
        <v>0</v>
      </c>
      <c r="P502" s="95">
        <f t="shared" si="753"/>
        <v>0</v>
      </c>
      <c r="Q502" s="95">
        <f t="shared" si="753"/>
        <v>0</v>
      </c>
      <c r="R502" s="95">
        <f t="shared" si="753"/>
        <v>0</v>
      </c>
      <c r="S502" s="95">
        <f t="shared" si="753"/>
        <v>0</v>
      </c>
      <c r="T502" s="95">
        <f t="shared" si="753"/>
        <v>0</v>
      </c>
      <c r="U502" s="95">
        <f t="shared" si="753"/>
        <v>0</v>
      </c>
      <c r="V502" s="95">
        <f t="shared" si="753"/>
        <v>0</v>
      </c>
      <c r="W502" s="95">
        <f t="shared" si="753"/>
        <v>0</v>
      </c>
      <c r="X502" s="95">
        <f t="shared" si="753"/>
        <v>0</v>
      </c>
      <c r="Y502" s="95">
        <f t="shared" si="753"/>
        <v>0</v>
      </c>
      <c r="Z502" s="95">
        <f t="shared" si="753"/>
        <v>0</v>
      </c>
      <c r="AA502" s="95">
        <f t="shared" si="753"/>
        <v>0</v>
      </c>
      <c r="AB502" s="95">
        <f t="shared" si="753"/>
        <v>0</v>
      </c>
      <c r="AC502" s="95">
        <f t="shared" si="753"/>
        <v>0</v>
      </c>
      <c r="AD502" s="95">
        <f t="shared" si="753"/>
        <v>0</v>
      </c>
      <c r="AE502" s="95">
        <f t="shared" si="753"/>
        <v>0</v>
      </c>
      <c r="AF502" s="27">
        <f t="shared" si="753"/>
        <v>0</v>
      </c>
      <c r="AG502" s="27">
        <f t="shared" si="753"/>
        <v>0</v>
      </c>
      <c r="AH502" s="27">
        <f t="shared" si="753"/>
        <v>0</v>
      </c>
      <c r="AI502" s="27">
        <f t="shared" si="753"/>
        <v>0</v>
      </c>
      <c r="AJ502" s="95">
        <f t="shared" si="753"/>
        <v>0</v>
      </c>
      <c r="AK502" s="95">
        <f t="shared" si="753"/>
        <v>0</v>
      </c>
      <c r="AL502" s="27">
        <f t="shared" si="753"/>
        <v>0</v>
      </c>
      <c r="AM502" s="27">
        <f t="shared" si="753"/>
        <v>0</v>
      </c>
      <c r="AN502" s="27">
        <f t="shared" si="753"/>
        <v>0</v>
      </c>
      <c r="AO502" s="27">
        <f t="shared" si="753"/>
        <v>0</v>
      </c>
      <c r="AP502" s="95">
        <f t="shared" si="753"/>
        <v>0</v>
      </c>
      <c r="AQ502" s="95">
        <f t="shared" si="753"/>
        <v>0</v>
      </c>
    </row>
    <row r="503" spans="1:43" s="8" customFormat="1" ht="19.5" hidden="1" customHeight="1">
      <c r="A503" s="114" t="s">
        <v>187</v>
      </c>
      <c r="B503" s="135" t="s">
        <v>62</v>
      </c>
      <c r="C503" s="135" t="s">
        <v>50</v>
      </c>
      <c r="D503" s="135" t="s">
        <v>369</v>
      </c>
      <c r="E503" s="97" t="s">
        <v>171</v>
      </c>
      <c r="F503" s="95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  <c r="AA503" s="95"/>
      <c r="AB503" s="95"/>
      <c r="AC503" s="95"/>
      <c r="AD503" s="95"/>
      <c r="AE503" s="95"/>
      <c r="AF503" s="27"/>
      <c r="AG503" s="27"/>
      <c r="AH503" s="27"/>
      <c r="AI503" s="27"/>
      <c r="AJ503" s="95"/>
      <c r="AK503" s="95"/>
      <c r="AL503" s="27"/>
      <c r="AM503" s="27"/>
      <c r="AN503" s="27"/>
      <c r="AO503" s="27"/>
      <c r="AP503" s="95"/>
      <c r="AQ503" s="95"/>
    </row>
    <row r="504" spans="1:43" s="9" customFormat="1" ht="16.5">
      <c r="A504" s="33"/>
      <c r="B504" s="25"/>
      <c r="C504" s="25"/>
      <c r="D504" s="38"/>
      <c r="E504" s="25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  <c r="S504" s="60"/>
      <c r="T504" s="60"/>
      <c r="U504" s="60"/>
      <c r="V504" s="60"/>
      <c r="W504" s="60"/>
      <c r="X504" s="60"/>
      <c r="Y504" s="60"/>
      <c r="Z504" s="60"/>
      <c r="AA504" s="60"/>
      <c r="AB504" s="60"/>
      <c r="AC504" s="60"/>
      <c r="AD504" s="60"/>
      <c r="AE504" s="60"/>
      <c r="AF504" s="60"/>
      <c r="AG504" s="60"/>
      <c r="AH504" s="60"/>
      <c r="AI504" s="60"/>
      <c r="AJ504" s="60"/>
      <c r="AK504" s="60"/>
      <c r="AL504" s="60"/>
      <c r="AM504" s="60"/>
      <c r="AN504" s="60"/>
      <c r="AO504" s="60"/>
      <c r="AP504" s="60"/>
      <c r="AQ504" s="60"/>
    </row>
    <row r="505" spans="1:43" s="10" customFormat="1" ht="18.75">
      <c r="A505" s="71" t="s">
        <v>31</v>
      </c>
      <c r="B505" s="22" t="s">
        <v>62</v>
      </c>
      <c r="C505" s="22" t="s">
        <v>51</v>
      </c>
      <c r="D505" s="29"/>
      <c r="E505" s="22"/>
      <c r="F505" s="30">
        <f t="shared" ref="F505:G505" si="754">F506+F511+F521+F516</f>
        <v>20289</v>
      </c>
      <c r="G505" s="30">
        <f t="shared" si="754"/>
        <v>0</v>
      </c>
      <c r="H505" s="30">
        <f t="shared" ref="H505:M505" si="755">H506+H511+H521+H516</f>
        <v>0</v>
      </c>
      <c r="I505" s="30">
        <f t="shared" si="755"/>
        <v>0</v>
      </c>
      <c r="J505" s="30">
        <f t="shared" si="755"/>
        <v>0</v>
      </c>
      <c r="K505" s="30">
        <f t="shared" si="755"/>
        <v>0</v>
      </c>
      <c r="L505" s="30">
        <f t="shared" si="755"/>
        <v>20289</v>
      </c>
      <c r="M505" s="30">
        <f t="shared" si="755"/>
        <v>0</v>
      </c>
      <c r="N505" s="30">
        <f t="shared" ref="N505:S505" si="756">N506+N511+N521+N516</f>
        <v>0</v>
      </c>
      <c r="O505" s="30">
        <f t="shared" si="756"/>
        <v>0</v>
      </c>
      <c r="P505" s="30">
        <f t="shared" si="756"/>
        <v>0</v>
      </c>
      <c r="Q505" s="30">
        <f t="shared" si="756"/>
        <v>0</v>
      </c>
      <c r="R505" s="30">
        <f t="shared" si="756"/>
        <v>20289</v>
      </c>
      <c r="S505" s="30">
        <f t="shared" si="756"/>
        <v>0</v>
      </c>
      <c r="T505" s="30">
        <f t="shared" ref="T505:Y505" si="757">T506+T511+T521+T516</f>
        <v>0</v>
      </c>
      <c r="U505" s="30">
        <f t="shared" si="757"/>
        <v>0</v>
      </c>
      <c r="V505" s="30">
        <f t="shared" si="757"/>
        <v>0</v>
      </c>
      <c r="W505" s="30">
        <f t="shared" si="757"/>
        <v>0</v>
      </c>
      <c r="X505" s="30">
        <f t="shared" si="757"/>
        <v>20289</v>
      </c>
      <c r="Y505" s="30">
        <f t="shared" si="757"/>
        <v>0</v>
      </c>
      <c r="Z505" s="30">
        <f t="shared" ref="Z505:AE505" si="758">Z506+Z511+Z521+Z516</f>
        <v>1087</v>
      </c>
      <c r="AA505" s="30">
        <f t="shared" si="758"/>
        <v>0</v>
      </c>
      <c r="AB505" s="30">
        <f t="shared" si="758"/>
        <v>0</v>
      </c>
      <c r="AC505" s="30">
        <f t="shared" si="758"/>
        <v>0</v>
      </c>
      <c r="AD505" s="30">
        <f t="shared" si="758"/>
        <v>21376</v>
      </c>
      <c r="AE505" s="30">
        <f t="shared" si="758"/>
        <v>0</v>
      </c>
      <c r="AF505" s="30">
        <f t="shared" ref="AF505:AK505" si="759">AF506+AF511+AF521+AF516</f>
        <v>0</v>
      </c>
      <c r="AG505" s="30">
        <f t="shared" si="759"/>
        <v>0</v>
      </c>
      <c r="AH505" s="30">
        <f t="shared" si="759"/>
        <v>0</v>
      </c>
      <c r="AI505" s="30">
        <f t="shared" si="759"/>
        <v>0</v>
      </c>
      <c r="AJ505" s="30">
        <f t="shared" si="759"/>
        <v>21376</v>
      </c>
      <c r="AK505" s="30">
        <f t="shared" si="759"/>
        <v>0</v>
      </c>
      <c r="AL505" s="30">
        <f t="shared" ref="AL505:AQ505" si="760">AL506+AL511+AL521+AL516</f>
        <v>0</v>
      </c>
      <c r="AM505" s="30">
        <f t="shared" si="760"/>
        <v>0</v>
      </c>
      <c r="AN505" s="30">
        <f t="shared" si="760"/>
        <v>-343</v>
      </c>
      <c r="AO505" s="30">
        <f t="shared" si="760"/>
        <v>0</v>
      </c>
      <c r="AP505" s="30">
        <f t="shared" si="760"/>
        <v>21033</v>
      </c>
      <c r="AQ505" s="30">
        <f t="shared" si="760"/>
        <v>0</v>
      </c>
    </row>
    <row r="506" spans="1:43" s="10" customFormat="1" ht="49.5">
      <c r="A506" s="33" t="s">
        <v>201</v>
      </c>
      <c r="B506" s="25" t="s">
        <v>62</v>
      </c>
      <c r="C506" s="25" t="s">
        <v>51</v>
      </c>
      <c r="D506" s="32" t="s">
        <v>379</v>
      </c>
      <c r="E506" s="25"/>
      <c r="F506" s="50">
        <f t="shared" ref="F506:U509" si="761">F507</f>
        <v>357</v>
      </c>
      <c r="G506" s="50">
        <f t="shared" si="761"/>
        <v>0</v>
      </c>
      <c r="H506" s="50">
        <f t="shared" si="761"/>
        <v>0</v>
      </c>
      <c r="I506" s="50">
        <f t="shared" si="761"/>
        <v>0</v>
      </c>
      <c r="J506" s="50">
        <f t="shared" si="761"/>
        <v>0</v>
      </c>
      <c r="K506" s="50">
        <f t="shared" si="761"/>
        <v>0</v>
      </c>
      <c r="L506" s="50">
        <f t="shared" si="761"/>
        <v>357</v>
      </c>
      <c r="M506" s="50">
        <f t="shared" si="761"/>
        <v>0</v>
      </c>
      <c r="N506" s="50">
        <f t="shared" si="761"/>
        <v>0</v>
      </c>
      <c r="O506" s="50">
        <f t="shared" si="761"/>
        <v>0</v>
      </c>
      <c r="P506" s="50">
        <f t="shared" si="761"/>
        <v>0</v>
      </c>
      <c r="Q506" s="50">
        <f t="shared" si="761"/>
        <v>0</v>
      </c>
      <c r="R506" s="50">
        <f t="shared" si="761"/>
        <v>357</v>
      </c>
      <c r="S506" s="50">
        <f t="shared" si="761"/>
        <v>0</v>
      </c>
      <c r="T506" s="50">
        <f t="shared" si="761"/>
        <v>0</v>
      </c>
      <c r="U506" s="50">
        <f t="shared" si="761"/>
        <v>0</v>
      </c>
      <c r="V506" s="50">
        <f t="shared" ref="T506:AI509" si="762">V507</f>
        <v>0</v>
      </c>
      <c r="W506" s="50">
        <f t="shared" si="762"/>
        <v>0</v>
      </c>
      <c r="X506" s="50">
        <f t="shared" si="762"/>
        <v>357</v>
      </c>
      <c r="Y506" s="50">
        <f t="shared" si="762"/>
        <v>0</v>
      </c>
      <c r="Z506" s="50">
        <f t="shared" si="762"/>
        <v>0</v>
      </c>
      <c r="AA506" s="50">
        <f t="shared" si="762"/>
        <v>0</v>
      </c>
      <c r="AB506" s="50">
        <f t="shared" si="762"/>
        <v>0</v>
      </c>
      <c r="AC506" s="50">
        <f t="shared" si="762"/>
        <v>0</v>
      </c>
      <c r="AD506" s="50">
        <f t="shared" si="762"/>
        <v>357</v>
      </c>
      <c r="AE506" s="50">
        <f t="shared" si="762"/>
        <v>0</v>
      </c>
      <c r="AF506" s="50">
        <f t="shared" si="762"/>
        <v>0</v>
      </c>
      <c r="AG506" s="50">
        <f t="shared" si="762"/>
        <v>0</v>
      </c>
      <c r="AH506" s="50">
        <f t="shared" si="762"/>
        <v>0</v>
      </c>
      <c r="AI506" s="50">
        <f t="shared" si="762"/>
        <v>0</v>
      </c>
      <c r="AJ506" s="50">
        <f t="shared" ref="AF506:AQ509" si="763">AJ507</f>
        <v>357</v>
      </c>
      <c r="AK506" s="50">
        <f t="shared" si="763"/>
        <v>0</v>
      </c>
      <c r="AL506" s="50">
        <f t="shared" si="763"/>
        <v>0</v>
      </c>
      <c r="AM506" s="50">
        <f t="shared" si="763"/>
        <v>0</v>
      </c>
      <c r="AN506" s="50">
        <f t="shared" si="763"/>
        <v>0</v>
      </c>
      <c r="AO506" s="50">
        <f t="shared" si="763"/>
        <v>0</v>
      </c>
      <c r="AP506" s="50">
        <f t="shared" si="763"/>
        <v>357</v>
      </c>
      <c r="AQ506" s="50">
        <f t="shared" si="763"/>
        <v>0</v>
      </c>
    </row>
    <row r="507" spans="1:43" s="10" customFormat="1" ht="24.75" customHeight="1">
      <c r="A507" s="77" t="s">
        <v>78</v>
      </c>
      <c r="B507" s="25" t="s">
        <v>62</v>
      </c>
      <c r="C507" s="25" t="s">
        <v>51</v>
      </c>
      <c r="D507" s="32" t="s">
        <v>380</v>
      </c>
      <c r="E507" s="25"/>
      <c r="F507" s="50">
        <f t="shared" si="761"/>
        <v>357</v>
      </c>
      <c r="G507" s="50">
        <f t="shared" si="761"/>
        <v>0</v>
      </c>
      <c r="H507" s="50">
        <f t="shared" si="761"/>
        <v>0</v>
      </c>
      <c r="I507" s="50">
        <f t="shared" si="761"/>
        <v>0</v>
      </c>
      <c r="J507" s="50">
        <f t="shared" si="761"/>
        <v>0</v>
      </c>
      <c r="K507" s="50">
        <f t="shared" si="761"/>
        <v>0</v>
      </c>
      <c r="L507" s="50">
        <f t="shared" si="761"/>
        <v>357</v>
      </c>
      <c r="M507" s="50">
        <f t="shared" si="761"/>
        <v>0</v>
      </c>
      <c r="N507" s="50">
        <f t="shared" si="761"/>
        <v>0</v>
      </c>
      <c r="O507" s="50">
        <f t="shared" si="761"/>
        <v>0</v>
      </c>
      <c r="P507" s="50">
        <f t="shared" si="761"/>
        <v>0</v>
      </c>
      <c r="Q507" s="50">
        <f t="shared" si="761"/>
        <v>0</v>
      </c>
      <c r="R507" s="50">
        <f t="shared" si="761"/>
        <v>357</v>
      </c>
      <c r="S507" s="50">
        <f t="shared" si="761"/>
        <v>0</v>
      </c>
      <c r="T507" s="50">
        <f t="shared" si="762"/>
        <v>0</v>
      </c>
      <c r="U507" s="50">
        <f t="shared" si="762"/>
        <v>0</v>
      </c>
      <c r="V507" s="50">
        <f t="shared" si="762"/>
        <v>0</v>
      </c>
      <c r="W507" s="50">
        <f t="shared" si="762"/>
        <v>0</v>
      </c>
      <c r="X507" s="50">
        <f t="shared" si="762"/>
        <v>357</v>
      </c>
      <c r="Y507" s="50">
        <f t="shared" si="762"/>
        <v>0</v>
      </c>
      <c r="Z507" s="50">
        <f t="shared" si="762"/>
        <v>0</v>
      </c>
      <c r="AA507" s="50">
        <f t="shared" si="762"/>
        <v>0</v>
      </c>
      <c r="AB507" s="50">
        <f t="shared" si="762"/>
        <v>0</v>
      </c>
      <c r="AC507" s="50">
        <f t="shared" si="762"/>
        <v>0</v>
      </c>
      <c r="AD507" s="50">
        <f t="shared" si="762"/>
        <v>357</v>
      </c>
      <c r="AE507" s="50">
        <f t="shared" si="762"/>
        <v>0</v>
      </c>
      <c r="AF507" s="50">
        <f t="shared" si="763"/>
        <v>0</v>
      </c>
      <c r="AG507" s="50">
        <f t="shared" si="763"/>
        <v>0</v>
      </c>
      <c r="AH507" s="50">
        <f t="shared" si="763"/>
        <v>0</v>
      </c>
      <c r="AI507" s="50">
        <f t="shared" si="763"/>
        <v>0</v>
      </c>
      <c r="AJ507" s="50">
        <f t="shared" si="763"/>
        <v>357</v>
      </c>
      <c r="AK507" s="50">
        <f t="shared" si="763"/>
        <v>0</v>
      </c>
      <c r="AL507" s="50">
        <f t="shared" si="763"/>
        <v>0</v>
      </c>
      <c r="AM507" s="50">
        <f t="shared" si="763"/>
        <v>0</v>
      </c>
      <c r="AN507" s="50">
        <f t="shared" si="763"/>
        <v>0</v>
      </c>
      <c r="AO507" s="50">
        <f t="shared" si="763"/>
        <v>0</v>
      </c>
      <c r="AP507" s="50">
        <f t="shared" si="763"/>
        <v>357</v>
      </c>
      <c r="AQ507" s="50">
        <f t="shared" si="763"/>
        <v>0</v>
      </c>
    </row>
    <row r="508" spans="1:43" s="10" customFormat="1" ht="22.5" customHeight="1">
      <c r="A508" s="33" t="s">
        <v>122</v>
      </c>
      <c r="B508" s="25" t="s">
        <v>62</v>
      </c>
      <c r="C508" s="25" t="s">
        <v>51</v>
      </c>
      <c r="D508" s="32" t="s">
        <v>387</v>
      </c>
      <c r="E508" s="25"/>
      <c r="F508" s="50">
        <f t="shared" si="761"/>
        <v>357</v>
      </c>
      <c r="G508" s="50">
        <f t="shared" si="761"/>
        <v>0</v>
      </c>
      <c r="H508" s="50">
        <f t="shared" si="761"/>
        <v>0</v>
      </c>
      <c r="I508" s="50">
        <f t="shared" si="761"/>
        <v>0</v>
      </c>
      <c r="J508" s="50">
        <f t="shared" si="761"/>
        <v>0</v>
      </c>
      <c r="K508" s="50">
        <f t="shared" si="761"/>
        <v>0</v>
      </c>
      <c r="L508" s="50">
        <f t="shared" si="761"/>
        <v>357</v>
      </c>
      <c r="M508" s="50">
        <f t="shared" si="761"/>
        <v>0</v>
      </c>
      <c r="N508" s="50">
        <f t="shared" si="761"/>
        <v>0</v>
      </c>
      <c r="O508" s="50">
        <f t="shared" si="761"/>
        <v>0</v>
      </c>
      <c r="P508" s="50">
        <f t="shared" si="761"/>
        <v>0</v>
      </c>
      <c r="Q508" s="50">
        <f t="shared" si="761"/>
        <v>0</v>
      </c>
      <c r="R508" s="50">
        <f t="shared" si="761"/>
        <v>357</v>
      </c>
      <c r="S508" s="50">
        <f t="shared" si="761"/>
        <v>0</v>
      </c>
      <c r="T508" s="50">
        <f t="shared" si="762"/>
        <v>0</v>
      </c>
      <c r="U508" s="50">
        <f t="shared" si="762"/>
        <v>0</v>
      </c>
      <c r="V508" s="50">
        <f t="shared" si="762"/>
        <v>0</v>
      </c>
      <c r="W508" s="50">
        <f t="shared" si="762"/>
        <v>0</v>
      </c>
      <c r="X508" s="50">
        <f t="shared" si="762"/>
        <v>357</v>
      </c>
      <c r="Y508" s="50">
        <f t="shared" si="762"/>
        <v>0</v>
      </c>
      <c r="Z508" s="50">
        <f t="shared" si="762"/>
        <v>0</v>
      </c>
      <c r="AA508" s="50">
        <f t="shared" si="762"/>
        <v>0</v>
      </c>
      <c r="AB508" s="50">
        <f t="shared" si="762"/>
        <v>0</v>
      </c>
      <c r="AC508" s="50">
        <f t="shared" si="762"/>
        <v>0</v>
      </c>
      <c r="AD508" s="50">
        <f t="shared" si="762"/>
        <v>357</v>
      </c>
      <c r="AE508" s="50">
        <f t="shared" si="762"/>
        <v>0</v>
      </c>
      <c r="AF508" s="50">
        <f t="shared" si="763"/>
        <v>0</v>
      </c>
      <c r="AG508" s="50">
        <f t="shared" si="763"/>
        <v>0</v>
      </c>
      <c r="AH508" s="50">
        <f t="shared" si="763"/>
        <v>0</v>
      </c>
      <c r="AI508" s="50">
        <f t="shared" si="763"/>
        <v>0</v>
      </c>
      <c r="AJ508" s="50">
        <f t="shared" si="763"/>
        <v>357</v>
      </c>
      <c r="AK508" s="50">
        <f t="shared" si="763"/>
        <v>0</v>
      </c>
      <c r="AL508" s="50">
        <f t="shared" si="763"/>
        <v>0</v>
      </c>
      <c r="AM508" s="50">
        <f t="shared" si="763"/>
        <v>0</v>
      </c>
      <c r="AN508" s="50">
        <f t="shared" si="763"/>
        <v>0</v>
      </c>
      <c r="AO508" s="50">
        <f t="shared" si="763"/>
        <v>0</v>
      </c>
      <c r="AP508" s="50">
        <f t="shared" si="763"/>
        <v>357</v>
      </c>
      <c r="AQ508" s="50">
        <f t="shared" si="763"/>
        <v>0</v>
      </c>
    </row>
    <row r="509" spans="1:43" s="10" customFormat="1" ht="16.5">
      <c r="A509" s="77" t="s">
        <v>99</v>
      </c>
      <c r="B509" s="25" t="s">
        <v>62</v>
      </c>
      <c r="C509" s="25" t="s">
        <v>51</v>
      </c>
      <c r="D509" s="32" t="s">
        <v>387</v>
      </c>
      <c r="E509" s="25" t="s">
        <v>100</v>
      </c>
      <c r="F509" s="50">
        <f t="shared" si="761"/>
        <v>357</v>
      </c>
      <c r="G509" s="50">
        <f t="shared" si="761"/>
        <v>0</v>
      </c>
      <c r="H509" s="50">
        <f t="shared" si="761"/>
        <v>0</v>
      </c>
      <c r="I509" s="50">
        <f t="shared" si="761"/>
        <v>0</v>
      </c>
      <c r="J509" s="50">
        <f t="shared" si="761"/>
        <v>0</v>
      </c>
      <c r="K509" s="50">
        <f t="shared" si="761"/>
        <v>0</v>
      </c>
      <c r="L509" s="50">
        <f t="shared" si="761"/>
        <v>357</v>
      </c>
      <c r="M509" s="50">
        <f t="shared" si="761"/>
        <v>0</v>
      </c>
      <c r="N509" s="50">
        <f t="shared" si="761"/>
        <v>0</v>
      </c>
      <c r="O509" s="50">
        <f t="shared" si="761"/>
        <v>0</v>
      </c>
      <c r="P509" s="50">
        <f t="shared" si="761"/>
        <v>0</v>
      </c>
      <c r="Q509" s="50">
        <f t="shared" si="761"/>
        <v>0</v>
      </c>
      <c r="R509" s="50">
        <f t="shared" si="761"/>
        <v>357</v>
      </c>
      <c r="S509" s="50">
        <f t="shared" si="761"/>
        <v>0</v>
      </c>
      <c r="T509" s="50">
        <f t="shared" si="762"/>
        <v>0</v>
      </c>
      <c r="U509" s="50">
        <f t="shared" si="762"/>
        <v>0</v>
      </c>
      <c r="V509" s="50">
        <f t="shared" si="762"/>
        <v>0</v>
      </c>
      <c r="W509" s="50">
        <f t="shared" si="762"/>
        <v>0</v>
      </c>
      <c r="X509" s="50">
        <f t="shared" si="762"/>
        <v>357</v>
      </c>
      <c r="Y509" s="50">
        <f t="shared" si="762"/>
        <v>0</v>
      </c>
      <c r="Z509" s="50">
        <f t="shared" si="762"/>
        <v>0</v>
      </c>
      <c r="AA509" s="50">
        <f t="shared" si="762"/>
        <v>0</v>
      </c>
      <c r="AB509" s="50">
        <f t="shared" si="762"/>
        <v>0</v>
      </c>
      <c r="AC509" s="50">
        <f t="shared" si="762"/>
        <v>0</v>
      </c>
      <c r="AD509" s="50">
        <f t="shared" si="762"/>
        <v>357</v>
      </c>
      <c r="AE509" s="50">
        <f t="shared" si="762"/>
        <v>0</v>
      </c>
      <c r="AF509" s="50">
        <f t="shared" si="763"/>
        <v>0</v>
      </c>
      <c r="AG509" s="50">
        <f t="shared" si="763"/>
        <v>0</v>
      </c>
      <c r="AH509" s="50">
        <f t="shared" si="763"/>
        <v>0</v>
      </c>
      <c r="AI509" s="50">
        <f t="shared" si="763"/>
        <v>0</v>
      </c>
      <c r="AJ509" s="50">
        <f t="shared" si="763"/>
        <v>357</v>
      </c>
      <c r="AK509" s="50">
        <f t="shared" si="763"/>
        <v>0</v>
      </c>
      <c r="AL509" s="50">
        <f t="shared" si="763"/>
        <v>0</v>
      </c>
      <c r="AM509" s="50">
        <f t="shared" si="763"/>
        <v>0</v>
      </c>
      <c r="AN509" s="50">
        <f t="shared" si="763"/>
        <v>0</v>
      </c>
      <c r="AO509" s="50">
        <f t="shared" si="763"/>
        <v>0</v>
      </c>
      <c r="AP509" s="50">
        <f t="shared" si="763"/>
        <v>357</v>
      </c>
      <c r="AQ509" s="50">
        <f t="shared" si="763"/>
        <v>0</v>
      </c>
    </row>
    <row r="510" spans="1:43" s="10" customFormat="1" ht="66">
      <c r="A510" s="33" t="s">
        <v>436</v>
      </c>
      <c r="B510" s="25" t="s">
        <v>62</v>
      </c>
      <c r="C510" s="25" t="s">
        <v>51</v>
      </c>
      <c r="D510" s="32" t="s">
        <v>387</v>
      </c>
      <c r="E510" s="25" t="s">
        <v>194</v>
      </c>
      <c r="F510" s="27">
        <v>357</v>
      </c>
      <c r="G510" s="27"/>
      <c r="H510" s="27"/>
      <c r="I510" s="27"/>
      <c r="J510" s="27"/>
      <c r="K510" s="27"/>
      <c r="L510" s="27">
        <f>F510+H510+I510+J510+K510</f>
        <v>357</v>
      </c>
      <c r="M510" s="27">
        <f>G510+K510</f>
        <v>0</v>
      </c>
      <c r="N510" s="27"/>
      <c r="O510" s="27"/>
      <c r="P510" s="27"/>
      <c r="Q510" s="27"/>
      <c r="R510" s="27">
        <f>L510+N510+O510+P510+Q510</f>
        <v>357</v>
      </c>
      <c r="S510" s="27">
        <f>M510+Q510</f>
        <v>0</v>
      </c>
      <c r="T510" s="27"/>
      <c r="U510" s="27"/>
      <c r="V510" s="27"/>
      <c r="W510" s="27"/>
      <c r="X510" s="27">
        <f>R510+T510+U510+V510+W510</f>
        <v>357</v>
      </c>
      <c r="Y510" s="27">
        <f>S510+W510</f>
        <v>0</v>
      </c>
      <c r="Z510" s="27"/>
      <c r="AA510" s="27"/>
      <c r="AB510" s="27"/>
      <c r="AC510" s="27"/>
      <c r="AD510" s="27">
        <f>X510+Z510+AA510+AB510+AC510</f>
        <v>357</v>
      </c>
      <c r="AE510" s="27">
        <f>Y510+AC510</f>
        <v>0</v>
      </c>
      <c r="AF510" s="27"/>
      <c r="AG510" s="27"/>
      <c r="AH510" s="27"/>
      <c r="AI510" s="27"/>
      <c r="AJ510" s="27">
        <f>AD510+AF510+AG510+AH510+AI510</f>
        <v>357</v>
      </c>
      <c r="AK510" s="27">
        <f>AE510+AI510</f>
        <v>0</v>
      </c>
      <c r="AL510" s="27"/>
      <c r="AM510" s="27"/>
      <c r="AN510" s="27"/>
      <c r="AO510" s="27"/>
      <c r="AP510" s="27">
        <f>AJ510+AL510+AM510+AN510+AO510</f>
        <v>357</v>
      </c>
      <c r="AQ510" s="27">
        <f>AK510+AO510</f>
        <v>0</v>
      </c>
    </row>
    <row r="511" spans="1:43" s="10" customFormat="1" ht="49.5">
      <c r="A511" s="33" t="s">
        <v>522</v>
      </c>
      <c r="B511" s="25" t="s">
        <v>62</v>
      </c>
      <c r="C511" s="25" t="s">
        <v>51</v>
      </c>
      <c r="D511" s="25" t="s">
        <v>382</v>
      </c>
      <c r="E511" s="25"/>
      <c r="F511" s="27">
        <f t="shared" ref="F511:U514" si="764">F512</f>
        <v>1786</v>
      </c>
      <c r="G511" s="27">
        <f t="shared" si="764"/>
        <v>0</v>
      </c>
      <c r="H511" s="27">
        <f t="shared" si="764"/>
        <v>0</v>
      </c>
      <c r="I511" s="27">
        <f t="shared" si="764"/>
        <v>0</v>
      </c>
      <c r="J511" s="27">
        <f t="shared" si="764"/>
        <v>0</v>
      </c>
      <c r="K511" s="27">
        <f t="shared" si="764"/>
        <v>0</v>
      </c>
      <c r="L511" s="27">
        <f t="shared" si="764"/>
        <v>1786</v>
      </c>
      <c r="M511" s="27">
        <f t="shared" si="764"/>
        <v>0</v>
      </c>
      <c r="N511" s="27">
        <f t="shared" si="764"/>
        <v>0</v>
      </c>
      <c r="O511" s="27">
        <f t="shared" si="764"/>
        <v>0</v>
      </c>
      <c r="P511" s="27">
        <f t="shared" si="764"/>
        <v>0</v>
      </c>
      <c r="Q511" s="27">
        <f t="shared" si="764"/>
        <v>0</v>
      </c>
      <c r="R511" s="27">
        <f t="shared" si="764"/>
        <v>1786</v>
      </c>
      <c r="S511" s="27">
        <f t="shared" si="764"/>
        <v>0</v>
      </c>
      <c r="T511" s="27">
        <f t="shared" si="764"/>
        <v>0</v>
      </c>
      <c r="U511" s="27">
        <f t="shared" si="764"/>
        <v>0</v>
      </c>
      <c r="V511" s="27">
        <f t="shared" ref="T511:AI514" si="765">V512</f>
        <v>0</v>
      </c>
      <c r="W511" s="27">
        <f t="shared" si="765"/>
        <v>0</v>
      </c>
      <c r="X511" s="27">
        <f t="shared" si="765"/>
        <v>1786</v>
      </c>
      <c r="Y511" s="27">
        <f t="shared" si="765"/>
        <v>0</v>
      </c>
      <c r="Z511" s="27">
        <f t="shared" si="765"/>
        <v>0</v>
      </c>
      <c r="AA511" s="27">
        <f t="shared" si="765"/>
        <v>0</v>
      </c>
      <c r="AB511" s="27">
        <f t="shared" si="765"/>
        <v>0</v>
      </c>
      <c r="AC511" s="27">
        <f t="shared" si="765"/>
        <v>0</v>
      </c>
      <c r="AD511" s="27">
        <f t="shared" si="765"/>
        <v>1786</v>
      </c>
      <c r="AE511" s="27">
        <f t="shared" si="765"/>
        <v>0</v>
      </c>
      <c r="AF511" s="27">
        <f t="shared" si="765"/>
        <v>0</v>
      </c>
      <c r="AG511" s="27">
        <f t="shared" si="765"/>
        <v>0</v>
      </c>
      <c r="AH511" s="27">
        <f t="shared" si="765"/>
        <v>0</v>
      </c>
      <c r="AI511" s="27">
        <f t="shared" si="765"/>
        <v>0</v>
      </c>
      <c r="AJ511" s="27">
        <f t="shared" ref="AF511:AQ514" si="766">AJ512</f>
        <v>1786</v>
      </c>
      <c r="AK511" s="27">
        <f t="shared" si="766"/>
        <v>0</v>
      </c>
      <c r="AL511" s="27">
        <f t="shared" si="766"/>
        <v>0</v>
      </c>
      <c r="AM511" s="27">
        <f t="shared" si="766"/>
        <v>0</v>
      </c>
      <c r="AN511" s="27">
        <f t="shared" si="766"/>
        <v>0</v>
      </c>
      <c r="AO511" s="27">
        <f t="shared" si="766"/>
        <v>0</v>
      </c>
      <c r="AP511" s="27">
        <f t="shared" si="766"/>
        <v>1786</v>
      </c>
      <c r="AQ511" s="27">
        <f t="shared" si="766"/>
        <v>0</v>
      </c>
    </row>
    <row r="512" spans="1:43" s="10" customFormat="1" ht="21.75" customHeight="1">
      <c r="A512" s="77" t="s">
        <v>78</v>
      </c>
      <c r="B512" s="25" t="s">
        <v>62</v>
      </c>
      <c r="C512" s="25" t="s">
        <v>51</v>
      </c>
      <c r="D512" s="25" t="s">
        <v>383</v>
      </c>
      <c r="E512" s="25"/>
      <c r="F512" s="27">
        <f t="shared" si="764"/>
        <v>1786</v>
      </c>
      <c r="G512" s="27">
        <f t="shared" si="764"/>
        <v>0</v>
      </c>
      <c r="H512" s="27">
        <f t="shared" si="764"/>
        <v>0</v>
      </c>
      <c r="I512" s="27">
        <f t="shared" si="764"/>
        <v>0</v>
      </c>
      <c r="J512" s="27">
        <f t="shared" si="764"/>
        <v>0</v>
      </c>
      <c r="K512" s="27">
        <f t="shared" si="764"/>
        <v>0</v>
      </c>
      <c r="L512" s="27">
        <f t="shared" si="764"/>
        <v>1786</v>
      </c>
      <c r="M512" s="27">
        <f t="shared" si="764"/>
        <v>0</v>
      </c>
      <c r="N512" s="27">
        <f t="shared" si="764"/>
        <v>0</v>
      </c>
      <c r="O512" s="27">
        <f t="shared" si="764"/>
        <v>0</v>
      </c>
      <c r="P512" s="27">
        <f t="shared" si="764"/>
        <v>0</v>
      </c>
      <c r="Q512" s="27">
        <f t="shared" si="764"/>
        <v>0</v>
      </c>
      <c r="R512" s="27">
        <f t="shared" si="764"/>
        <v>1786</v>
      </c>
      <c r="S512" s="27">
        <f t="shared" si="764"/>
        <v>0</v>
      </c>
      <c r="T512" s="27">
        <f t="shared" si="765"/>
        <v>0</v>
      </c>
      <c r="U512" s="27">
        <f t="shared" si="765"/>
        <v>0</v>
      </c>
      <c r="V512" s="27">
        <f t="shared" si="765"/>
        <v>0</v>
      </c>
      <c r="W512" s="27">
        <f t="shared" si="765"/>
        <v>0</v>
      </c>
      <c r="X512" s="27">
        <f t="shared" si="765"/>
        <v>1786</v>
      </c>
      <c r="Y512" s="27">
        <f t="shared" si="765"/>
        <v>0</v>
      </c>
      <c r="Z512" s="27">
        <f t="shared" si="765"/>
        <v>0</v>
      </c>
      <c r="AA512" s="27">
        <f t="shared" si="765"/>
        <v>0</v>
      </c>
      <c r="AB512" s="27">
        <f t="shared" si="765"/>
        <v>0</v>
      </c>
      <c r="AC512" s="27">
        <f t="shared" si="765"/>
        <v>0</v>
      </c>
      <c r="AD512" s="27">
        <f t="shared" si="765"/>
        <v>1786</v>
      </c>
      <c r="AE512" s="27">
        <f t="shared" si="765"/>
        <v>0</v>
      </c>
      <c r="AF512" s="27">
        <f t="shared" si="766"/>
        <v>0</v>
      </c>
      <c r="AG512" s="27">
        <f t="shared" si="766"/>
        <v>0</v>
      </c>
      <c r="AH512" s="27">
        <f t="shared" si="766"/>
        <v>0</v>
      </c>
      <c r="AI512" s="27">
        <f t="shared" si="766"/>
        <v>0</v>
      </c>
      <c r="AJ512" s="27">
        <f t="shared" si="766"/>
        <v>1786</v>
      </c>
      <c r="AK512" s="27">
        <f t="shared" si="766"/>
        <v>0</v>
      </c>
      <c r="AL512" s="27">
        <f t="shared" si="766"/>
        <v>0</v>
      </c>
      <c r="AM512" s="27">
        <f t="shared" si="766"/>
        <v>0</v>
      </c>
      <c r="AN512" s="27">
        <f t="shared" si="766"/>
        <v>0</v>
      </c>
      <c r="AO512" s="27">
        <f t="shared" si="766"/>
        <v>0</v>
      </c>
      <c r="AP512" s="27">
        <f t="shared" si="766"/>
        <v>1786</v>
      </c>
      <c r="AQ512" s="27">
        <f t="shared" si="766"/>
        <v>0</v>
      </c>
    </row>
    <row r="513" spans="1:43" s="10" customFormat="1" ht="21.75" customHeight="1">
      <c r="A513" s="77" t="s">
        <v>122</v>
      </c>
      <c r="B513" s="25" t="s">
        <v>62</v>
      </c>
      <c r="C513" s="25" t="s">
        <v>51</v>
      </c>
      <c r="D513" s="32" t="s">
        <v>388</v>
      </c>
      <c r="E513" s="25"/>
      <c r="F513" s="27">
        <f t="shared" si="764"/>
        <v>1786</v>
      </c>
      <c r="G513" s="27">
        <f t="shared" si="764"/>
        <v>0</v>
      </c>
      <c r="H513" s="27">
        <f t="shared" si="764"/>
        <v>0</v>
      </c>
      <c r="I513" s="27">
        <f t="shared" si="764"/>
        <v>0</v>
      </c>
      <c r="J513" s="27">
        <f t="shared" si="764"/>
        <v>0</v>
      </c>
      <c r="K513" s="27">
        <f t="shared" si="764"/>
        <v>0</v>
      </c>
      <c r="L513" s="27">
        <f t="shared" si="764"/>
        <v>1786</v>
      </c>
      <c r="M513" s="27">
        <f t="shared" si="764"/>
        <v>0</v>
      </c>
      <c r="N513" s="27">
        <f t="shared" si="764"/>
        <v>0</v>
      </c>
      <c r="O513" s="27">
        <f t="shared" si="764"/>
        <v>0</v>
      </c>
      <c r="P513" s="27">
        <f t="shared" si="764"/>
        <v>0</v>
      </c>
      <c r="Q513" s="27">
        <f t="shared" si="764"/>
        <v>0</v>
      </c>
      <c r="R513" s="27">
        <f t="shared" si="764"/>
        <v>1786</v>
      </c>
      <c r="S513" s="27">
        <f t="shared" si="764"/>
        <v>0</v>
      </c>
      <c r="T513" s="27">
        <f t="shared" si="765"/>
        <v>0</v>
      </c>
      <c r="U513" s="27">
        <f t="shared" si="765"/>
        <v>0</v>
      </c>
      <c r="V513" s="27">
        <f t="shared" si="765"/>
        <v>0</v>
      </c>
      <c r="W513" s="27">
        <f t="shared" si="765"/>
        <v>0</v>
      </c>
      <c r="X513" s="27">
        <f t="shared" si="765"/>
        <v>1786</v>
      </c>
      <c r="Y513" s="27">
        <f t="shared" si="765"/>
        <v>0</v>
      </c>
      <c r="Z513" s="27">
        <f t="shared" si="765"/>
        <v>0</v>
      </c>
      <c r="AA513" s="27">
        <f t="shared" si="765"/>
        <v>0</v>
      </c>
      <c r="AB513" s="27">
        <f t="shared" si="765"/>
        <v>0</v>
      </c>
      <c r="AC513" s="27">
        <f t="shared" si="765"/>
        <v>0</v>
      </c>
      <c r="AD513" s="27">
        <f t="shared" si="765"/>
        <v>1786</v>
      </c>
      <c r="AE513" s="27">
        <f t="shared" si="765"/>
        <v>0</v>
      </c>
      <c r="AF513" s="27">
        <f t="shared" si="766"/>
        <v>0</v>
      </c>
      <c r="AG513" s="27">
        <f t="shared" si="766"/>
        <v>0</v>
      </c>
      <c r="AH513" s="27">
        <f t="shared" si="766"/>
        <v>0</v>
      </c>
      <c r="AI513" s="27">
        <f t="shared" si="766"/>
        <v>0</v>
      </c>
      <c r="AJ513" s="27">
        <f t="shared" si="766"/>
        <v>1786</v>
      </c>
      <c r="AK513" s="27">
        <f t="shared" si="766"/>
        <v>0</v>
      </c>
      <c r="AL513" s="27">
        <f t="shared" si="766"/>
        <v>0</v>
      </c>
      <c r="AM513" s="27">
        <f t="shared" si="766"/>
        <v>0</v>
      </c>
      <c r="AN513" s="27">
        <f t="shared" si="766"/>
        <v>0</v>
      </c>
      <c r="AO513" s="27">
        <f t="shared" si="766"/>
        <v>0</v>
      </c>
      <c r="AP513" s="27">
        <f t="shared" si="766"/>
        <v>1786</v>
      </c>
      <c r="AQ513" s="27">
        <f t="shared" si="766"/>
        <v>0</v>
      </c>
    </row>
    <row r="514" spans="1:43" s="10" customFormat="1" ht="36" customHeight="1">
      <c r="A514" s="33" t="s">
        <v>437</v>
      </c>
      <c r="B514" s="25" t="s">
        <v>62</v>
      </c>
      <c r="C514" s="25" t="s">
        <v>51</v>
      </c>
      <c r="D514" s="32" t="s">
        <v>388</v>
      </c>
      <c r="E514" s="25" t="s">
        <v>80</v>
      </c>
      <c r="F514" s="27">
        <f t="shared" si="764"/>
        <v>1786</v>
      </c>
      <c r="G514" s="27">
        <f t="shared" si="764"/>
        <v>0</v>
      </c>
      <c r="H514" s="27">
        <f t="shared" si="764"/>
        <v>0</v>
      </c>
      <c r="I514" s="27">
        <f t="shared" si="764"/>
        <v>0</v>
      </c>
      <c r="J514" s="27">
        <f t="shared" si="764"/>
        <v>0</v>
      </c>
      <c r="K514" s="27">
        <f t="shared" si="764"/>
        <v>0</v>
      </c>
      <c r="L514" s="27">
        <f t="shared" si="764"/>
        <v>1786</v>
      </c>
      <c r="M514" s="27">
        <f t="shared" si="764"/>
        <v>0</v>
      </c>
      <c r="N514" s="27">
        <f t="shared" si="764"/>
        <v>0</v>
      </c>
      <c r="O514" s="27">
        <f t="shared" si="764"/>
        <v>0</v>
      </c>
      <c r="P514" s="27">
        <f t="shared" si="764"/>
        <v>0</v>
      </c>
      <c r="Q514" s="27">
        <f t="shared" si="764"/>
        <v>0</v>
      </c>
      <c r="R514" s="27">
        <f t="shared" si="764"/>
        <v>1786</v>
      </c>
      <c r="S514" s="27">
        <f t="shared" si="764"/>
        <v>0</v>
      </c>
      <c r="T514" s="27">
        <f t="shared" si="765"/>
        <v>0</v>
      </c>
      <c r="U514" s="27">
        <f t="shared" si="765"/>
        <v>0</v>
      </c>
      <c r="V514" s="27">
        <f t="shared" si="765"/>
        <v>0</v>
      </c>
      <c r="W514" s="27">
        <f t="shared" si="765"/>
        <v>0</v>
      </c>
      <c r="X514" s="27">
        <f t="shared" si="765"/>
        <v>1786</v>
      </c>
      <c r="Y514" s="27">
        <f t="shared" si="765"/>
        <v>0</v>
      </c>
      <c r="Z514" s="27">
        <f t="shared" si="765"/>
        <v>0</v>
      </c>
      <c r="AA514" s="27">
        <f t="shared" si="765"/>
        <v>0</v>
      </c>
      <c r="AB514" s="27">
        <f t="shared" si="765"/>
        <v>0</v>
      </c>
      <c r="AC514" s="27">
        <f t="shared" si="765"/>
        <v>0</v>
      </c>
      <c r="AD514" s="27">
        <f t="shared" si="765"/>
        <v>1786</v>
      </c>
      <c r="AE514" s="27">
        <f t="shared" si="765"/>
        <v>0</v>
      </c>
      <c r="AF514" s="27">
        <f t="shared" si="766"/>
        <v>0</v>
      </c>
      <c r="AG514" s="27">
        <f t="shared" si="766"/>
        <v>0</v>
      </c>
      <c r="AH514" s="27">
        <f t="shared" si="766"/>
        <v>0</v>
      </c>
      <c r="AI514" s="27">
        <f t="shared" si="766"/>
        <v>0</v>
      </c>
      <c r="AJ514" s="27">
        <f t="shared" si="766"/>
        <v>1786</v>
      </c>
      <c r="AK514" s="27">
        <f t="shared" si="766"/>
        <v>0</v>
      </c>
      <c r="AL514" s="27">
        <f t="shared" si="766"/>
        <v>0</v>
      </c>
      <c r="AM514" s="27">
        <f t="shared" si="766"/>
        <v>0</v>
      </c>
      <c r="AN514" s="27">
        <f t="shared" si="766"/>
        <v>0</v>
      </c>
      <c r="AO514" s="27">
        <f t="shared" si="766"/>
        <v>0</v>
      </c>
      <c r="AP514" s="27">
        <f t="shared" si="766"/>
        <v>1786</v>
      </c>
      <c r="AQ514" s="27">
        <f t="shared" si="766"/>
        <v>0</v>
      </c>
    </row>
    <row r="515" spans="1:43" s="10" customFormat="1" ht="39" customHeight="1">
      <c r="A515" s="72" t="s">
        <v>196</v>
      </c>
      <c r="B515" s="25" t="s">
        <v>62</v>
      </c>
      <c r="C515" s="25" t="s">
        <v>51</v>
      </c>
      <c r="D515" s="32" t="s">
        <v>388</v>
      </c>
      <c r="E515" s="25" t="s">
        <v>169</v>
      </c>
      <c r="F515" s="27">
        <f>1113+673</f>
        <v>1786</v>
      </c>
      <c r="G515" s="27"/>
      <c r="H515" s="27"/>
      <c r="I515" s="27"/>
      <c r="J515" s="27"/>
      <c r="K515" s="27"/>
      <c r="L515" s="27">
        <f>F515+H515+I515+J515+K515</f>
        <v>1786</v>
      </c>
      <c r="M515" s="27">
        <f>G515+K515</f>
        <v>0</v>
      </c>
      <c r="N515" s="27"/>
      <c r="O515" s="27"/>
      <c r="P515" s="27"/>
      <c r="Q515" s="27"/>
      <c r="R515" s="27">
        <f>L515+N515+O515+P515+Q515</f>
        <v>1786</v>
      </c>
      <c r="S515" s="27">
        <f>M515+Q515</f>
        <v>0</v>
      </c>
      <c r="T515" s="27"/>
      <c r="U515" s="27"/>
      <c r="V515" s="27"/>
      <c r="W515" s="27"/>
      <c r="X515" s="27">
        <f>R515+T515+U515+V515+W515</f>
        <v>1786</v>
      </c>
      <c r="Y515" s="27">
        <f>S515+W515</f>
        <v>0</v>
      </c>
      <c r="Z515" s="27"/>
      <c r="AA515" s="27"/>
      <c r="AB515" s="27"/>
      <c r="AC515" s="27"/>
      <c r="AD515" s="27">
        <f>X515+Z515+AA515+AB515+AC515</f>
        <v>1786</v>
      </c>
      <c r="AE515" s="27">
        <f>Y515+AC515</f>
        <v>0</v>
      </c>
      <c r="AF515" s="27"/>
      <c r="AG515" s="27"/>
      <c r="AH515" s="27"/>
      <c r="AI515" s="27"/>
      <c r="AJ515" s="27">
        <f>AD515+AF515+AG515+AH515+AI515</f>
        <v>1786</v>
      </c>
      <c r="AK515" s="27">
        <f>AE515+AI515</f>
        <v>0</v>
      </c>
      <c r="AL515" s="27"/>
      <c r="AM515" s="27"/>
      <c r="AN515" s="27"/>
      <c r="AO515" s="27"/>
      <c r="AP515" s="27">
        <f>AJ515+AL515+AM515+AN515+AO515</f>
        <v>1786</v>
      </c>
      <c r="AQ515" s="27">
        <f>AK515+AO515</f>
        <v>0</v>
      </c>
    </row>
    <row r="516" spans="1:43" s="10" customFormat="1" ht="50.25" customHeight="1">
      <c r="A516" s="73" t="s">
        <v>523</v>
      </c>
      <c r="B516" s="25" t="s">
        <v>62</v>
      </c>
      <c r="C516" s="25" t="s">
        <v>51</v>
      </c>
      <c r="D516" s="32" t="s">
        <v>389</v>
      </c>
      <c r="E516" s="25"/>
      <c r="F516" s="50">
        <f t="shared" ref="F516:U519" si="767">F517</f>
        <v>11801</v>
      </c>
      <c r="G516" s="50">
        <f t="shared" si="767"/>
        <v>0</v>
      </c>
      <c r="H516" s="50">
        <f t="shared" si="767"/>
        <v>0</v>
      </c>
      <c r="I516" s="50">
        <f t="shared" si="767"/>
        <v>0</v>
      </c>
      <c r="J516" s="50">
        <f t="shared" si="767"/>
        <v>0</v>
      </c>
      <c r="K516" s="50">
        <f t="shared" si="767"/>
        <v>0</v>
      </c>
      <c r="L516" s="50">
        <f t="shared" si="767"/>
        <v>11801</v>
      </c>
      <c r="M516" s="50">
        <f t="shared" si="767"/>
        <v>0</v>
      </c>
      <c r="N516" s="50">
        <f t="shared" si="767"/>
        <v>0</v>
      </c>
      <c r="O516" s="50">
        <f t="shared" si="767"/>
        <v>0</v>
      </c>
      <c r="P516" s="50">
        <f t="shared" si="767"/>
        <v>0</v>
      </c>
      <c r="Q516" s="50">
        <f t="shared" si="767"/>
        <v>0</v>
      </c>
      <c r="R516" s="50">
        <f t="shared" si="767"/>
        <v>11801</v>
      </c>
      <c r="S516" s="50">
        <f t="shared" si="767"/>
        <v>0</v>
      </c>
      <c r="T516" s="50">
        <f t="shared" si="767"/>
        <v>0</v>
      </c>
      <c r="U516" s="50">
        <f t="shared" si="767"/>
        <v>0</v>
      </c>
      <c r="V516" s="50">
        <f t="shared" ref="T516:AI519" si="768">V517</f>
        <v>0</v>
      </c>
      <c r="W516" s="50">
        <f t="shared" si="768"/>
        <v>0</v>
      </c>
      <c r="X516" s="50">
        <f t="shared" si="768"/>
        <v>11801</v>
      </c>
      <c r="Y516" s="50">
        <f t="shared" si="768"/>
        <v>0</v>
      </c>
      <c r="Z516" s="50">
        <f t="shared" si="768"/>
        <v>0</v>
      </c>
      <c r="AA516" s="50">
        <f t="shared" si="768"/>
        <v>0</v>
      </c>
      <c r="AB516" s="50">
        <f t="shared" si="768"/>
        <v>0</v>
      </c>
      <c r="AC516" s="50">
        <f t="shared" si="768"/>
        <v>0</v>
      </c>
      <c r="AD516" s="50">
        <f t="shared" si="768"/>
        <v>11801</v>
      </c>
      <c r="AE516" s="50">
        <f t="shared" si="768"/>
        <v>0</v>
      </c>
      <c r="AF516" s="50">
        <f t="shared" si="768"/>
        <v>0</v>
      </c>
      <c r="AG516" s="50">
        <f t="shared" si="768"/>
        <v>0</v>
      </c>
      <c r="AH516" s="50">
        <f t="shared" si="768"/>
        <v>0</v>
      </c>
      <c r="AI516" s="50">
        <f t="shared" si="768"/>
        <v>0</v>
      </c>
      <c r="AJ516" s="50">
        <f t="shared" ref="AF516:AQ519" si="769">AJ517</f>
        <v>11801</v>
      </c>
      <c r="AK516" s="50">
        <f t="shared" si="769"/>
        <v>0</v>
      </c>
      <c r="AL516" s="50">
        <f t="shared" si="769"/>
        <v>0</v>
      </c>
      <c r="AM516" s="50">
        <f t="shared" si="769"/>
        <v>0</v>
      </c>
      <c r="AN516" s="50">
        <f t="shared" si="769"/>
        <v>-343</v>
      </c>
      <c r="AO516" s="50">
        <f t="shared" si="769"/>
        <v>0</v>
      </c>
      <c r="AP516" s="50">
        <f t="shared" si="769"/>
        <v>11458</v>
      </c>
      <c r="AQ516" s="50">
        <f t="shared" si="769"/>
        <v>0</v>
      </c>
    </row>
    <row r="517" spans="1:43" s="10" customFormat="1" ht="24" customHeight="1">
      <c r="A517" s="77" t="s">
        <v>78</v>
      </c>
      <c r="B517" s="25" t="s">
        <v>62</v>
      </c>
      <c r="C517" s="25" t="s">
        <v>51</v>
      </c>
      <c r="D517" s="32" t="s">
        <v>390</v>
      </c>
      <c r="E517" s="25"/>
      <c r="F517" s="50">
        <f t="shared" si="767"/>
        <v>11801</v>
      </c>
      <c r="G517" s="50">
        <f t="shared" si="767"/>
        <v>0</v>
      </c>
      <c r="H517" s="50">
        <f t="shared" si="767"/>
        <v>0</v>
      </c>
      <c r="I517" s="50">
        <f t="shared" si="767"/>
        <v>0</v>
      </c>
      <c r="J517" s="50">
        <f t="shared" si="767"/>
        <v>0</v>
      </c>
      <c r="K517" s="50">
        <f t="shared" si="767"/>
        <v>0</v>
      </c>
      <c r="L517" s="50">
        <f t="shared" si="767"/>
        <v>11801</v>
      </c>
      <c r="M517" s="50">
        <f t="shared" si="767"/>
        <v>0</v>
      </c>
      <c r="N517" s="50">
        <f t="shared" si="767"/>
        <v>0</v>
      </c>
      <c r="O517" s="50">
        <f t="shared" si="767"/>
        <v>0</v>
      </c>
      <c r="P517" s="50">
        <f t="shared" si="767"/>
        <v>0</v>
      </c>
      <c r="Q517" s="50">
        <f t="shared" si="767"/>
        <v>0</v>
      </c>
      <c r="R517" s="50">
        <f t="shared" si="767"/>
        <v>11801</v>
      </c>
      <c r="S517" s="50">
        <f t="shared" si="767"/>
        <v>0</v>
      </c>
      <c r="T517" s="50">
        <f t="shared" si="768"/>
        <v>0</v>
      </c>
      <c r="U517" s="50">
        <f t="shared" si="768"/>
        <v>0</v>
      </c>
      <c r="V517" s="50">
        <f t="shared" si="768"/>
        <v>0</v>
      </c>
      <c r="W517" s="50">
        <f t="shared" si="768"/>
        <v>0</v>
      </c>
      <c r="X517" s="50">
        <f t="shared" si="768"/>
        <v>11801</v>
      </c>
      <c r="Y517" s="50">
        <f t="shared" si="768"/>
        <v>0</v>
      </c>
      <c r="Z517" s="50">
        <f t="shared" si="768"/>
        <v>0</v>
      </c>
      <c r="AA517" s="50">
        <f t="shared" si="768"/>
        <v>0</v>
      </c>
      <c r="AB517" s="50">
        <f t="shared" si="768"/>
        <v>0</v>
      </c>
      <c r="AC517" s="50">
        <f t="shared" si="768"/>
        <v>0</v>
      </c>
      <c r="AD517" s="50">
        <f t="shared" si="768"/>
        <v>11801</v>
      </c>
      <c r="AE517" s="50">
        <f t="shared" si="768"/>
        <v>0</v>
      </c>
      <c r="AF517" s="50">
        <f t="shared" si="769"/>
        <v>0</v>
      </c>
      <c r="AG517" s="50">
        <f t="shared" si="769"/>
        <v>0</v>
      </c>
      <c r="AH517" s="50">
        <f t="shared" si="769"/>
        <v>0</v>
      </c>
      <c r="AI517" s="50">
        <f t="shared" si="769"/>
        <v>0</v>
      </c>
      <c r="AJ517" s="50">
        <f t="shared" si="769"/>
        <v>11801</v>
      </c>
      <c r="AK517" s="50">
        <f t="shared" si="769"/>
        <v>0</v>
      </c>
      <c r="AL517" s="50">
        <f t="shared" si="769"/>
        <v>0</v>
      </c>
      <c r="AM517" s="50">
        <f t="shared" si="769"/>
        <v>0</v>
      </c>
      <c r="AN517" s="50">
        <f t="shared" si="769"/>
        <v>-343</v>
      </c>
      <c r="AO517" s="50">
        <f t="shared" si="769"/>
        <v>0</v>
      </c>
      <c r="AP517" s="50">
        <f t="shared" si="769"/>
        <v>11458</v>
      </c>
      <c r="AQ517" s="50">
        <f t="shared" si="769"/>
        <v>0</v>
      </c>
    </row>
    <row r="518" spans="1:43" s="10" customFormat="1" ht="24" customHeight="1">
      <c r="A518" s="33" t="s">
        <v>122</v>
      </c>
      <c r="B518" s="25" t="s">
        <v>62</v>
      </c>
      <c r="C518" s="25" t="s">
        <v>51</v>
      </c>
      <c r="D518" s="32" t="s">
        <v>391</v>
      </c>
      <c r="E518" s="25"/>
      <c r="F518" s="50">
        <f t="shared" si="767"/>
        <v>11801</v>
      </c>
      <c r="G518" s="50">
        <f t="shared" si="767"/>
        <v>0</v>
      </c>
      <c r="H518" s="50">
        <f t="shared" si="767"/>
        <v>0</v>
      </c>
      <c r="I518" s="50">
        <f t="shared" si="767"/>
        <v>0</v>
      </c>
      <c r="J518" s="50">
        <f t="shared" si="767"/>
        <v>0</v>
      </c>
      <c r="K518" s="50">
        <f t="shared" si="767"/>
        <v>0</v>
      </c>
      <c r="L518" s="50">
        <f t="shared" si="767"/>
        <v>11801</v>
      </c>
      <c r="M518" s="50">
        <f t="shared" si="767"/>
        <v>0</v>
      </c>
      <c r="N518" s="50">
        <f t="shared" si="767"/>
        <v>0</v>
      </c>
      <c r="O518" s="50">
        <f t="shared" si="767"/>
        <v>0</v>
      </c>
      <c r="P518" s="50">
        <f t="shared" si="767"/>
        <v>0</v>
      </c>
      <c r="Q518" s="50">
        <f t="shared" si="767"/>
        <v>0</v>
      </c>
      <c r="R518" s="50">
        <f t="shared" si="767"/>
        <v>11801</v>
      </c>
      <c r="S518" s="50">
        <f t="shared" si="767"/>
        <v>0</v>
      </c>
      <c r="T518" s="50">
        <f t="shared" si="768"/>
        <v>0</v>
      </c>
      <c r="U518" s="50">
        <f t="shared" si="768"/>
        <v>0</v>
      </c>
      <c r="V518" s="50">
        <f t="shared" si="768"/>
        <v>0</v>
      </c>
      <c r="W518" s="50">
        <f t="shared" si="768"/>
        <v>0</v>
      </c>
      <c r="X518" s="50">
        <f t="shared" si="768"/>
        <v>11801</v>
      </c>
      <c r="Y518" s="50">
        <f t="shared" si="768"/>
        <v>0</v>
      </c>
      <c r="Z518" s="50">
        <f t="shared" si="768"/>
        <v>0</v>
      </c>
      <c r="AA518" s="50">
        <f t="shared" si="768"/>
        <v>0</v>
      </c>
      <c r="AB518" s="50">
        <f t="shared" si="768"/>
        <v>0</v>
      </c>
      <c r="AC518" s="50">
        <f t="shared" si="768"/>
        <v>0</v>
      </c>
      <c r="AD518" s="50">
        <f t="shared" si="768"/>
        <v>11801</v>
      </c>
      <c r="AE518" s="50">
        <f t="shared" si="768"/>
        <v>0</v>
      </c>
      <c r="AF518" s="50">
        <f t="shared" si="769"/>
        <v>0</v>
      </c>
      <c r="AG518" s="50">
        <f t="shared" si="769"/>
        <v>0</v>
      </c>
      <c r="AH518" s="50">
        <f t="shared" si="769"/>
        <v>0</v>
      </c>
      <c r="AI518" s="50">
        <f t="shared" si="769"/>
        <v>0</v>
      </c>
      <c r="AJ518" s="50">
        <f t="shared" si="769"/>
        <v>11801</v>
      </c>
      <c r="AK518" s="50">
        <f t="shared" si="769"/>
        <v>0</v>
      </c>
      <c r="AL518" s="50">
        <f t="shared" si="769"/>
        <v>0</v>
      </c>
      <c r="AM518" s="50">
        <f t="shared" si="769"/>
        <v>0</v>
      </c>
      <c r="AN518" s="50">
        <f t="shared" si="769"/>
        <v>-343</v>
      </c>
      <c r="AO518" s="50">
        <f t="shared" si="769"/>
        <v>0</v>
      </c>
      <c r="AP518" s="50">
        <f t="shared" si="769"/>
        <v>11458</v>
      </c>
      <c r="AQ518" s="50">
        <f t="shared" si="769"/>
        <v>0</v>
      </c>
    </row>
    <row r="519" spans="1:43" s="10" customFormat="1" ht="35.25" customHeight="1">
      <c r="A519" s="33" t="s">
        <v>437</v>
      </c>
      <c r="B519" s="25" t="s">
        <v>62</v>
      </c>
      <c r="C519" s="25" t="s">
        <v>51</v>
      </c>
      <c r="D519" s="32" t="s">
        <v>391</v>
      </c>
      <c r="E519" s="25" t="s">
        <v>80</v>
      </c>
      <c r="F519" s="50">
        <f t="shared" si="767"/>
        <v>11801</v>
      </c>
      <c r="G519" s="50">
        <f t="shared" si="767"/>
        <v>0</v>
      </c>
      <c r="H519" s="50">
        <f t="shared" si="767"/>
        <v>0</v>
      </c>
      <c r="I519" s="50">
        <f t="shared" si="767"/>
        <v>0</v>
      </c>
      <c r="J519" s="50">
        <f t="shared" si="767"/>
        <v>0</v>
      </c>
      <c r="K519" s="50">
        <f t="shared" si="767"/>
        <v>0</v>
      </c>
      <c r="L519" s="50">
        <f t="shared" si="767"/>
        <v>11801</v>
      </c>
      <c r="M519" s="50">
        <f t="shared" si="767"/>
        <v>0</v>
      </c>
      <c r="N519" s="50">
        <f t="shared" si="767"/>
        <v>0</v>
      </c>
      <c r="O519" s="50">
        <f t="shared" si="767"/>
        <v>0</v>
      </c>
      <c r="P519" s="50">
        <f t="shared" si="767"/>
        <v>0</v>
      </c>
      <c r="Q519" s="50">
        <f t="shared" si="767"/>
        <v>0</v>
      </c>
      <c r="R519" s="50">
        <f t="shared" si="767"/>
        <v>11801</v>
      </c>
      <c r="S519" s="50">
        <f t="shared" si="767"/>
        <v>0</v>
      </c>
      <c r="T519" s="50">
        <f t="shared" si="768"/>
        <v>0</v>
      </c>
      <c r="U519" s="50">
        <f t="shared" si="768"/>
        <v>0</v>
      </c>
      <c r="V519" s="50">
        <f t="shared" si="768"/>
        <v>0</v>
      </c>
      <c r="W519" s="50">
        <f t="shared" si="768"/>
        <v>0</v>
      </c>
      <c r="X519" s="50">
        <f t="shared" si="768"/>
        <v>11801</v>
      </c>
      <c r="Y519" s="50">
        <f t="shared" si="768"/>
        <v>0</v>
      </c>
      <c r="Z519" s="50">
        <f t="shared" si="768"/>
        <v>0</v>
      </c>
      <c r="AA519" s="50">
        <f t="shared" si="768"/>
        <v>0</v>
      </c>
      <c r="AB519" s="50">
        <f t="shared" si="768"/>
        <v>0</v>
      </c>
      <c r="AC519" s="50">
        <f t="shared" si="768"/>
        <v>0</v>
      </c>
      <c r="AD519" s="50">
        <f t="shared" si="768"/>
        <v>11801</v>
      </c>
      <c r="AE519" s="50">
        <f t="shared" si="768"/>
        <v>0</v>
      </c>
      <c r="AF519" s="50">
        <f t="shared" si="769"/>
        <v>0</v>
      </c>
      <c r="AG519" s="50">
        <f t="shared" si="769"/>
        <v>0</v>
      </c>
      <c r="AH519" s="50">
        <f t="shared" si="769"/>
        <v>0</v>
      </c>
      <c r="AI519" s="50">
        <f t="shared" si="769"/>
        <v>0</v>
      </c>
      <c r="AJ519" s="50">
        <f t="shared" si="769"/>
        <v>11801</v>
      </c>
      <c r="AK519" s="50">
        <f t="shared" si="769"/>
        <v>0</v>
      </c>
      <c r="AL519" s="148">
        <f t="shared" si="769"/>
        <v>0</v>
      </c>
      <c r="AM519" s="148">
        <f t="shared" si="769"/>
        <v>0</v>
      </c>
      <c r="AN519" s="148">
        <f t="shared" si="769"/>
        <v>-343</v>
      </c>
      <c r="AO519" s="148">
        <f t="shared" si="769"/>
        <v>0</v>
      </c>
      <c r="AP519" s="50">
        <f t="shared" si="769"/>
        <v>11458</v>
      </c>
      <c r="AQ519" s="50">
        <f t="shared" si="769"/>
        <v>0</v>
      </c>
    </row>
    <row r="520" spans="1:43" s="10" customFormat="1" ht="36" customHeight="1">
      <c r="A520" s="72" t="s">
        <v>196</v>
      </c>
      <c r="B520" s="25" t="s">
        <v>62</v>
      </c>
      <c r="C520" s="25" t="s">
        <v>51</v>
      </c>
      <c r="D520" s="32" t="s">
        <v>391</v>
      </c>
      <c r="E520" s="25" t="s">
        <v>169</v>
      </c>
      <c r="F520" s="27">
        <v>11801</v>
      </c>
      <c r="G520" s="27"/>
      <c r="H520" s="27"/>
      <c r="I520" s="27"/>
      <c r="J520" s="27"/>
      <c r="K520" s="27"/>
      <c r="L520" s="27">
        <f>F520+H520+I520+J520+K520</f>
        <v>11801</v>
      </c>
      <c r="M520" s="27">
        <f>G520+K520</f>
        <v>0</v>
      </c>
      <c r="N520" s="27"/>
      <c r="O520" s="27"/>
      <c r="P520" s="27"/>
      <c r="Q520" s="27"/>
      <c r="R520" s="27">
        <f>L520+N520+O520+P520+Q520</f>
        <v>11801</v>
      </c>
      <c r="S520" s="27">
        <f>M520+Q520</f>
        <v>0</v>
      </c>
      <c r="T520" s="27"/>
      <c r="U520" s="27"/>
      <c r="V520" s="27"/>
      <c r="W520" s="27"/>
      <c r="X520" s="27">
        <f>R520+T520+U520+V520+W520</f>
        <v>11801</v>
      </c>
      <c r="Y520" s="27">
        <f>S520+W520</f>
        <v>0</v>
      </c>
      <c r="Z520" s="27"/>
      <c r="AA520" s="27"/>
      <c r="AB520" s="27"/>
      <c r="AC520" s="27"/>
      <c r="AD520" s="27">
        <f>X520+Z520+AA520+AB520+AC520</f>
        <v>11801</v>
      </c>
      <c r="AE520" s="27">
        <f>Y520+AC520</f>
        <v>0</v>
      </c>
      <c r="AF520" s="27"/>
      <c r="AG520" s="27"/>
      <c r="AH520" s="27"/>
      <c r="AI520" s="27"/>
      <c r="AJ520" s="27">
        <f>AD520+AF520+AG520+AH520+AI520</f>
        <v>11801</v>
      </c>
      <c r="AK520" s="27">
        <f>AE520+AI520</f>
        <v>0</v>
      </c>
      <c r="AL520" s="92"/>
      <c r="AM520" s="92"/>
      <c r="AN520" s="92">
        <v>-343</v>
      </c>
      <c r="AO520" s="92"/>
      <c r="AP520" s="27">
        <f>AJ520+AL520+AM520+AN520+AO520</f>
        <v>11458</v>
      </c>
      <c r="AQ520" s="27">
        <f>AK520+AO520</f>
        <v>0</v>
      </c>
    </row>
    <row r="521" spans="1:43" s="10" customFormat="1" ht="16.5">
      <c r="A521" s="67" t="s">
        <v>81</v>
      </c>
      <c r="B521" s="25" t="s">
        <v>62</v>
      </c>
      <c r="C521" s="25" t="s">
        <v>51</v>
      </c>
      <c r="D521" s="32" t="s">
        <v>392</v>
      </c>
      <c r="E521" s="25"/>
      <c r="F521" s="27">
        <f t="shared" ref="F521:U524" si="770">F522</f>
        <v>6345</v>
      </c>
      <c r="G521" s="27">
        <f t="shared" si="770"/>
        <v>0</v>
      </c>
      <c r="H521" s="27">
        <f t="shared" si="770"/>
        <v>0</v>
      </c>
      <c r="I521" s="27">
        <f t="shared" si="770"/>
        <v>0</v>
      </c>
      <c r="J521" s="27">
        <f t="shared" si="770"/>
        <v>0</v>
      </c>
      <c r="K521" s="27">
        <f t="shared" si="770"/>
        <v>0</v>
      </c>
      <c r="L521" s="27">
        <f t="shared" si="770"/>
        <v>6345</v>
      </c>
      <c r="M521" s="27">
        <f t="shared" si="770"/>
        <v>0</v>
      </c>
      <c r="N521" s="27">
        <f t="shared" si="770"/>
        <v>0</v>
      </c>
      <c r="O521" s="27">
        <f t="shared" si="770"/>
        <v>0</v>
      </c>
      <c r="P521" s="27">
        <f t="shared" si="770"/>
        <v>0</v>
      </c>
      <c r="Q521" s="27">
        <f t="shared" si="770"/>
        <v>0</v>
      </c>
      <c r="R521" s="27">
        <f t="shared" si="770"/>
        <v>6345</v>
      </c>
      <c r="S521" s="27">
        <f t="shared" si="770"/>
        <v>0</v>
      </c>
      <c r="T521" s="27">
        <f t="shared" si="770"/>
        <v>0</v>
      </c>
      <c r="U521" s="27">
        <f t="shared" si="770"/>
        <v>0</v>
      </c>
      <c r="V521" s="27">
        <f t="shared" ref="T521:AI524" si="771">V522</f>
        <v>0</v>
      </c>
      <c r="W521" s="27">
        <f t="shared" si="771"/>
        <v>0</v>
      </c>
      <c r="X521" s="27">
        <f t="shared" si="771"/>
        <v>6345</v>
      </c>
      <c r="Y521" s="27">
        <f t="shared" si="771"/>
        <v>0</v>
      </c>
      <c r="Z521" s="27">
        <f t="shared" si="771"/>
        <v>1087</v>
      </c>
      <c r="AA521" s="27">
        <f t="shared" si="771"/>
        <v>0</v>
      </c>
      <c r="AB521" s="27">
        <f t="shared" si="771"/>
        <v>0</v>
      </c>
      <c r="AC521" s="27">
        <f t="shared" si="771"/>
        <v>0</v>
      </c>
      <c r="AD521" s="27">
        <f t="shared" si="771"/>
        <v>7432</v>
      </c>
      <c r="AE521" s="27">
        <f t="shared" si="771"/>
        <v>0</v>
      </c>
      <c r="AF521" s="27">
        <f t="shared" si="771"/>
        <v>0</v>
      </c>
      <c r="AG521" s="27">
        <f t="shared" si="771"/>
        <v>0</v>
      </c>
      <c r="AH521" s="27">
        <f t="shared" si="771"/>
        <v>0</v>
      </c>
      <c r="AI521" s="27">
        <f t="shared" si="771"/>
        <v>0</v>
      </c>
      <c r="AJ521" s="27">
        <f t="shared" ref="AF521:AQ524" si="772">AJ522</f>
        <v>7432</v>
      </c>
      <c r="AK521" s="27">
        <f t="shared" si="772"/>
        <v>0</v>
      </c>
      <c r="AL521" s="27">
        <f t="shared" si="772"/>
        <v>0</v>
      </c>
      <c r="AM521" s="27">
        <f t="shared" si="772"/>
        <v>0</v>
      </c>
      <c r="AN521" s="27">
        <f t="shared" si="772"/>
        <v>0</v>
      </c>
      <c r="AO521" s="27">
        <f t="shared" si="772"/>
        <v>0</v>
      </c>
      <c r="AP521" s="27">
        <f t="shared" si="772"/>
        <v>7432</v>
      </c>
      <c r="AQ521" s="27">
        <f t="shared" si="772"/>
        <v>0</v>
      </c>
    </row>
    <row r="522" spans="1:43" s="10" customFormat="1" ht="19.5" customHeight="1">
      <c r="A522" s="77" t="s">
        <v>78</v>
      </c>
      <c r="B522" s="25" t="s">
        <v>62</v>
      </c>
      <c r="C522" s="25" t="s">
        <v>51</v>
      </c>
      <c r="D522" s="32" t="s">
        <v>246</v>
      </c>
      <c r="E522" s="25"/>
      <c r="F522" s="27">
        <f t="shared" si="770"/>
        <v>6345</v>
      </c>
      <c r="G522" s="27">
        <f t="shared" si="770"/>
        <v>0</v>
      </c>
      <c r="H522" s="27">
        <f t="shared" si="770"/>
        <v>0</v>
      </c>
      <c r="I522" s="27">
        <f t="shared" si="770"/>
        <v>0</v>
      </c>
      <c r="J522" s="27">
        <f t="shared" si="770"/>
        <v>0</v>
      </c>
      <c r="K522" s="27">
        <f t="shared" si="770"/>
        <v>0</v>
      </c>
      <c r="L522" s="27">
        <f t="shared" si="770"/>
        <v>6345</v>
      </c>
      <c r="M522" s="27">
        <f t="shared" si="770"/>
        <v>0</v>
      </c>
      <c r="N522" s="27">
        <f t="shared" si="770"/>
        <v>0</v>
      </c>
      <c r="O522" s="27">
        <f t="shared" si="770"/>
        <v>0</v>
      </c>
      <c r="P522" s="27">
        <f t="shared" si="770"/>
        <v>0</v>
      </c>
      <c r="Q522" s="27">
        <f t="shared" si="770"/>
        <v>0</v>
      </c>
      <c r="R522" s="27">
        <f t="shared" si="770"/>
        <v>6345</v>
      </c>
      <c r="S522" s="27">
        <f t="shared" si="770"/>
        <v>0</v>
      </c>
      <c r="T522" s="27">
        <f t="shared" si="771"/>
        <v>0</v>
      </c>
      <c r="U522" s="27">
        <f t="shared" si="771"/>
        <v>0</v>
      </c>
      <c r="V522" s="27">
        <f t="shared" si="771"/>
        <v>0</v>
      </c>
      <c r="W522" s="27">
        <f t="shared" si="771"/>
        <v>0</v>
      </c>
      <c r="X522" s="27">
        <f t="shared" si="771"/>
        <v>6345</v>
      </c>
      <c r="Y522" s="27">
        <f t="shared" si="771"/>
        <v>0</v>
      </c>
      <c r="Z522" s="27">
        <f t="shared" si="771"/>
        <v>1087</v>
      </c>
      <c r="AA522" s="27">
        <f t="shared" si="771"/>
        <v>0</v>
      </c>
      <c r="AB522" s="27">
        <f t="shared" si="771"/>
        <v>0</v>
      </c>
      <c r="AC522" s="27">
        <f t="shared" si="771"/>
        <v>0</v>
      </c>
      <c r="AD522" s="27">
        <f t="shared" si="771"/>
        <v>7432</v>
      </c>
      <c r="AE522" s="27">
        <f t="shared" si="771"/>
        <v>0</v>
      </c>
      <c r="AF522" s="27">
        <f t="shared" si="772"/>
        <v>0</v>
      </c>
      <c r="AG522" s="27">
        <f t="shared" si="772"/>
        <v>0</v>
      </c>
      <c r="AH522" s="27">
        <f t="shared" si="772"/>
        <v>0</v>
      </c>
      <c r="AI522" s="27">
        <f t="shared" si="772"/>
        <v>0</v>
      </c>
      <c r="AJ522" s="27">
        <f t="shared" si="772"/>
        <v>7432</v>
      </c>
      <c r="AK522" s="27">
        <f t="shared" si="772"/>
        <v>0</v>
      </c>
      <c r="AL522" s="27">
        <f t="shared" si="772"/>
        <v>0</v>
      </c>
      <c r="AM522" s="27">
        <f t="shared" si="772"/>
        <v>0</v>
      </c>
      <c r="AN522" s="27">
        <f t="shared" si="772"/>
        <v>0</v>
      </c>
      <c r="AO522" s="27">
        <f t="shared" si="772"/>
        <v>0</v>
      </c>
      <c r="AP522" s="27">
        <f t="shared" si="772"/>
        <v>7432</v>
      </c>
      <c r="AQ522" s="27">
        <f t="shared" si="772"/>
        <v>0</v>
      </c>
    </row>
    <row r="523" spans="1:43" s="10" customFormat="1" ht="20.25" customHeight="1">
      <c r="A523" s="77" t="s">
        <v>123</v>
      </c>
      <c r="B523" s="25" t="s">
        <v>62</v>
      </c>
      <c r="C523" s="25" t="s">
        <v>51</v>
      </c>
      <c r="D523" s="32" t="s">
        <v>393</v>
      </c>
      <c r="E523" s="25"/>
      <c r="F523" s="27">
        <f t="shared" si="770"/>
        <v>6345</v>
      </c>
      <c r="G523" s="27">
        <f t="shared" si="770"/>
        <v>0</v>
      </c>
      <c r="H523" s="27">
        <f t="shared" si="770"/>
        <v>0</v>
      </c>
      <c r="I523" s="27">
        <f t="shared" si="770"/>
        <v>0</v>
      </c>
      <c r="J523" s="27">
        <f t="shared" si="770"/>
        <v>0</v>
      </c>
      <c r="K523" s="27">
        <f t="shared" si="770"/>
        <v>0</v>
      </c>
      <c r="L523" s="27">
        <f t="shared" si="770"/>
        <v>6345</v>
      </c>
      <c r="M523" s="27">
        <f t="shared" si="770"/>
        <v>0</v>
      </c>
      <c r="N523" s="27">
        <f t="shared" si="770"/>
        <v>0</v>
      </c>
      <c r="O523" s="27">
        <f t="shared" si="770"/>
        <v>0</v>
      </c>
      <c r="P523" s="27">
        <f t="shared" si="770"/>
        <v>0</v>
      </c>
      <c r="Q523" s="27">
        <f t="shared" si="770"/>
        <v>0</v>
      </c>
      <c r="R523" s="27">
        <f t="shared" si="770"/>
        <v>6345</v>
      </c>
      <c r="S523" s="27">
        <f t="shared" si="770"/>
        <v>0</v>
      </c>
      <c r="T523" s="27">
        <f t="shared" si="771"/>
        <v>0</v>
      </c>
      <c r="U523" s="27">
        <f t="shared" si="771"/>
        <v>0</v>
      </c>
      <c r="V523" s="27">
        <f t="shared" si="771"/>
        <v>0</v>
      </c>
      <c r="W523" s="27">
        <f t="shared" si="771"/>
        <v>0</v>
      </c>
      <c r="X523" s="27">
        <f t="shared" si="771"/>
        <v>6345</v>
      </c>
      <c r="Y523" s="27">
        <f t="shared" si="771"/>
        <v>0</v>
      </c>
      <c r="Z523" s="27">
        <f t="shared" si="771"/>
        <v>1087</v>
      </c>
      <c r="AA523" s="27">
        <f t="shared" si="771"/>
        <v>0</v>
      </c>
      <c r="AB523" s="27">
        <f t="shared" si="771"/>
        <v>0</v>
      </c>
      <c r="AC523" s="27">
        <f t="shared" si="771"/>
        <v>0</v>
      </c>
      <c r="AD523" s="27">
        <f t="shared" si="771"/>
        <v>7432</v>
      </c>
      <c r="AE523" s="27">
        <f t="shared" si="771"/>
        <v>0</v>
      </c>
      <c r="AF523" s="27">
        <f t="shared" si="772"/>
        <v>0</v>
      </c>
      <c r="AG523" s="27">
        <f t="shared" si="772"/>
        <v>0</v>
      </c>
      <c r="AH523" s="27">
        <f t="shared" si="772"/>
        <v>0</v>
      </c>
      <c r="AI523" s="27">
        <f t="shared" si="772"/>
        <v>0</v>
      </c>
      <c r="AJ523" s="27">
        <f t="shared" si="772"/>
        <v>7432</v>
      </c>
      <c r="AK523" s="27">
        <f t="shared" si="772"/>
        <v>0</v>
      </c>
      <c r="AL523" s="27">
        <f t="shared" si="772"/>
        <v>0</v>
      </c>
      <c r="AM523" s="27">
        <f t="shared" si="772"/>
        <v>0</v>
      </c>
      <c r="AN523" s="27">
        <f t="shared" si="772"/>
        <v>0</v>
      </c>
      <c r="AO523" s="27">
        <f t="shared" si="772"/>
        <v>0</v>
      </c>
      <c r="AP523" s="27">
        <f t="shared" si="772"/>
        <v>7432</v>
      </c>
      <c r="AQ523" s="27">
        <f t="shared" si="772"/>
        <v>0</v>
      </c>
    </row>
    <row r="524" spans="1:43" s="10" customFormat="1" ht="33">
      <c r="A524" s="33" t="s">
        <v>437</v>
      </c>
      <c r="B524" s="25" t="s">
        <v>62</v>
      </c>
      <c r="C524" s="25" t="s">
        <v>51</v>
      </c>
      <c r="D524" s="32" t="s">
        <v>393</v>
      </c>
      <c r="E524" s="25" t="s">
        <v>80</v>
      </c>
      <c r="F524" s="27">
        <f t="shared" si="770"/>
        <v>6345</v>
      </c>
      <c r="G524" s="27">
        <f t="shared" si="770"/>
        <v>0</v>
      </c>
      <c r="H524" s="27">
        <f t="shared" si="770"/>
        <v>0</v>
      </c>
      <c r="I524" s="27">
        <f t="shared" si="770"/>
        <v>0</v>
      </c>
      <c r="J524" s="27">
        <f t="shared" si="770"/>
        <v>0</v>
      </c>
      <c r="K524" s="27">
        <f t="shared" si="770"/>
        <v>0</v>
      </c>
      <c r="L524" s="27">
        <f t="shared" si="770"/>
        <v>6345</v>
      </c>
      <c r="M524" s="27">
        <f t="shared" si="770"/>
        <v>0</v>
      </c>
      <c r="N524" s="27">
        <f t="shared" si="770"/>
        <v>0</v>
      </c>
      <c r="O524" s="27">
        <f t="shared" si="770"/>
        <v>0</v>
      </c>
      <c r="P524" s="27">
        <f t="shared" si="770"/>
        <v>0</v>
      </c>
      <c r="Q524" s="27">
        <f t="shared" si="770"/>
        <v>0</v>
      </c>
      <c r="R524" s="27">
        <f t="shared" si="770"/>
        <v>6345</v>
      </c>
      <c r="S524" s="27">
        <f t="shared" si="770"/>
        <v>0</v>
      </c>
      <c r="T524" s="27">
        <f t="shared" si="771"/>
        <v>0</v>
      </c>
      <c r="U524" s="27">
        <f t="shared" si="771"/>
        <v>0</v>
      </c>
      <c r="V524" s="27">
        <f t="shared" si="771"/>
        <v>0</v>
      </c>
      <c r="W524" s="27">
        <f t="shared" si="771"/>
        <v>0</v>
      </c>
      <c r="X524" s="27">
        <f t="shared" si="771"/>
        <v>6345</v>
      </c>
      <c r="Y524" s="27">
        <f t="shared" si="771"/>
        <v>0</v>
      </c>
      <c r="Z524" s="131">
        <f t="shared" si="771"/>
        <v>1087</v>
      </c>
      <c r="AA524" s="27">
        <f t="shared" si="771"/>
        <v>0</v>
      </c>
      <c r="AB524" s="27">
        <f t="shared" si="771"/>
        <v>0</v>
      </c>
      <c r="AC524" s="27">
        <f t="shared" si="771"/>
        <v>0</v>
      </c>
      <c r="AD524" s="27">
        <f t="shared" si="771"/>
        <v>7432</v>
      </c>
      <c r="AE524" s="27">
        <f t="shared" si="771"/>
        <v>0</v>
      </c>
      <c r="AF524" s="27">
        <f t="shared" si="772"/>
        <v>0</v>
      </c>
      <c r="AG524" s="27">
        <f t="shared" si="772"/>
        <v>0</v>
      </c>
      <c r="AH524" s="27">
        <f t="shared" si="772"/>
        <v>0</v>
      </c>
      <c r="AI524" s="27">
        <f t="shared" si="772"/>
        <v>0</v>
      </c>
      <c r="AJ524" s="27">
        <f t="shared" si="772"/>
        <v>7432</v>
      </c>
      <c r="AK524" s="27">
        <f t="shared" si="772"/>
        <v>0</v>
      </c>
      <c r="AL524" s="27">
        <f t="shared" si="772"/>
        <v>0</v>
      </c>
      <c r="AM524" s="27">
        <f t="shared" si="772"/>
        <v>0</v>
      </c>
      <c r="AN524" s="27">
        <f t="shared" si="772"/>
        <v>0</v>
      </c>
      <c r="AO524" s="27">
        <f t="shared" si="772"/>
        <v>0</v>
      </c>
      <c r="AP524" s="27">
        <f t="shared" si="772"/>
        <v>7432</v>
      </c>
      <c r="AQ524" s="27">
        <f t="shared" si="772"/>
        <v>0</v>
      </c>
    </row>
    <row r="525" spans="1:43" s="10" customFormat="1" ht="33.75" customHeight="1">
      <c r="A525" s="72" t="s">
        <v>196</v>
      </c>
      <c r="B525" s="25" t="s">
        <v>62</v>
      </c>
      <c r="C525" s="25" t="s">
        <v>51</v>
      </c>
      <c r="D525" s="32" t="s">
        <v>393</v>
      </c>
      <c r="E525" s="25" t="s">
        <v>169</v>
      </c>
      <c r="F525" s="27">
        <f>6081+264</f>
        <v>6345</v>
      </c>
      <c r="G525" s="27"/>
      <c r="H525" s="27"/>
      <c r="I525" s="27"/>
      <c r="J525" s="27"/>
      <c r="K525" s="27"/>
      <c r="L525" s="27">
        <f>F525+H525+I525+J525+K525</f>
        <v>6345</v>
      </c>
      <c r="M525" s="27">
        <f>G525+K525</f>
        <v>0</v>
      </c>
      <c r="N525" s="27"/>
      <c r="O525" s="27"/>
      <c r="P525" s="27"/>
      <c r="Q525" s="27"/>
      <c r="R525" s="27">
        <f>L525+N525+O525+P525+Q525</f>
        <v>6345</v>
      </c>
      <c r="S525" s="27">
        <f>M525+Q525</f>
        <v>0</v>
      </c>
      <c r="T525" s="27"/>
      <c r="U525" s="27"/>
      <c r="V525" s="27"/>
      <c r="W525" s="27"/>
      <c r="X525" s="27">
        <f>R525+T525+U525+V525+W525</f>
        <v>6345</v>
      </c>
      <c r="Y525" s="27">
        <f>S525+W525</f>
        <v>0</v>
      </c>
      <c r="Z525" s="131">
        <v>1087</v>
      </c>
      <c r="AA525" s="27"/>
      <c r="AB525" s="27"/>
      <c r="AC525" s="27"/>
      <c r="AD525" s="27">
        <f>X525+Z525+AA525+AB525+AC525</f>
        <v>7432</v>
      </c>
      <c r="AE525" s="27">
        <f>Y525+AC525</f>
        <v>0</v>
      </c>
      <c r="AF525" s="27"/>
      <c r="AG525" s="27"/>
      <c r="AH525" s="27"/>
      <c r="AI525" s="27"/>
      <c r="AJ525" s="27">
        <f>AD525+AF525+AG525+AH525+AI525</f>
        <v>7432</v>
      </c>
      <c r="AK525" s="27">
        <f>AE525+AI525</f>
        <v>0</v>
      </c>
      <c r="AL525" s="27"/>
      <c r="AM525" s="27"/>
      <c r="AN525" s="27"/>
      <c r="AO525" s="27"/>
      <c r="AP525" s="27">
        <f>AJ525+AL525+AM525+AN525+AO525</f>
        <v>7432</v>
      </c>
      <c r="AQ525" s="27">
        <f>AK525+AO525</f>
        <v>0</v>
      </c>
    </row>
    <row r="526" spans="1:43" ht="16.5">
      <c r="A526" s="80"/>
      <c r="B526" s="25"/>
      <c r="C526" s="25"/>
      <c r="D526" s="38"/>
      <c r="E526" s="25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  <c r="AO526" s="18"/>
      <c r="AP526" s="18"/>
      <c r="AQ526" s="18"/>
    </row>
    <row r="527" spans="1:43" s="10" customFormat="1" ht="18.75">
      <c r="A527" s="81" t="s">
        <v>63</v>
      </c>
      <c r="B527" s="22" t="s">
        <v>62</v>
      </c>
      <c r="C527" s="22" t="s">
        <v>53</v>
      </c>
      <c r="D527" s="29"/>
      <c r="E527" s="22"/>
      <c r="F527" s="30">
        <f>F528+F539+F544+F587+F549+F533</f>
        <v>573688</v>
      </c>
      <c r="G527" s="30">
        <f>G528+G539+G544+G587+G549+G533</f>
        <v>0</v>
      </c>
      <c r="H527" s="30">
        <f t="shared" ref="H527:AK527" si="773">H528+H539+H544+H587+H549+H533+H574</f>
        <v>0</v>
      </c>
      <c r="I527" s="30">
        <f t="shared" si="773"/>
        <v>0</v>
      </c>
      <c r="J527" s="30">
        <f t="shared" si="773"/>
        <v>0</v>
      </c>
      <c r="K527" s="30">
        <f t="shared" si="773"/>
        <v>0</v>
      </c>
      <c r="L527" s="30">
        <f t="shared" si="773"/>
        <v>573688</v>
      </c>
      <c r="M527" s="30">
        <f t="shared" si="773"/>
        <v>0</v>
      </c>
      <c r="N527" s="30">
        <f t="shared" si="773"/>
        <v>1053</v>
      </c>
      <c r="O527" s="30">
        <f t="shared" si="773"/>
        <v>0</v>
      </c>
      <c r="P527" s="30">
        <f t="shared" si="773"/>
        <v>0</v>
      </c>
      <c r="Q527" s="30">
        <f t="shared" si="773"/>
        <v>104283</v>
      </c>
      <c r="R527" s="30">
        <f t="shared" si="773"/>
        <v>679024</v>
      </c>
      <c r="S527" s="30">
        <f t="shared" si="773"/>
        <v>104283</v>
      </c>
      <c r="T527" s="30">
        <f t="shared" si="773"/>
        <v>0</v>
      </c>
      <c r="U527" s="30">
        <f t="shared" si="773"/>
        <v>0</v>
      </c>
      <c r="V527" s="30">
        <f t="shared" si="773"/>
        <v>0</v>
      </c>
      <c r="W527" s="30">
        <f t="shared" si="773"/>
        <v>0</v>
      </c>
      <c r="X527" s="30">
        <f t="shared" si="773"/>
        <v>679024</v>
      </c>
      <c r="Y527" s="30">
        <f t="shared" si="773"/>
        <v>104283</v>
      </c>
      <c r="Z527" s="30">
        <f t="shared" si="773"/>
        <v>0</v>
      </c>
      <c r="AA527" s="30">
        <f t="shared" si="773"/>
        <v>0</v>
      </c>
      <c r="AB527" s="30">
        <f t="shared" si="773"/>
        <v>0</v>
      </c>
      <c r="AC527" s="30">
        <f t="shared" si="773"/>
        <v>0</v>
      </c>
      <c r="AD527" s="30">
        <f t="shared" si="773"/>
        <v>679024</v>
      </c>
      <c r="AE527" s="30">
        <f t="shared" si="773"/>
        <v>104283</v>
      </c>
      <c r="AF527" s="30">
        <f t="shared" si="773"/>
        <v>0</v>
      </c>
      <c r="AG527" s="30">
        <f t="shared" si="773"/>
        <v>0</v>
      </c>
      <c r="AH527" s="30">
        <f t="shared" si="773"/>
        <v>0</v>
      </c>
      <c r="AI527" s="30">
        <f t="shared" si="773"/>
        <v>88911</v>
      </c>
      <c r="AJ527" s="30">
        <f t="shared" si="773"/>
        <v>767935</v>
      </c>
      <c r="AK527" s="30">
        <f t="shared" si="773"/>
        <v>193194</v>
      </c>
      <c r="AL527" s="30">
        <f t="shared" ref="AL527:AQ527" si="774">AL528+AL539+AL544+AL587+AL549+AL533+AL574</f>
        <v>0</v>
      </c>
      <c r="AM527" s="30">
        <f t="shared" si="774"/>
        <v>-1174</v>
      </c>
      <c r="AN527" s="30">
        <f t="shared" si="774"/>
        <v>-1085</v>
      </c>
      <c r="AO527" s="30">
        <f t="shared" si="774"/>
        <v>47632</v>
      </c>
      <c r="AP527" s="30">
        <f t="shared" si="774"/>
        <v>813308</v>
      </c>
      <c r="AQ527" s="30">
        <f t="shared" si="774"/>
        <v>240826</v>
      </c>
    </row>
    <row r="528" spans="1:43" s="10" customFormat="1" ht="33">
      <c r="A528" s="82" t="s">
        <v>444</v>
      </c>
      <c r="B528" s="25" t="s">
        <v>62</v>
      </c>
      <c r="C528" s="25" t="s">
        <v>53</v>
      </c>
      <c r="D528" s="32" t="s">
        <v>394</v>
      </c>
      <c r="E528" s="25"/>
      <c r="F528" s="50">
        <f t="shared" ref="F528:U531" si="775">F529</f>
        <v>161555</v>
      </c>
      <c r="G528" s="50">
        <f t="shared" si="775"/>
        <v>0</v>
      </c>
      <c r="H528" s="50">
        <f t="shared" si="775"/>
        <v>0</v>
      </c>
      <c r="I528" s="50">
        <f t="shared" si="775"/>
        <v>0</v>
      </c>
      <c r="J528" s="50">
        <f t="shared" si="775"/>
        <v>0</v>
      </c>
      <c r="K528" s="50">
        <f t="shared" si="775"/>
        <v>0</v>
      </c>
      <c r="L528" s="50">
        <f t="shared" si="775"/>
        <v>161555</v>
      </c>
      <c r="M528" s="50">
        <f t="shared" si="775"/>
        <v>0</v>
      </c>
      <c r="N528" s="50">
        <f t="shared" si="775"/>
        <v>0</v>
      </c>
      <c r="O528" s="50">
        <f t="shared" si="775"/>
        <v>0</v>
      </c>
      <c r="P528" s="50">
        <f t="shared" si="775"/>
        <v>0</v>
      </c>
      <c r="Q528" s="50">
        <f t="shared" si="775"/>
        <v>0</v>
      </c>
      <c r="R528" s="50">
        <f t="shared" si="775"/>
        <v>161555</v>
      </c>
      <c r="S528" s="50">
        <f t="shared" si="775"/>
        <v>0</v>
      </c>
      <c r="T528" s="50">
        <f t="shared" si="775"/>
        <v>0</v>
      </c>
      <c r="U528" s="50">
        <f t="shared" si="775"/>
        <v>0</v>
      </c>
      <c r="V528" s="50">
        <f t="shared" ref="T528:AI531" si="776">V529</f>
        <v>0</v>
      </c>
      <c r="W528" s="50">
        <f t="shared" si="776"/>
        <v>0</v>
      </c>
      <c r="X528" s="50">
        <f t="shared" si="776"/>
        <v>161555</v>
      </c>
      <c r="Y528" s="50">
        <f t="shared" si="776"/>
        <v>0</v>
      </c>
      <c r="Z528" s="50">
        <f t="shared" si="776"/>
        <v>0</v>
      </c>
      <c r="AA528" s="50">
        <f t="shared" si="776"/>
        <v>0</v>
      </c>
      <c r="AB528" s="50">
        <f t="shared" si="776"/>
        <v>0</v>
      </c>
      <c r="AC528" s="50">
        <f t="shared" si="776"/>
        <v>0</v>
      </c>
      <c r="AD528" s="50">
        <f t="shared" si="776"/>
        <v>161555</v>
      </c>
      <c r="AE528" s="50">
        <f t="shared" si="776"/>
        <v>0</v>
      </c>
      <c r="AF528" s="50">
        <f t="shared" si="776"/>
        <v>0</v>
      </c>
      <c r="AG528" s="50">
        <f t="shared" si="776"/>
        <v>0</v>
      </c>
      <c r="AH528" s="50">
        <f t="shared" si="776"/>
        <v>0</v>
      </c>
      <c r="AI528" s="50">
        <f t="shared" si="776"/>
        <v>0</v>
      </c>
      <c r="AJ528" s="50">
        <f t="shared" ref="AF528:AQ531" si="777">AJ529</f>
        <v>161555</v>
      </c>
      <c r="AK528" s="50">
        <f t="shared" si="777"/>
        <v>0</v>
      </c>
      <c r="AL528" s="50">
        <f t="shared" si="777"/>
        <v>0</v>
      </c>
      <c r="AM528" s="50">
        <f t="shared" si="777"/>
        <v>0</v>
      </c>
      <c r="AN528" s="50">
        <f t="shared" si="777"/>
        <v>-962</v>
      </c>
      <c r="AO528" s="50">
        <f t="shared" si="777"/>
        <v>0</v>
      </c>
      <c r="AP528" s="50">
        <f t="shared" si="777"/>
        <v>160593</v>
      </c>
      <c r="AQ528" s="50">
        <f t="shared" si="777"/>
        <v>0</v>
      </c>
    </row>
    <row r="529" spans="1:43" s="10" customFormat="1" ht="18.75" customHeight="1">
      <c r="A529" s="76" t="s">
        <v>78</v>
      </c>
      <c r="B529" s="25" t="s">
        <v>62</v>
      </c>
      <c r="C529" s="25" t="s">
        <v>53</v>
      </c>
      <c r="D529" s="32" t="s">
        <v>395</v>
      </c>
      <c r="E529" s="25"/>
      <c r="F529" s="50">
        <f t="shared" si="775"/>
        <v>161555</v>
      </c>
      <c r="G529" s="50">
        <f t="shared" si="775"/>
        <v>0</v>
      </c>
      <c r="H529" s="50">
        <f t="shared" si="775"/>
        <v>0</v>
      </c>
      <c r="I529" s="50">
        <f t="shared" si="775"/>
        <v>0</v>
      </c>
      <c r="J529" s="50">
        <f t="shared" si="775"/>
        <v>0</v>
      </c>
      <c r="K529" s="50">
        <f t="shared" si="775"/>
        <v>0</v>
      </c>
      <c r="L529" s="50">
        <f t="shared" si="775"/>
        <v>161555</v>
      </c>
      <c r="M529" s="50">
        <f t="shared" si="775"/>
        <v>0</v>
      </c>
      <c r="N529" s="50">
        <f t="shared" si="775"/>
        <v>0</v>
      </c>
      <c r="O529" s="50">
        <f t="shared" si="775"/>
        <v>0</v>
      </c>
      <c r="P529" s="50">
        <f t="shared" si="775"/>
        <v>0</v>
      </c>
      <c r="Q529" s="50">
        <f t="shared" si="775"/>
        <v>0</v>
      </c>
      <c r="R529" s="50">
        <f t="shared" si="775"/>
        <v>161555</v>
      </c>
      <c r="S529" s="50">
        <f t="shared" si="775"/>
        <v>0</v>
      </c>
      <c r="T529" s="50">
        <f t="shared" si="776"/>
        <v>0</v>
      </c>
      <c r="U529" s="50">
        <f t="shared" si="776"/>
        <v>0</v>
      </c>
      <c r="V529" s="50">
        <f t="shared" si="776"/>
        <v>0</v>
      </c>
      <c r="W529" s="50">
        <f t="shared" si="776"/>
        <v>0</v>
      </c>
      <c r="X529" s="50">
        <f t="shared" si="776"/>
        <v>161555</v>
      </c>
      <c r="Y529" s="50">
        <f t="shared" si="776"/>
        <v>0</v>
      </c>
      <c r="Z529" s="50">
        <f t="shared" si="776"/>
        <v>0</v>
      </c>
      <c r="AA529" s="50">
        <f t="shared" si="776"/>
        <v>0</v>
      </c>
      <c r="AB529" s="50">
        <f t="shared" si="776"/>
        <v>0</v>
      </c>
      <c r="AC529" s="50">
        <f t="shared" si="776"/>
        <v>0</v>
      </c>
      <c r="AD529" s="50">
        <f t="shared" si="776"/>
        <v>161555</v>
      </c>
      <c r="AE529" s="50">
        <f t="shared" si="776"/>
        <v>0</v>
      </c>
      <c r="AF529" s="50">
        <f t="shared" si="777"/>
        <v>0</v>
      </c>
      <c r="AG529" s="50">
        <f t="shared" si="777"/>
        <v>0</v>
      </c>
      <c r="AH529" s="50">
        <f t="shared" si="777"/>
        <v>0</v>
      </c>
      <c r="AI529" s="50">
        <f t="shared" si="777"/>
        <v>0</v>
      </c>
      <c r="AJ529" s="50">
        <f t="shared" si="777"/>
        <v>161555</v>
      </c>
      <c r="AK529" s="50">
        <f t="shared" si="777"/>
        <v>0</v>
      </c>
      <c r="AL529" s="50">
        <f t="shared" si="777"/>
        <v>0</v>
      </c>
      <c r="AM529" s="50">
        <f t="shared" si="777"/>
        <v>0</v>
      </c>
      <c r="AN529" s="50">
        <f t="shared" si="777"/>
        <v>-962</v>
      </c>
      <c r="AO529" s="50">
        <f t="shared" si="777"/>
        <v>0</v>
      </c>
      <c r="AP529" s="50">
        <f t="shared" si="777"/>
        <v>160593</v>
      </c>
      <c r="AQ529" s="50">
        <f t="shared" si="777"/>
        <v>0</v>
      </c>
    </row>
    <row r="530" spans="1:43" s="10" customFormat="1" ht="21" customHeight="1">
      <c r="A530" s="82" t="s">
        <v>120</v>
      </c>
      <c r="B530" s="25" t="s">
        <v>62</v>
      </c>
      <c r="C530" s="25" t="s">
        <v>53</v>
      </c>
      <c r="D530" s="32" t="s">
        <v>396</v>
      </c>
      <c r="E530" s="25"/>
      <c r="F530" s="50">
        <f t="shared" si="775"/>
        <v>161555</v>
      </c>
      <c r="G530" s="50">
        <f t="shared" si="775"/>
        <v>0</v>
      </c>
      <c r="H530" s="50">
        <f t="shared" si="775"/>
        <v>0</v>
      </c>
      <c r="I530" s="50">
        <f t="shared" si="775"/>
        <v>0</v>
      </c>
      <c r="J530" s="50">
        <f t="shared" si="775"/>
        <v>0</v>
      </c>
      <c r="K530" s="50">
        <f t="shared" si="775"/>
        <v>0</v>
      </c>
      <c r="L530" s="50">
        <f t="shared" si="775"/>
        <v>161555</v>
      </c>
      <c r="M530" s="50">
        <f t="shared" si="775"/>
        <v>0</v>
      </c>
      <c r="N530" s="50">
        <f t="shared" si="775"/>
        <v>0</v>
      </c>
      <c r="O530" s="50">
        <f t="shared" si="775"/>
        <v>0</v>
      </c>
      <c r="P530" s="50">
        <f t="shared" si="775"/>
        <v>0</v>
      </c>
      <c r="Q530" s="50">
        <f t="shared" si="775"/>
        <v>0</v>
      </c>
      <c r="R530" s="50">
        <f t="shared" si="775"/>
        <v>161555</v>
      </c>
      <c r="S530" s="50">
        <f t="shared" si="775"/>
        <v>0</v>
      </c>
      <c r="T530" s="50">
        <f t="shared" si="776"/>
        <v>0</v>
      </c>
      <c r="U530" s="50">
        <f t="shared" si="776"/>
        <v>0</v>
      </c>
      <c r="V530" s="50">
        <f t="shared" si="776"/>
        <v>0</v>
      </c>
      <c r="W530" s="50">
        <f t="shared" si="776"/>
        <v>0</v>
      </c>
      <c r="X530" s="50">
        <f t="shared" si="776"/>
        <v>161555</v>
      </c>
      <c r="Y530" s="50">
        <f t="shared" si="776"/>
        <v>0</v>
      </c>
      <c r="Z530" s="50">
        <f t="shared" si="776"/>
        <v>0</v>
      </c>
      <c r="AA530" s="50">
        <f t="shared" si="776"/>
        <v>0</v>
      </c>
      <c r="AB530" s="50">
        <f t="shared" si="776"/>
        <v>0</v>
      </c>
      <c r="AC530" s="50">
        <f t="shared" si="776"/>
        <v>0</v>
      </c>
      <c r="AD530" s="50">
        <f t="shared" si="776"/>
        <v>161555</v>
      </c>
      <c r="AE530" s="50">
        <f t="shared" si="776"/>
        <v>0</v>
      </c>
      <c r="AF530" s="50">
        <f t="shared" si="777"/>
        <v>0</v>
      </c>
      <c r="AG530" s="50">
        <f t="shared" si="777"/>
        <v>0</v>
      </c>
      <c r="AH530" s="50">
        <f t="shared" si="777"/>
        <v>0</v>
      </c>
      <c r="AI530" s="50">
        <f t="shared" si="777"/>
        <v>0</v>
      </c>
      <c r="AJ530" s="50">
        <f t="shared" si="777"/>
        <v>161555</v>
      </c>
      <c r="AK530" s="50">
        <f t="shared" si="777"/>
        <v>0</v>
      </c>
      <c r="AL530" s="50">
        <f t="shared" si="777"/>
        <v>0</v>
      </c>
      <c r="AM530" s="50">
        <f t="shared" si="777"/>
        <v>0</v>
      </c>
      <c r="AN530" s="50">
        <f t="shared" si="777"/>
        <v>-962</v>
      </c>
      <c r="AO530" s="50">
        <f t="shared" si="777"/>
        <v>0</v>
      </c>
      <c r="AP530" s="50">
        <f t="shared" si="777"/>
        <v>160593</v>
      </c>
      <c r="AQ530" s="50">
        <f t="shared" si="777"/>
        <v>0</v>
      </c>
    </row>
    <row r="531" spans="1:43" s="10" customFormat="1" ht="33">
      <c r="A531" s="33" t="s">
        <v>437</v>
      </c>
      <c r="B531" s="25" t="s">
        <v>62</v>
      </c>
      <c r="C531" s="25" t="s">
        <v>53</v>
      </c>
      <c r="D531" s="32" t="s">
        <v>396</v>
      </c>
      <c r="E531" s="25" t="s">
        <v>80</v>
      </c>
      <c r="F531" s="50">
        <f t="shared" si="775"/>
        <v>161555</v>
      </c>
      <c r="G531" s="50">
        <f t="shared" si="775"/>
        <v>0</v>
      </c>
      <c r="H531" s="50">
        <f t="shared" si="775"/>
        <v>0</v>
      </c>
      <c r="I531" s="50">
        <f t="shared" si="775"/>
        <v>0</v>
      </c>
      <c r="J531" s="50">
        <f t="shared" si="775"/>
        <v>0</v>
      </c>
      <c r="K531" s="50">
        <f t="shared" si="775"/>
        <v>0</v>
      </c>
      <c r="L531" s="50">
        <f t="shared" si="775"/>
        <v>161555</v>
      </c>
      <c r="M531" s="50">
        <f t="shared" si="775"/>
        <v>0</v>
      </c>
      <c r="N531" s="50">
        <f t="shared" si="775"/>
        <v>0</v>
      </c>
      <c r="O531" s="50">
        <f t="shared" si="775"/>
        <v>0</v>
      </c>
      <c r="P531" s="50">
        <f t="shared" si="775"/>
        <v>0</v>
      </c>
      <c r="Q531" s="50">
        <f t="shared" si="775"/>
        <v>0</v>
      </c>
      <c r="R531" s="50">
        <f t="shared" si="775"/>
        <v>161555</v>
      </c>
      <c r="S531" s="50">
        <f t="shared" si="775"/>
        <v>0</v>
      </c>
      <c r="T531" s="50">
        <f t="shared" si="776"/>
        <v>0</v>
      </c>
      <c r="U531" s="50">
        <f t="shared" si="776"/>
        <v>0</v>
      </c>
      <c r="V531" s="50">
        <f t="shared" si="776"/>
        <v>0</v>
      </c>
      <c r="W531" s="50">
        <f t="shared" si="776"/>
        <v>0</v>
      </c>
      <c r="X531" s="50">
        <f t="shared" si="776"/>
        <v>161555</v>
      </c>
      <c r="Y531" s="50">
        <f t="shared" si="776"/>
        <v>0</v>
      </c>
      <c r="Z531" s="50">
        <f t="shared" si="776"/>
        <v>0</v>
      </c>
      <c r="AA531" s="50">
        <f t="shared" si="776"/>
        <v>0</v>
      </c>
      <c r="AB531" s="50">
        <f t="shared" si="776"/>
        <v>0</v>
      </c>
      <c r="AC531" s="50">
        <f t="shared" si="776"/>
        <v>0</v>
      </c>
      <c r="AD531" s="50">
        <f t="shared" si="776"/>
        <v>161555</v>
      </c>
      <c r="AE531" s="50">
        <f t="shared" si="776"/>
        <v>0</v>
      </c>
      <c r="AF531" s="50">
        <f t="shared" si="777"/>
        <v>0</v>
      </c>
      <c r="AG531" s="50">
        <f t="shared" si="777"/>
        <v>0</v>
      </c>
      <c r="AH531" s="50">
        <f t="shared" si="777"/>
        <v>0</v>
      </c>
      <c r="AI531" s="50">
        <f t="shared" si="777"/>
        <v>0</v>
      </c>
      <c r="AJ531" s="50">
        <f t="shared" si="777"/>
        <v>161555</v>
      </c>
      <c r="AK531" s="50">
        <f t="shared" si="777"/>
        <v>0</v>
      </c>
      <c r="AL531" s="148">
        <f t="shared" si="777"/>
        <v>0</v>
      </c>
      <c r="AM531" s="148">
        <f t="shared" si="777"/>
        <v>0</v>
      </c>
      <c r="AN531" s="148">
        <f t="shared" si="777"/>
        <v>-962</v>
      </c>
      <c r="AO531" s="148">
        <f t="shared" si="777"/>
        <v>0</v>
      </c>
      <c r="AP531" s="50">
        <f t="shared" si="777"/>
        <v>160593</v>
      </c>
      <c r="AQ531" s="50">
        <f t="shared" si="777"/>
        <v>0</v>
      </c>
    </row>
    <row r="532" spans="1:43" s="10" customFormat="1" ht="37.5" customHeight="1">
      <c r="A532" s="72" t="s">
        <v>170</v>
      </c>
      <c r="B532" s="25" t="s">
        <v>62</v>
      </c>
      <c r="C532" s="25" t="s">
        <v>53</v>
      </c>
      <c r="D532" s="32" t="s">
        <v>396</v>
      </c>
      <c r="E532" s="25" t="s">
        <v>169</v>
      </c>
      <c r="F532" s="27">
        <v>161555</v>
      </c>
      <c r="G532" s="27"/>
      <c r="H532" s="27"/>
      <c r="I532" s="27"/>
      <c r="J532" s="27"/>
      <c r="K532" s="27"/>
      <c r="L532" s="27">
        <f>F532+H532+I532+J532+K532</f>
        <v>161555</v>
      </c>
      <c r="M532" s="27">
        <f>G532+K532</f>
        <v>0</v>
      </c>
      <c r="N532" s="27"/>
      <c r="O532" s="27"/>
      <c r="P532" s="27"/>
      <c r="Q532" s="27"/>
      <c r="R532" s="27">
        <f>L532+N532+O532+P532+Q532</f>
        <v>161555</v>
      </c>
      <c r="S532" s="27">
        <f>M532+Q532</f>
        <v>0</v>
      </c>
      <c r="T532" s="27"/>
      <c r="U532" s="27"/>
      <c r="V532" s="27"/>
      <c r="W532" s="27"/>
      <c r="X532" s="27">
        <f>R532+T532+U532+V532+W532</f>
        <v>161555</v>
      </c>
      <c r="Y532" s="27">
        <f>S532+W532</f>
        <v>0</v>
      </c>
      <c r="Z532" s="27"/>
      <c r="AA532" s="27"/>
      <c r="AB532" s="27"/>
      <c r="AC532" s="27"/>
      <c r="AD532" s="27">
        <f>X532+Z532+AA532+AB532+AC532</f>
        <v>161555</v>
      </c>
      <c r="AE532" s="27">
        <f>Y532+AC532</f>
        <v>0</v>
      </c>
      <c r="AF532" s="27"/>
      <c r="AG532" s="27"/>
      <c r="AH532" s="27"/>
      <c r="AI532" s="27"/>
      <c r="AJ532" s="27">
        <f>AD532+AF532+AG532+AH532+AI532</f>
        <v>161555</v>
      </c>
      <c r="AK532" s="27">
        <f>AE532+AI532</f>
        <v>0</v>
      </c>
      <c r="AL532" s="92"/>
      <c r="AM532" s="92"/>
      <c r="AN532" s="92">
        <v>-962</v>
      </c>
      <c r="AO532" s="92"/>
      <c r="AP532" s="27">
        <f>AJ532+AL532+AM532+AN532+AO532</f>
        <v>160593</v>
      </c>
      <c r="AQ532" s="27">
        <f>AK532+AO532</f>
        <v>0</v>
      </c>
    </row>
    <row r="533" spans="1:43" s="10" customFormat="1" ht="50.25">
      <c r="A533" s="33" t="s">
        <v>158</v>
      </c>
      <c r="B533" s="25" t="s">
        <v>62</v>
      </c>
      <c r="C533" s="25" t="s">
        <v>53</v>
      </c>
      <c r="D533" s="32" t="s">
        <v>365</v>
      </c>
      <c r="E533" s="22"/>
      <c r="F533" s="27">
        <f t="shared" ref="F533:U537" si="778">F534</f>
        <v>846</v>
      </c>
      <c r="G533" s="27">
        <f t="shared" si="778"/>
        <v>0</v>
      </c>
      <c r="H533" s="27">
        <f t="shared" si="778"/>
        <v>0</v>
      </c>
      <c r="I533" s="27">
        <f t="shared" si="778"/>
        <v>0</v>
      </c>
      <c r="J533" s="27">
        <f t="shared" si="778"/>
        <v>0</v>
      </c>
      <c r="K533" s="27">
        <f t="shared" si="778"/>
        <v>0</v>
      </c>
      <c r="L533" s="27">
        <f t="shared" si="778"/>
        <v>846</v>
      </c>
      <c r="M533" s="27">
        <f t="shared" si="778"/>
        <v>0</v>
      </c>
      <c r="N533" s="27">
        <f t="shared" si="778"/>
        <v>0</v>
      </c>
      <c r="O533" s="27">
        <f t="shared" si="778"/>
        <v>0</v>
      </c>
      <c r="P533" s="27">
        <f t="shared" si="778"/>
        <v>0</v>
      </c>
      <c r="Q533" s="27">
        <f t="shared" si="778"/>
        <v>0</v>
      </c>
      <c r="R533" s="27">
        <f t="shared" si="778"/>
        <v>846</v>
      </c>
      <c r="S533" s="27">
        <f t="shared" si="778"/>
        <v>0</v>
      </c>
      <c r="T533" s="27">
        <f t="shared" si="778"/>
        <v>0</v>
      </c>
      <c r="U533" s="27">
        <f t="shared" si="778"/>
        <v>0</v>
      </c>
      <c r="V533" s="27">
        <f t="shared" ref="T533:AI537" si="779">V534</f>
        <v>0</v>
      </c>
      <c r="W533" s="27">
        <f t="shared" si="779"/>
        <v>0</v>
      </c>
      <c r="X533" s="27">
        <f t="shared" si="779"/>
        <v>846</v>
      </c>
      <c r="Y533" s="27">
        <f t="shared" si="779"/>
        <v>0</v>
      </c>
      <c r="Z533" s="27">
        <f t="shared" si="779"/>
        <v>0</v>
      </c>
      <c r="AA533" s="27">
        <f t="shared" si="779"/>
        <v>0</v>
      </c>
      <c r="AB533" s="27">
        <f t="shared" si="779"/>
        <v>0</v>
      </c>
      <c r="AC533" s="27">
        <f t="shared" si="779"/>
        <v>0</v>
      </c>
      <c r="AD533" s="27">
        <f t="shared" si="779"/>
        <v>846</v>
      </c>
      <c r="AE533" s="27">
        <f t="shared" si="779"/>
        <v>0</v>
      </c>
      <c r="AF533" s="27">
        <f t="shared" si="779"/>
        <v>0</v>
      </c>
      <c r="AG533" s="27">
        <f t="shared" si="779"/>
        <v>0</v>
      </c>
      <c r="AH533" s="27">
        <f t="shared" si="779"/>
        <v>0</v>
      </c>
      <c r="AI533" s="27">
        <f t="shared" si="779"/>
        <v>0</v>
      </c>
      <c r="AJ533" s="27">
        <f t="shared" ref="AF533:AQ537" si="780">AJ534</f>
        <v>846</v>
      </c>
      <c r="AK533" s="27">
        <f t="shared" si="780"/>
        <v>0</v>
      </c>
      <c r="AL533" s="27">
        <f t="shared" si="780"/>
        <v>0</v>
      </c>
      <c r="AM533" s="27">
        <f t="shared" si="780"/>
        <v>0</v>
      </c>
      <c r="AN533" s="27">
        <f t="shared" si="780"/>
        <v>0</v>
      </c>
      <c r="AO533" s="27">
        <f t="shared" si="780"/>
        <v>0</v>
      </c>
      <c r="AP533" s="27">
        <f t="shared" si="780"/>
        <v>846</v>
      </c>
      <c r="AQ533" s="27">
        <f t="shared" si="780"/>
        <v>0</v>
      </c>
    </row>
    <row r="534" spans="1:43" s="10" customFormat="1" ht="34.5" customHeight="1">
      <c r="A534" s="33" t="s">
        <v>589</v>
      </c>
      <c r="B534" s="25" t="s">
        <v>62</v>
      </c>
      <c r="C534" s="25" t="s">
        <v>53</v>
      </c>
      <c r="D534" s="32" t="s">
        <v>487</v>
      </c>
      <c r="E534" s="22"/>
      <c r="F534" s="27">
        <f t="shared" si="778"/>
        <v>846</v>
      </c>
      <c r="G534" s="27">
        <f t="shared" si="778"/>
        <v>0</v>
      </c>
      <c r="H534" s="27">
        <f t="shared" si="778"/>
        <v>0</v>
      </c>
      <c r="I534" s="27">
        <f t="shared" si="778"/>
        <v>0</v>
      </c>
      <c r="J534" s="27">
        <f t="shared" si="778"/>
        <v>0</v>
      </c>
      <c r="K534" s="27">
        <f t="shared" si="778"/>
        <v>0</v>
      </c>
      <c r="L534" s="27">
        <f t="shared" si="778"/>
        <v>846</v>
      </c>
      <c r="M534" s="27">
        <f t="shared" si="778"/>
        <v>0</v>
      </c>
      <c r="N534" s="27">
        <f t="shared" si="778"/>
        <v>0</v>
      </c>
      <c r="O534" s="27">
        <f t="shared" si="778"/>
        <v>0</v>
      </c>
      <c r="P534" s="27">
        <f t="shared" si="778"/>
        <v>0</v>
      </c>
      <c r="Q534" s="27">
        <f t="shared" si="778"/>
        <v>0</v>
      </c>
      <c r="R534" s="27">
        <f t="shared" si="778"/>
        <v>846</v>
      </c>
      <c r="S534" s="27">
        <f t="shared" si="778"/>
        <v>0</v>
      </c>
      <c r="T534" s="27">
        <f t="shared" si="779"/>
        <v>0</v>
      </c>
      <c r="U534" s="27">
        <f t="shared" si="779"/>
        <v>0</v>
      </c>
      <c r="V534" s="27">
        <f t="shared" si="779"/>
        <v>0</v>
      </c>
      <c r="W534" s="27">
        <f t="shared" si="779"/>
        <v>0</v>
      </c>
      <c r="X534" s="27">
        <f t="shared" si="779"/>
        <v>846</v>
      </c>
      <c r="Y534" s="27">
        <f t="shared" si="779"/>
        <v>0</v>
      </c>
      <c r="Z534" s="27">
        <f t="shared" si="779"/>
        <v>0</v>
      </c>
      <c r="AA534" s="27">
        <f t="shared" si="779"/>
        <v>0</v>
      </c>
      <c r="AB534" s="27">
        <f t="shared" si="779"/>
        <v>0</v>
      </c>
      <c r="AC534" s="27">
        <f t="shared" si="779"/>
        <v>0</v>
      </c>
      <c r="AD534" s="27">
        <f t="shared" si="779"/>
        <v>846</v>
      </c>
      <c r="AE534" s="27">
        <f t="shared" si="779"/>
        <v>0</v>
      </c>
      <c r="AF534" s="27">
        <f t="shared" si="780"/>
        <v>0</v>
      </c>
      <c r="AG534" s="27">
        <f t="shared" si="780"/>
        <v>0</v>
      </c>
      <c r="AH534" s="27">
        <f t="shared" si="780"/>
        <v>0</v>
      </c>
      <c r="AI534" s="27">
        <f t="shared" si="780"/>
        <v>0</v>
      </c>
      <c r="AJ534" s="27">
        <f t="shared" si="780"/>
        <v>846</v>
      </c>
      <c r="AK534" s="27">
        <f t="shared" si="780"/>
        <v>0</v>
      </c>
      <c r="AL534" s="27">
        <f t="shared" si="780"/>
        <v>0</v>
      </c>
      <c r="AM534" s="27">
        <f t="shared" si="780"/>
        <v>0</v>
      </c>
      <c r="AN534" s="27">
        <f t="shared" si="780"/>
        <v>0</v>
      </c>
      <c r="AO534" s="27">
        <f t="shared" si="780"/>
        <v>0</v>
      </c>
      <c r="AP534" s="27">
        <f t="shared" si="780"/>
        <v>846</v>
      </c>
      <c r="AQ534" s="27">
        <f t="shared" si="780"/>
        <v>0</v>
      </c>
    </row>
    <row r="535" spans="1:43" s="10" customFormat="1" ht="21" customHeight="1">
      <c r="A535" s="33" t="s">
        <v>78</v>
      </c>
      <c r="B535" s="25" t="s">
        <v>62</v>
      </c>
      <c r="C535" s="25" t="s">
        <v>53</v>
      </c>
      <c r="D535" s="32" t="s">
        <v>488</v>
      </c>
      <c r="E535" s="22"/>
      <c r="F535" s="27">
        <f t="shared" si="778"/>
        <v>846</v>
      </c>
      <c r="G535" s="27">
        <f t="shared" si="778"/>
        <v>0</v>
      </c>
      <c r="H535" s="27">
        <f t="shared" si="778"/>
        <v>0</v>
      </c>
      <c r="I535" s="27">
        <f t="shared" si="778"/>
        <v>0</v>
      </c>
      <c r="J535" s="27">
        <f t="shared" si="778"/>
        <v>0</v>
      </c>
      <c r="K535" s="27">
        <f t="shared" si="778"/>
        <v>0</v>
      </c>
      <c r="L535" s="27">
        <f t="shared" si="778"/>
        <v>846</v>
      </c>
      <c r="M535" s="27">
        <f t="shared" si="778"/>
        <v>0</v>
      </c>
      <c r="N535" s="27">
        <f t="shared" si="778"/>
        <v>0</v>
      </c>
      <c r="O535" s="27">
        <f t="shared" si="778"/>
        <v>0</v>
      </c>
      <c r="P535" s="27">
        <f t="shared" si="778"/>
        <v>0</v>
      </c>
      <c r="Q535" s="27">
        <f t="shared" si="778"/>
        <v>0</v>
      </c>
      <c r="R535" s="27">
        <f t="shared" si="778"/>
        <v>846</v>
      </c>
      <c r="S535" s="27">
        <f t="shared" si="778"/>
        <v>0</v>
      </c>
      <c r="T535" s="27">
        <f t="shared" si="779"/>
        <v>0</v>
      </c>
      <c r="U535" s="27">
        <f t="shared" si="779"/>
        <v>0</v>
      </c>
      <c r="V535" s="27">
        <f t="shared" si="779"/>
        <v>0</v>
      </c>
      <c r="W535" s="27">
        <f t="shared" si="779"/>
        <v>0</v>
      </c>
      <c r="X535" s="27">
        <f t="shared" si="779"/>
        <v>846</v>
      </c>
      <c r="Y535" s="27">
        <f t="shared" si="779"/>
        <v>0</v>
      </c>
      <c r="Z535" s="27">
        <f t="shared" si="779"/>
        <v>0</v>
      </c>
      <c r="AA535" s="27">
        <f t="shared" si="779"/>
        <v>0</v>
      </c>
      <c r="AB535" s="27">
        <f t="shared" si="779"/>
        <v>0</v>
      </c>
      <c r="AC535" s="27">
        <f t="shared" si="779"/>
        <v>0</v>
      </c>
      <c r="AD535" s="27">
        <f t="shared" si="779"/>
        <v>846</v>
      </c>
      <c r="AE535" s="27">
        <f t="shared" si="779"/>
        <v>0</v>
      </c>
      <c r="AF535" s="27">
        <f t="shared" si="780"/>
        <v>0</v>
      </c>
      <c r="AG535" s="27">
        <f t="shared" si="780"/>
        <v>0</v>
      </c>
      <c r="AH535" s="27">
        <f t="shared" si="780"/>
        <v>0</v>
      </c>
      <c r="AI535" s="27">
        <f t="shared" si="780"/>
        <v>0</v>
      </c>
      <c r="AJ535" s="27">
        <f t="shared" si="780"/>
        <v>846</v>
      </c>
      <c r="AK535" s="27">
        <f t="shared" si="780"/>
        <v>0</v>
      </c>
      <c r="AL535" s="27">
        <f t="shared" si="780"/>
        <v>0</v>
      </c>
      <c r="AM535" s="27">
        <f t="shared" si="780"/>
        <v>0</v>
      </c>
      <c r="AN535" s="27">
        <f t="shared" si="780"/>
        <v>0</v>
      </c>
      <c r="AO535" s="27">
        <f t="shared" si="780"/>
        <v>0</v>
      </c>
      <c r="AP535" s="27">
        <f t="shared" si="780"/>
        <v>846</v>
      </c>
      <c r="AQ535" s="27">
        <f t="shared" si="780"/>
        <v>0</v>
      </c>
    </row>
    <row r="536" spans="1:43" s="10" customFormat="1" ht="18.75">
      <c r="A536" s="82" t="s">
        <v>120</v>
      </c>
      <c r="B536" s="25" t="s">
        <v>62</v>
      </c>
      <c r="C536" s="25" t="s">
        <v>53</v>
      </c>
      <c r="D536" s="32" t="s">
        <v>489</v>
      </c>
      <c r="E536" s="22"/>
      <c r="F536" s="27">
        <f t="shared" si="778"/>
        <v>846</v>
      </c>
      <c r="G536" s="27">
        <f t="shared" si="778"/>
        <v>0</v>
      </c>
      <c r="H536" s="27">
        <f t="shared" si="778"/>
        <v>0</v>
      </c>
      <c r="I536" s="27">
        <f t="shared" si="778"/>
        <v>0</v>
      </c>
      <c r="J536" s="27">
        <f t="shared" si="778"/>
        <v>0</v>
      </c>
      <c r="K536" s="27">
        <f t="shared" si="778"/>
        <v>0</v>
      </c>
      <c r="L536" s="27">
        <f t="shared" si="778"/>
        <v>846</v>
      </c>
      <c r="M536" s="27">
        <f t="shared" si="778"/>
        <v>0</v>
      </c>
      <c r="N536" s="27">
        <f t="shared" si="778"/>
        <v>0</v>
      </c>
      <c r="O536" s="27">
        <f t="shared" si="778"/>
        <v>0</v>
      </c>
      <c r="P536" s="27">
        <f t="shared" si="778"/>
        <v>0</v>
      </c>
      <c r="Q536" s="27">
        <f t="shared" si="778"/>
        <v>0</v>
      </c>
      <c r="R536" s="27">
        <f t="shared" si="778"/>
        <v>846</v>
      </c>
      <c r="S536" s="27">
        <f t="shared" si="778"/>
        <v>0</v>
      </c>
      <c r="T536" s="27">
        <f t="shared" si="779"/>
        <v>0</v>
      </c>
      <c r="U536" s="27">
        <f t="shared" si="779"/>
        <v>0</v>
      </c>
      <c r="V536" s="27">
        <f t="shared" si="779"/>
        <v>0</v>
      </c>
      <c r="W536" s="27">
        <f t="shared" si="779"/>
        <v>0</v>
      </c>
      <c r="X536" s="27">
        <f t="shared" si="779"/>
        <v>846</v>
      </c>
      <c r="Y536" s="27">
        <f t="shared" si="779"/>
        <v>0</v>
      </c>
      <c r="Z536" s="27">
        <f t="shared" si="779"/>
        <v>0</v>
      </c>
      <c r="AA536" s="27">
        <f t="shared" si="779"/>
        <v>0</v>
      </c>
      <c r="AB536" s="27">
        <f t="shared" si="779"/>
        <v>0</v>
      </c>
      <c r="AC536" s="27">
        <f t="shared" si="779"/>
        <v>0</v>
      </c>
      <c r="AD536" s="27">
        <f t="shared" si="779"/>
        <v>846</v>
      </c>
      <c r="AE536" s="27">
        <f t="shared" si="779"/>
        <v>0</v>
      </c>
      <c r="AF536" s="27">
        <f t="shared" si="780"/>
        <v>0</v>
      </c>
      <c r="AG536" s="27">
        <f t="shared" si="780"/>
        <v>0</v>
      </c>
      <c r="AH536" s="27">
        <f t="shared" si="780"/>
        <v>0</v>
      </c>
      <c r="AI536" s="27">
        <f t="shared" si="780"/>
        <v>0</v>
      </c>
      <c r="AJ536" s="27">
        <f t="shared" si="780"/>
        <v>846</v>
      </c>
      <c r="AK536" s="27">
        <f t="shared" si="780"/>
        <v>0</v>
      </c>
      <c r="AL536" s="27">
        <f t="shared" si="780"/>
        <v>0</v>
      </c>
      <c r="AM536" s="27">
        <f t="shared" si="780"/>
        <v>0</v>
      </c>
      <c r="AN536" s="27">
        <f t="shared" si="780"/>
        <v>0</v>
      </c>
      <c r="AO536" s="27">
        <f t="shared" si="780"/>
        <v>0</v>
      </c>
      <c r="AP536" s="27">
        <f t="shared" si="780"/>
        <v>846</v>
      </c>
      <c r="AQ536" s="27">
        <f t="shared" si="780"/>
        <v>0</v>
      </c>
    </row>
    <row r="537" spans="1:43" s="10" customFormat="1" ht="33">
      <c r="A537" s="33" t="s">
        <v>437</v>
      </c>
      <c r="B537" s="25" t="s">
        <v>62</v>
      </c>
      <c r="C537" s="25" t="s">
        <v>53</v>
      </c>
      <c r="D537" s="32" t="s">
        <v>489</v>
      </c>
      <c r="E537" s="25" t="s">
        <v>80</v>
      </c>
      <c r="F537" s="27">
        <f t="shared" si="778"/>
        <v>846</v>
      </c>
      <c r="G537" s="27">
        <f t="shared" si="778"/>
        <v>0</v>
      </c>
      <c r="H537" s="27">
        <f t="shared" si="778"/>
        <v>0</v>
      </c>
      <c r="I537" s="27">
        <f t="shared" si="778"/>
        <v>0</v>
      </c>
      <c r="J537" s="27">
        <f t="shared" si="778"/>
        <v>0</v>
      </c>
      <c r="K537" s="27">
        <f t="shared" si="778"/>
        <v>0</v>
      </c>
      <c r="L537" s="27">
        <f t="shared" si="778"/>
        <v>846</v>
      </c>
      <c r="M537" s="27">
        <f t="shared" si="778"/>
        <v>0</v>
      </c>
      <c r="N537" s="27">
        <f t="shared" si="778"/>
        <v>0</v>
      </c>
      <c r="O537" s="27">
        <f t="shared" si="778"/>
        <v>0</v>
      </c>
      <c r="P537" s="27">
        <f t="shared" si="778"/>
        <v>0</v>
      </c>
      <c r="Q537" s="27">
        <f t="shared" si="778"/>
        <v>0</v>
      </c>
      <c r="R537" s="27">
        <f t="shared" si="778"/>
        <v>846</v>
      </c>
      <c r="S537" s="27">
        <f t="shared" si="778"/>
        <v>0</v>
      </c>
      <c r="T537" s="27">
        <f t="shared" si="779"/>
        <v>0</v>
      </c>
      <c r="U537" s="27">
        <f t="shared" si="779"/>
        <v>0</v>
      </c>
      <c r="V537" s="27">
        <f t="shared" si="779"/>
        <v>0</v>
      </c>
      <c r="W537" s="27">
        <f t="shared" si="779"/>
        <v>0</v>
      </c>
      <c r="X537" s="27">
        <f t="shared" si="779"/>
        <v>846</v>
      </c>
      <c r="Y537" s="27">
        <f t="shared" si="779"/>
        <v>0</v>
      </c>
      <c r="Z537" s="27">
        <f t="shared" si="779"/>
        <v>0</v>
      </c>
      <c r="AA537" s="27">
        <f t="shared" si="779"/>
        <v>0</v>
      </c>
      <c r="AB537" s="27">
        <f t="shared" si="779"/>
        <v>0</v>
      </c>
      <c r="AC537" s="27">
        <f t="shared" si="779"/>
        <v>0</v>
      </c>
      <c r="AD537" s="27">
        <f t="shared" si="779"/>
        <v>846</v>
      </c>
      <c r="AE537" s="27">
        <f t="shared" si="779"/>
        <v>0</v>
      </c>
      <c r="AF537" s="27">
        <f t="shared" si="780"/>
        <v>0</v>
      </c>
      <c r="AG537" s="27">
        <f t="shared" si="780"/>
        <v>0</v>
      </c>
      <c r="AH537" s="27">
        <f t="shared" si="780"/>
        <v>0</v>
      </c>
      <c r="AI537" s="27">
        <f t="shared" si="780"/>
        <v>0</v>
      </c>
      <c r="AJ537" s="27">
        <f t="shared" si="780"/>
        <v>846</v>
      </c>
      <c r="AK537" s="27">
        <f t="shared" si="780"/>
        <v>0</v>
      </c>
      <c r="AL537" s="27">
        <f t="shared" si="780"/>
        <v>0</v>
      </c>
      <c r="AM537" s="27">
        <f t="shared" si="780"/>
        <v>0</v>
      </c>
      <c r="AN537" s="27">
        <f t="shared" si="780"/>
        <v>0</v>
      </c>
      <c r="AO537" s="27">
        <f t="shared" si="780"/>
        <v>0</v>
      </c>
      <c r="AP537" s="27">
        <f t="shared" si="780"/>
        <v>846</v>
      </c>
      <c r="AQ537" s="27">
        <f t="shared" si="780"/>
        <v>0</v>
      </c>
    </row>
    <row r="538" spans="1:43" s="10" customFormat="1" ht="34.5" customHeight="1">
      <c r="A538" s="72" t="s">
        <v>170</v>
      </c>
      <c r="B538" s="25" t="s">
        <v>62</v>
      </c>
      <c r="C538" s="25" t="s">
        <v>53</v>
      </c>
      <c r="D538" s="32" t="s">
        <v>489</v>
      </c>
      <c r="E538" s="25" t="s">
        <v>169</v>
      </c>
      <c r="F538" s="27">
        <v>846</v>
      </c>
      <c r="G538" s="27"/>
      <c r="H538" s="27"/>
      <c r="I538" s="27"/>
      <c r="J538" s="27"/>
      <c r="K538" s="27"/>
      <c r="L538" s="27">
        <f>F538+H538+I538+J538+K538</f>
        <v>846</v>
      </c>
      <c r="M538" s="27">
        <f>G538+K538</f>
        <v>0</v>
      </c>
      <c r="N538" s="27"/>
      <c r="O538" s="27"/>
      <c r="P538" s="27"/>
      <c r="Q538" s="27"/>
      <c r="R538" s="27">
        <f>L538+N538+O538+P538+Q538</f>
        <v>846</v>
      </c>
      <c r="S538" s="27">
        <f>M538+Q538</f>
        <v>0</v>
      </c>
      <c r="T538" s="27"/>
      <c r="U538" s="27"/>
      <c r="V538" s="27"/>
      <c r="W538" s="27"/>
      <c r="X538" s="27">
        <f>R538+T538+U538+V538+W538</f>
        <v>846</v>
      </c>
      <c r="Y538" s="27">
        <f>S538+W538</f>
        <v>0</v>
      </c>
      <c r="Z538" s="27"/>
      <c r="AA538" s="27"/>
      <c r="AB538" s="27"/>
      <c r="AC538" s="27"/>
      <c r="AD538" s="27">
        <f>X538+Z538+AA538+AB538+AC538</f>
        <v>846</v>
      </c>
      <c r="AE538" s="27">
        <f>Y538+AC538</f>
        <v>0</v>
      </c>
      <c r="AF538" s="27"/>
      <c r="AG538" s="27"/>
      <c r="AH538" s="27"/>
      <c r="AI538" s="27"/>
      <c r="AJ538" s="27">
        <f>AD538+AF538+AG538+AH538+AI538</f>
        <v>846</v>
      </c>
      <c r="AK538" s="27">
        <f>AE538+AI538</f>
        <v>0</v>
      </c>
      <c r="AL538" s="27"/>
      <c r="AM538" s="27"/>
      <c r="AN538" s="27"/>
      <c r="AO538" s="27"/>
      <c r="AP538" s="27">
        <f>AJ538+AL538+AM538+AN538+AO538</f>
        <v>846</v>
      </c>
      <c r="AQ538" s="27">
        <f>AK538+AO538</f>
        <v>0</v>
      </c>
    </row>
    <row r="539" spans="1:43" s="10" customFormat="1" ht="49.5">
      <c r="A539" s="33" t="s">
        <v>467</v>
      </c>
      <c r="B539" s="25" t="s">
        <v>62</v>
      </c>
      <c r="C539" s="25" t="s">
        <v>53</v>
      </c>
      <c r="D539" s="38" t="s">
        <v>397</v>
      </c>
      <c r="E539" s="25"/>
      <c r="F539" s="27">
        <f t="shared" ref="F539:U542" si="781">F540</f>
        <v>1586</v>
      </c>
      <c r="G539" s="27">
        <f t="shared" si="781"/>
        <v>0</v>
      </c>
      <c r="H539" s="27">
        <f t="shared" si="781"/>
        <v>0</v>
      </c>
      <c r="I539" s="27">
        <f t="shared" si="781"/>
        <v>0</v>
      </c>
      <c r="J539" s="27">
        <f t="shared" si="781"/>
        <v>0</v>
      </c>
      <c r="K539" s="27">
        <f t="shared" si="781"/>
        <v>0</v>
      </c>
      <c r="L539" s="27">
        <f t="shared" si="781"/>
        <v>1586</v>
      </c>
      <c r="M539" s="27">
        <f t="shared" si="781"/>
        <v>0</v>
      </c>
      <c r="N539" s="27">
        <f t="shared" si="781"/>
        <v>0</v>
      </c>
      <c r="O539" s="27">
        <f t="shared" si="781"/>
        <v>0</v>
      </c>
      <c r="P539" s="27">
        <f t="shared" si="781"/>
        <v>0</v>
      </c>
      <c r="Q539" s="27">
        <f t="shared" si="781"/>
        <v>0</v>
      </c>
      <c r="R539" s="27">
        <f t="shared" si="781"/>
        <v>1586</v>
      </c>
      <c r="S539" s="27">
        <f t="shared" si="781"/>
        <v>0</v>
      </c>
      <c r="T539" s="27">
        <f t="shared" si="781"/>
        <v>0</v>
      </c>
      <c r="U539" s="27">
        <f t="shared" si="781"/>
        <v>0</v>
      </c>
      <c r="V539" s="27">
        <f t="shared" ref="T539:AI542" si="782">V540</f>
        <v>0</v>
      </c>
      <c r="W539" s="27">
        <f t="shared" si="782"/>
        <v>0</v>
      </c>
      <c r="X539" s="27">
        <f t="shared" si="782"/>
        <v>1586</v>
      </c>
      <c r="Y539" s="27">
        <f t="shared" si="782"/>
        <v>0</v>
      </c>
      <c r="Z539" s="27">
        <f t="shared" si="782"/>
        <v>0</v>
      </c>
      <c r="AA539" s="27">
        <f t="shared" si="782"/>
        <v>0</v>
      </c>
      <c r="AB539" s="27">
        <f t="shared" si="782"/>
        <v>0</v>
      </c>
      <c r="AC539" s="27">
        <f t="shared" si="782"/>
        <v>0</v>
      </c>
      <c r="AD539" s="27">
        <f t="shared" si="782"/>
        <v>1586</v>
      </c>
      <c r="AE539" s="27">
        <f t="shared" si="782"/>
        <v>0</v>
      </c>
      <c r="AF539" s="27">
        <f t="shared" si="782"/>
        <v>0</v>
      </c>
      <c r="AG539" s="27">
        <f t="shared" si="782"/>
        <v>0</v>
      </c>
      <c r="AH539" s="27">
        <f t="shared" si="782"/>
        <v>0</v>
      </c>
      <c r="AI539" s="27">
        <f t="shared" si="782"/>
        <v>0</v>
      </c>
      <c r="AJ539" s="27">
        <f t="shared" ref="AF539:AQ542" si="783">AJ540</f>
        <v>1586</v>
      </c>
      <c r="AK539" s="27">
        <f t="shared" si="783"/>
        <v>0</v>
      </c>
      <c r="AL539" s="27">
        <f t="shared" si="783"/>
        <v>0</v>
      </c>
      <c r="AM539" s="27">
        <f t="shared" si="783"/>
        <v>0</v>
      </c>
      <c r="AN539" s="27">
        <f t="shared" si="783"/>
        <v>-123</v>
      </c>
      <c r="AO539" s="27">
        <f t="shared" si="783"/>
        <v>0</v>
      </c>
      <c r="AP539" s="27">
        <f t="shared" si="783"/>
        <v>1463</v>
      </c>
      <c r="AQ539" s="27">
        <f t="shared" si="783"/>
        <v>0</v>
      </c>
    </row>
    <row r="540" spans="1:43" s="10" customFormat="1" ht="19.5" customHeight="1">
      <c r="A540" s="77" t="s">
        <v>78</v>
      </c>
      <c r="B540" s="25" t="s">
        <v>62</v>
      </c>
      <c r="C540" s="25" t="s">
        <v>53</v>
      </c>
      <c r="D540" s="38" t="s">
        <v>398</v>
      </c>
      <c r="E540" s="25"/>
      <c r="F540" s="27">
        <f t="shared" si="781"/>
        <v>1586</v>
      </c>
      <c r="G540" s="27">
        <f t="shared" si="781"/>
        <v>0</v>
      </c>
      <c r="H540" s="27">
        <f t="shared" si="781"/>
        <v>0</v>
      </c>
      <c r="I540" s="27">
        <f t="shared" si="781"/>
        <v>0</v>
      </c>
      <c r="J540" s="27">
        <f t="shared" si="781"/>
        <v>0</v>
      </c>
      <c r="K540" s="27">
        <f t="shared" si="781"/>
        <v>0</v>
      </c>
      <c r="L540" s="27">
        <f t="shared" si="781"/>
        <v>1586</v>
      </c>
      <c r="M540" s="27">
        <f t="shared" si="781"/>
        <v>0</v>
      </c>
      <c r="N540" s="27">
        <f t="shared" si="781"/>
        <v>0</v>
      </c>
      <c r="O540" s="27">
        <f t="shared" si="781"/>
        <v>0</v>
      </c>
      <c r="P540" s="27">
        <f t="shared" si="781"/>
        <v>0</v>
      </c>
      <c r="Q540" s="27">
        <f t="shared" si="781"/>
        <v>0</v>
      </c>
      <c r="R540" s="27">
        <f t="shared" si="781"/>
        <v>1586</v>
      </c>
      <c r="S540" s="27">
        <f t="shared" si="781"/>
        <v>0</v>
      </c>
      <c r="T540" s="27">
        <f t="shared" si="782"/>
        <v>0</v>
      </c>
      <c r="U540" s="27">
        <f t="shared" si="782"/>
        <v>0</v>
      </c>
      <c r="V540" s="27">
        <f t="shared" si="782"/>
        <v>0</v>
      </c>
      <c r="W540" s="27">
        <f t="shared" si="782"/>
        <v>0</v>
      </c>
      <c r="X540" s="27">
        <f t="shared" si="782"/>
        <v>1586</v>
      </c>
      <c r="Y540" s="27">
        <f t="shared" si="782"/>
        <v>0</v>
      </c>
      <c r="Z540" s="27">
        <f t="shared" si="782"/>
        <v>0</v>
      </c>
      <c r="AA540" s="27">
        <f t="shared" si="782"/>
        <v>0</v>
      </c>
      <c r="AB540" s="27">
        <f t="shared" si="782"/>
        <v>0</v>
      </c>
      <c r="AC540" s="27">
        <f t="shared" si="782"/>
        <v>0</v>
      </c>
      <c r="AD540" s="27">
        <f t="shared" si="782"/>
        <v>1586</v>
      </c>
      <c r="AE540" s="27">
        <f t="shared" si="782"/>
        <v>0</v>
      </c>
      <c r="AF540" s="27">
        <f t="shared" si="783"/>
        <v>0</v>
      </c>
      <c r="AG540" s="27">
        <f t="shared" si="783"/>
        <v>0</v>
      </c>
      <c r="AH540" s="27">
        <f t="shared" si="783"/>
        <v>0</v>
      </c>
      <c r="AI540" s="27">
        <f t="shared" si="783"/>
        <v>0</v>
      </c>
      <c r="AJ540" s="27">
        <f t="shared" si="783"/>
        <v>1586</v>
      </c>
      <c r="AK540" s="27">
        <f t="shared" si="783"/>
        <v>0</v>
      </c>
      <c r="AL540" s="27">
        <f t="shared" si="783"/>
        <v>0</v>
      </c>
      <c r="AM540" s="27">
        <f t="shared" si="783"/>
        <v>0</v>
      </c>
      <c r="AN540" s="27">
        <f t="shared" si="783"/>
        <v>-123</v>
      </c>
      <c r="AO540" s="27">
        <f t="shared" si="783"/>
        <v>0</v>
      </c>
      <c r="AP540" s="27">
        <f t="shared" si="783"/>
        <v>1463</v>
      </c>
      <c r="AQ540" s="27">
        <f t="shared" si="783"/>
        <v>0</v>
      </c>
    </row>
    <row r="541" spans="1:43" s="10" customFormat="1" ht="19.5" customHeight="1">
      <c r="A541" s="82" t="s">
        <v>120</v>
      </c>
      <c r="B541" s="25" t="s">
        <v>62</v>
      </c>
      <c r="C541" s="25" t="s">
        <v>53</v>
      </c>
      <c r="D541" s="38" t="s">
        <v>399</v>
      </c>
      <c r="E541" s="25"/>
      <c r="F541" s="27">
        <f t="shared" si="781"/>
        <v>1586</v>
      </c>
      <c r="G541" s="27">
        <f t="shared" si="781"/>
        <v>0</v>
      </c>
      <c r="H541" s="27">
        <f t="shared" si="781"/>
        <v>0</v>
      </c>
      <c r="I541" s="27">
        <f t="shared" si="781"/>
        <v>0</v>
      </c>
      <c r="J541" s="27">
        <f t="shared" si="781"/>
        <v>0</v>
      </c>
      <c r="K541" s="27">
        <f t="shared" si="781"/>
        <v>0</v>
      </c>
      <c r="L541" s="27">
        <f t="shared" si="781"/>
        <v>1586</v>
      </c>
      <c r="M541" s="27">
        <f t="shared" si="781"/>
        <v>0</v>
      </c>
      <c r="N541" s="27">
        <f t="shared" si="781"/>
        <v>0</v>
      </c>
      <c r="O541" s="27">
        <f t="shared" si="781"/>
        <v>0</v>
      </c>
      <c r="P541" s="27">
        <f t="shared" si="781"/>
        <v>0</v>
      </c>
      <c r="Q541" s="27">
        <f t="shared" si="781"/>
        <v>0</v>
      </c>
      <c r="R541" s="27">
        <f t="shared" si="781"/>
        <v>1586</v>
      </c>
      <c r="S541" s="27">
        <f t="shared" si="781"/>
        <v>0</v>
      </c>
      <c r="T541" s="27">
        <f t="shared" si="782"/>
        <v>0</v>
      </c>
      <c r="U541" s="27">
        <f t="shared" si="782"/>
        <v>0</v>
      </c>
      <c r="V541" s="27">
        <f t="shared" si="782"/>
        <v>0</v>
      </c>
      <c r="W541" s="27">
        <f t="shared" si="782"/>
        <v>0</v>
      </c>
      <c r="X541" s="27">
        <f t="shared" si="782"/>
        <v>1586</v>
      </c>
      <c r="Y541" s="27">
        <f t="shared" si="782"/>
        <v>0</v>
      </c>
      <c r="Z541" s="27">
        <f t="shared" si="782"/>
        <v>0</v>
      </c>
      <c r="AA541" s="27">
        <f t="shared" si="782"/>
        <v>0</v>
      </c>
      <c r="AB541" s="27">
        <f t="shared" si="782"/>
        <v>0</v>
      </c>
      <c r="AC541" s="27">
        <f t="shared" si="782"/>
        <v>0</v>
      </c>
      <c r="AD541" s="27">
        <f t="shared" si="782"/>
        <v>1586</v>
      </c>
      <c r="AE541" s="27">
        <f t="shared" si="782"/>
        <v>0</v>
      </c>
      <c r="AF541" s="27">
        <f t="shared" si="783"/>
        <v>0</v>
      </c>
      <c r="AG541" s="27">
        <f t="shared" si="783"/>
        <v>0</v>
      </c>
      <c r="AH541" s="27">
        <f t="shared" si="783"/>
        <v>0</v>
      </c>
      <c r="AI541" s="27">
        <f t="shared" si="783"/>
        <v>0</v>
      </c>
      <c r="AJ541" s="27">
        <f t="shared" si="783"/>
        <v>1586</v>
      </c>
      <c r="AK541" s="27">
        <f t="shared" si="783"/>
        <v>0</v>
      </c>
      <c r="AL541" s="27">
        <f t="shared" si="783"/>
        <v>0</v>
      </c>
      <c r="AM541" s="27">
        <f t="shared" si="783"/>
        <v>0</v>
      </c>
      <c r="AN541" s="27">
        <f t="shared" si="783"/>
        <v>-123</v>
      </c>
      <c r="AO541" s="27">
        <f t="shared" si="783"/>
        <v>0</v>
      </c>
      <c r="AP541" s="27">
        <f t="shared" si="783"/>
        <v>1463</v>
      </c>
      <c r="AQ541" s="27">
        <f t="shared" si="783"/>
        <v>0</v>
      </c>
    </row>
    <row r="542" spans="1:43" s="10" customFormat="1" ht="33">
      <c r="A542" s="33" t="s">
        <v>437</v>
      </c>
      <c r="B542" s="25" t="s">
        <v>62</v>
      </c>
      <c r="C542" s="25" t="s">
        <v>53</v>
      </c>
      <c r="D542" s="38" t="s">
        <v>399</v>
      </c>
      <c r="E542" s="25" t="s">
        <v>80</v>
      </c>
      <c r="F542" s="27">
        <f t="shared" si="781"/>
        <v>1586</v>
      </c>
      <c r="G542" s="27">
        <f t="shared" si="781"/>
        <v>0</v>
      </c>
      <c r="H542" s="27">
        <f t="shared" si="781"/>
        <v>0</v>
      </c>
      <c r="I542" s="27">
        <f t="shared" si="781"/>
        <v>0</v>
      </c>
      <c r="J542" s="27">
        <f t="shared" si="781"/>
        <v>0</v>
      </c>
      <c r="K542" s="27">
        <f t="shared" si="781"/>
        <v>0</v>
      </c>
      <c r="L542" s="27">
        <f t="shared" si="781"/>
        <v>1586</v>
      </c>
      <c r="M542" s="27">
        <f t="shared" si="781"/>
        <v>0</v>
      </c>
      <c r="N542" s="27">
        <f t="shared" si="781"/>
        <v>0</v>
      </c>
      <c r="O542" s="27">
        <f t="shared" si="781"/>
        <v>0</v>
      </c>
      <c r="P542" s="27">
        <f t="shared" si="781"/>
        <v>0</v>
      </c>
      <c r="Q542" s="27">
        <f t="shared" si="781"/>
        <v>0</v>
      </c>
      <c r="R542" s="27">
        <f t="shared" si="781"/>
        <v>1586</v>
      </c>
      <c r="S542" s="27">
        <f t="shared" si="781"/>
        <v>0</v>
      </c>
      <c r="T542" s="27">
        <f t="shared" si="782"/>
        <v>0</v>
      </c>
      <c r="U542" s="27">
        <f t="shared" si="782"/>
        <v>0</v>
      </c>
      <c r="V542" s="27">
        <f t="shared" si="782"/>
        <v>0</v>
      </c>
      <c r="W542" s="27">
        <f t="shared" si="782"/>
        <v>0</v>
      </c>
      <c r="X542" s="27">
        <f t="shared" si="782"/>
        <v>1586</v>
      </c>
      <c r="Y542" s="27">
        <f t="shared" si="782"/>
        <v>0</v>
      </c>
      <c r="Z542" s="27">
        <f t="shared" si="782"/>
        <v>0</v>
      </c>
      <c r="AA542" s="27">
        <f t="shared" si="782"/>
        <v>0</v>
      </c>
      <c r="AB542" s="27">
        <f t="shared" si="782"/>
        <v>0</v>
      </c>
      <c r="AC542" s="27">
        <f t="shared" si="782"/>
        <v>0</v>
      </c>
      <c r="AD542" s="27">
        <f t="shared" si="782"/>
        <v>1586</v>
      </c>
      <c r="AE542" s="27">
        <f t="shared" si="782"/>
        <v>0</v>
      </c>
      <c r="AF542" s="27">
        <f t="shared" si="783"/>
        <v>0</v>
      </c>
      <c r="AG542" s="27">
        <f t="shared" si="783"/>
        <v>0</v>
      </c>
      <c r="AH542" s="27">
        <f t="shared" si="783"/>
        <v>0</v>
      </c>
      <c r="AI542" s="27">
        <f t="shared" si="783"/>
        <v>0</v>
      </c>
      <c r="AJ542" s="27">
        <f t="shared" si="783"/>
        <v>1586</v>
      </c>
      <c r="AK542" s="27">
        <f t="shared" si="783"/>
        <v>0</v>
      </c>
      <c r="AL542" s="92">
        <f t="shared" si="783"/>
        <v>0</v>
      </c>
      <c r="AM542" s="92">
        <f t="shared" si="783"/>
        <v>0</v>
      </c>
      <c r="AN542" s="92">
        <f t="shared" si="783"/>
        <v>-123</v>
      </c>
      <c r="AO542" s="92">
        <f t="shared" si="783"/>
        <v>0</v>
      </c>
      <c r="AP542" s="27">
        <f t="shared" si="783"/>
        <v>1463</v>
      </c>
      <c r="AQ542" s="27">
        <f t="shared" si="783"/>
        <v>0</v>
      </c>
    </row>
    <row r="543" spans="1:43" s="10" customFormat="1" ht="35.25" customHeight="1">
      <c r="A543" s="72" t="s">
        <v>170</v>
      </c>
      <c r="B543" s="25" t="s">
        <v>62</v>
      </c>
      <c r="C543" s="25" t="s">
        <v>53</v>
      </c>
      <c r="D543" s="38" t="s">
        <v>399</v>
      </c>
      <c r="E543" s="25" t="s">
        <v>169</v>
      </c>
      <c r="F543" s="27">
        <v>1586</v>
      </c>
      <c r="G543" s="27"/>
      <c r="H543" s="27"/>
      <c r="I543" s="27"/>
      <c r="J543" s="27"/>
      <c r="K543" s="27"/>
      <c r="L543" s="27">
        <f>F543+H543+I543+J543+K543</f>
        <v>1586</v>
      </c>
      <c r="M543" s="27">
        <f>G543+K543</f>
        <v>0</v>
      </c>
      <c r="N543" s="27"/>
      <c r="O543" s="27"/>
      <c r="P543" s="27"/>
      <c r="Q543" s="27"/>
      <c r="R543" s="27">
        <f>L543+N543+O543+P543+Q543</f>
        <v>1586</v>
      </c>
      <c r="S543" s="27">
        <f>M543+Q543</f>
        <v>0</v>
      </c>
      <c r="T543" s="27"/>
      <c r="U543" s="27"/>
      <c r="V543" s="27"/>
      <c r="W543" s="27"/>
      <c r="X543" s="27">
        <f>R543+T543+U543+V543+W543</f>
        <v>1586</v>
      </c>
      <c r="Y543" s="27">
        <f>S543+W543</f>
        <v>0</v>
      </c>
      <c r="Z543" s="27"/>
      <c r="AA543" s="27"/>
      <c r="AB543" s="27"/>
      <c r="AC543" s="27"/>
      <c r="AD543" s="27">
        <f>X543+Z543+AA543+AB543+AC543</f>
        <v>1586</v>
      </c>
      <c r="AE543" s="27">
        <f>Y543+AC543</f>
        <v>0</v>
      </c>
      <c r="AF543" s="27"/>
      <c r="AG543" s="27"/>
      <c r="AH543" s="27"/>
      <c r="AI543" s="27"/>
      <c r="AJ543" s="27">
        <f>AD543+AF543+AG543+AH543+AI543</f>
        <v>1586</v>
      </c>
      <c r="AK543" s="27">
        <f>AE543+AI543</f>
        <v>0</v>
      </c>
      <c r="AL543" s="92"/>
      <c r="AM543" s="92"/>
      <c r="AN543" s="92">
        <v>-123</v>
      </c>
      <c r="AO543" s="92"/>
      <c r="AP543" s="27">
        <f>AJ543+AL543+AM543+AN543+AO543</f>
        <v>1463</v>
      </c>
      <c r="AQ543" s="27">
        <f>AK543+AO543</f>
        <v>0</v>
      </c>
    </row>
    <row r="544" spans="1:43" s="10" customFormat="1" ht="49.5">
      <c r="A544" s="73" t="s">
        <v>523</v>
      </c>
      <c r="B544" s="25" t="s">
        <v>62</v>
      </c>
      <c r="C544" s="25" t="s">
        <v>53</v>
      </c>
      <c r="D544" s="32" t="s">
        <v>389</v>
      </c>
      <c r="E544" s="25"/>
      <c r="F544" s="27">
        <f t="shared" ref="F544:U547" si="784">F545</f>
        <v>284881</v>
      </c>
      <c r="G544" s="27">
        <f t="shared" si="784"/>
        <v>0</v>
      </c>
      <c r="H544" s="27">
        <f t="shared" si="784"/>
        <v>0</v>
      </c>
      <c r="I544" s="27">
        <f t="shared" si="784"/>
        <v>0</v>
      </c>
      <c r="J544" s="27">
        <f t="shared" si="784"/>
        <v>0</v>
      </c>
      <c r="K544" s="27">
        <f t="shared" si="784"/>
        <v>0</v>
      </c>
      <c r="L544" s="27">
        <f t="shared" si="784"/>
        <v>284881</v>
      </c>
      <c r="M544" s="27">
        <f t="shared" si="784"/>
        <v>0</v>
      </c>
      <c r="N544" s="27">
        <f t="shared" si="784"/>
        <v>0</v>
      </c>
      <c r="O544" s="27">
        <f t="shared" si="784"/>
        <v>0</v>
      </c>
      <c r="P544" s="27">
        <f t="shared" si="784"/>
        <v>0</v>
      </c>
      <c r="Q544" s="27">
        <f t="shared" si="784"/>
        <v>0</v>
      </c>
      <c r="R544" s="27">
        <f t="shared" si="784"/>
        <v>284881</v>
      </c>
      <c r="S544" s="27">
        <f t="shared" si="784"/>
        <v>0</v>
      </c>
      <c r="T544" s="27">
        <f t="shared" si="784"/>
        <v>0</v>
      </c>
      <c r="U544" s="27">
        <f t="shared" si="784"/>
        <v>0</v>
      </c>
      <c r="V544" s="27">
        <f t="shared" ref="T544:AI547" si="785">V545</f>
        <v>0</v>
      </c>
      <c r="W544" s="27">
        <f t="shared" si="785"/>
        <v>0</v>
      </c>
      <c r="X544" s="27">
        <f t="shared" si="785"/>
        <v>284881</v>
      </c>
      <c r="Y544" s="27">
        <f t="shared" si="785"/>
        <v>0</v>
      </c>
      <c r="Z544" s="27">
        <f t="shared" si="785"/>
        <v>0</v>
      </c>
      <c r="AA544" s="27">
        <f t="shared" si="785"/>
        <v>0</v>
      </c>
      <c r="AB544" s="27">
        <f t="shared" si="785"/>
        <v>0</v>
      </c>
      <c r="AC544" s="27">
        <f t="shared" si="785"/>
        <v>0</v>
      </c>
      <c r="AD544" s="27">
        <f t="shared" si="785"/>
        <v>284881</v>
      </c>
      <c r="AE544" s="27">
        <f t="shared" si="785"/>
        <v>0</v>
      </c>
      <c r="AF544" s="27">
        <f t="shared" si="785"/>
        <v>0</v>
      </c>
      <c r="AG544" s="27">
        <f t="shared" si="785"/>
        <v>0</v>
      </c>
      <c r="AH544" s="27">
        <f t="shared" si="785"/>
        <v>0</v>
      </c>
      <c r="AI544" s="27">
        <f t="shared" si="785"/>
        <v>0</v>
      </c>
      <c r="AJ544" s="27">
        <f t="shared" ref="AF544:AQ547" si="786">AJ545</f>
        <v>284881</v>
      </c>
      <c r="AK544" s="27">
        <f t="shared" si="786"/>
        <v>0</v>
      </c>
      <c r="AL544" s="27">
        <f t="shared" si="786"/>
        <v>0</v>
      </c>
      <c r="AM544" s="27">
        <f t="shared" si="786"/>
        <v>0</v>
      </c>
      <c r="AN544" s="27">
        <f t="shared" si="786"/>
        <v>0</v>
      </c>
      <c r="AO544" s="27">
        <f t="shared" si="786"/>
        <v>0</v>
      </c>
      <c r="AP544" s="27">
        <f t="shared" si="786"/>
        <v>284881</v>
      </c>
      <c r="AQ544" s="27">
        <f t="shared" si="786"/>
        <v>0</v>
      </c>
    </row>
    <row r="545" spans="1:43" s="10" customFormat="1" ht="19.5" customHeight="1">
      <c r="A545" s="77" t="s">
        <v>78</v>
      </c>
      <c r="B545" s="25" t="s">
        <v>62</v>
      </c>
      <c r="C545" s="25" t="s">
        <v>53</v>
      </c>
      <c r="D545" s="32" t="s">
        <v>390</v>
      </c>
      <c r="E545" s="25"/>
      <c r="F545" s="27">
        <f t="shared" si="784"/>
        <v>284881</v>
      </c>
      <c r="G545" s="27">
        <f t="shared" si="784"/>
        <v>0</v>
      </c>
      <c r="H545" s="27">
        <f t="shared" si="784"/>
        <v>0</v>
      </c>
      <c r="I545" s="27">
        <f t="shared" si="784"/>
        <v>0</v>
      </c>
      <c r="J545" s="27">
        <f t="shared" si="784"/>
        <v>0</v>
      </c>
      <c r="K545" s="27">
        <f t="shared" si="784"/>
        <v>0</v>
      </c>
      <c r="L545" s="27">
        <f t="shared" si="784"/>
        <v>284881</v>
      </c>
      <c r="M545" s="27">
        <f t="shared" si="784"/>
        <v>0</v>
      </c>
      <c r="N545" s="27">
        <f t="shared" si="784"/>
        <v>0</v>
      </c>
      <c r="O545" s="27">
        <f t="shared" si="784"/>
        <v>0</v>
      </c>
      <c r="P545" s="27">
        <f t="shared" si="784"/>
        <v>0</v>
      </c>
      <c r="Q545" s="27">
        <f t="shared" si="784"/>
        <v>0</v>
      </c>
      <c r="R545" s="27">
        <f t="shared" si="784"/>
        <v>284881</v>
      </c>
      <c r="S545" s="27">
        <f t="shared" si="784"/>
        <v>0</v>
      </c>
      <c r="T545" s="27">
        <f t="shared" si="785"/>
        <v>0</v>
      </c>
      <c r="U545" s="27">
        <f t="shared" si="785"/>
        <v>0</v>
      </c>
      <c r="V545" s="27">
        <f t="shared" si="785"/>
        <v>0</v>
      </c>
      <c r="W545" s="27">
        <f t="shared" si="785"/>
        <v>0</v>
      </c>
      <c r="X545" s="27">
        <f t="shared" si="785"/>
        <v>284881</v>
      </c>
      <c r="Y545" s="27">
        <f t="shared" si="785"/>
        <v>0</v>
      </c>
      <c r="Z545" s="27">
        <f t="shared" si="785"/>
        <v>0</v>
      </c>
      <c r="AA545" s="27">
        <f t="shared" si="785"/>
        <v>0</v>
      </c>
      <c r="AB545" s="27">
        <f t="shared" si="785"/>
        <v>0</v>
      </c>
      <c r="AC545" s="27">
        <f t="shared" si="785"/>
        <v>0</v>
      </c>
      <c r="AD545" s="27">
        <f t="shared" si="785"/>
        <v>284881</v>
      </c>
      <c r="AE545" s="27">
        <f t="shared" si="785"/>
        <v>0</v>
      </c>
      <c r="AF545" s="27">
        <f t="shared" si="786"/>
        <v>0</v>
      </c>
      <c r="AG545" s="27">
        <f t="shared" si="786"/>
        <v>0</v>
      </c>
      <c r="AH545" s="27">
        <f t="shared" si="786"/>
        <v>0</v>
      </c>
      <c r="AI545" s="27">
        <f t="shared" si="786"/>
        <v>0</v>
      </c>
      <c r="AJ545" s="27">
        <f t="shared" si="786"/>
        <v>284881</v>
      </c>
      <c r="AK545" s="27">
        <f t="shared" si="786"/>
        <v>0</v>
      </c>
      <c r="AL545" s="27">
        <f t="shared" si="786"/>
        <v>0</v>
      </c>
      <c r="AM545" s="27">
        <f t="shared" si="786"/>
        <v>0</v>
      </c>
      <c r="AN545" s="27">
        <f t="shared" si="786"/>
        <v>0</v>
      </c>
      <c r="AO545" s="27">
        <f t="shared" si="786"/>
        <v>0</v>
      </c>
      <c r="AP545" s="27">
        <f t="shared" si="786"/>
        <v>284881</v>
      </c>
      <c r="AQ545" s="27">
        <f t="shared" si="786"/>
        <v>0</v>
      </c>
    </row>
    <row r="546" spans="1:43" s="10" customFormat="1" ht="16.5">
      <c r="A546" s="82" t="s">
        <v>120</v>
      </c>
      <c r="B546" s="25" t="s">
        <v>62</v>
      </c>
      <c r="C546" s="25" t="s">
        <v>53</v>
      </c>
      <c r="D546" s="32" t="s">
        <v>400</v>
      </c>
      <c r="E546" s="25"/>
      <c r="F546" s="27">
        <f t="shared" si="784"/>
        <v>284881</v>
      </c>
      <c r="G546" s="27">
        <f t="shared" si="784"/>
        <v>0</v>
      </c>
      <c r="H546" s="27">
        <f t="shared" si="784"/>
        <v>0</v>
      </c>
      <c r="I546" s="27">
        <f t="shared" si="784"/>
        <v>0</v>
      </c>
      <c r="J546" s="27">
        <f t="shared" si="784"/>
        <v>0</v>
      </c>
      <c r="K546" s="27">
        <f t="shared" si="784"/>
        <v>0</v>
      </c>
      <c r="L546" s="27">
        <f t="shared" si="784"/>
        <v>284881</v>
      </c>
      <c r="M546" s="27">
        <f t="shared" si="784"/>
        <v>0</v>
      </c>
      <c r="N546" s="27">
        <f t="shared" si="784"/>
        <v>0</v>
      </c>
      <c r="O546" s="27">
        <f t="shared" si="784"/>
        <v>0</v>
      </c>
      <c r="P546" s="27">
        <f t="shared" si="784"/>
        <v>0</v>
      </c>
      <c r="Q546" s="27">
        <f t="shared" si="784"/>
        <v>0</v>
      </c>
      <c r="R546" s="27">
        <f t="shared" si="784"/>
        <v>284881</v>
      </c>
      <c r="S546" s="27">
        <f t="shared" si="784"/>
        <v>0</v>
      </c>
      <c r="T546" s="27">
        <f t="shared" si="785"/>
        <v>0</v>
      </c>
      <c r="U546" s="27">
        <f t="shared" si="785"/>
        <v>0</v>
      </c>
      <c r="V546" s="27">
        <f t="shared" si="785"/>
        <v>0</v>
      </c>
      <c r="W546" s="27">
        <f t="shared" si="785"/>
        <v>0</v>
      </c>
      <c r="X546" s="27">
        <f t="shared" si="785"/>
        <v>284881</v>
      </c>
      <c r="Y546" s="27">
        <f t="shared" si="785"/>
        <v>0</v>
      </c>
      <c r="Z546" s="27">
        <f t="shared" si="785"/>
        <v>0</v>
      </c>
      <c r="AA546" s="27">
        <f t="shared" si="785"/>
        <v>0</v>
      </c>
      <c r="AB546" s="27">
        <f t="shared" si="785"/>
        <v>0</v>
      </c>
      <c r="AC546" s="27">
        <f t="shared" si="785"/>
        <v>0</v>
      </c>
      <c r="AD546" s="27">
        <f t="shared" si="785"/>
        <v>284881</v>
      </c>
      <c r="AE546" s="27">
        <f t="shared" si="785"/>
        <v>0</v>
      </c>
      <c r="AF546" s="27">
        <f t="shared" si="786"/>
        <v>0</v>
      </c>
      <c r="AG546" s="27">
        <f t="shared" si="786"/>
        <v>0</v>
      </c>
      <c r="AH546" s="27">
        <f t="shared" si="786"/>
        <v>0</v>
      </c>
      <c r="AI546" s="27">
        <f t="shared" si="786"/>
        <v>0</v>
      </c>
      <c r="AJ546" s="27">
        <f t="shared" si="786"/>
        <v>284881</v>
      </c>
      <c r="AK546" s="27">
        <f t="shared" si="786"/>
        <v>0</v>
      </c>
      <c r="AL546" s="27">
        <f t="shared" si="786"/>
        <v>0</v>
      </c>
      <c r="AM546" s="27">
        <f t="shared" si="786"/>
        <v>0</v>
      </c>
      <c r="AN546" s="27">
        <f t="shared" si="786"/>
        <v>0</v>
      </c>
      <c r="AO546" s="27">
        <f t="shared" si="786"/>
        <v>0</v>
      </c>
      <c r="AP546" s="27">
        <f t="shared" si="786"/>
        <v>284881</v>
      </c>
      <c r="AQ546" s="27">
        <f t="shared" si="786"/>
        <v>0</v>
      </c>
    </row>
    <row r="547" spans="1:43" s="10" customFormat="1" ht="33">
      <c r="A547" s="33" t="s">
        <v>437</v>
      </c>
      <c r="B547" s="25" t="s">
        <v>62</v>
      </c>
      <c r="C547" s="25" t="s">
        <v>53</v>
      </c>
      <c r="D547" s="32" t="s">
        <v>400</v>
      </c>
      <c r="E547" s="25" t="s">
        <v>80</v>
      </c>
      <c r="F547" s="27">
        <f t="shared" si="784"/>
        <v>284881</v>
      </c>
      <c r="G547" s="27">
        <f t="shared" si="784"/>
        <v>0</v>
      </c>
      <c r="H547" s="27">
        <f t="shared" si="784"/>
        <v>0</v>
      </c>
      <c r="I547" s="27">
        <f t="shared" si="784"/>
        <v>0</v>
      </c>
      <c r="J547" s="27">
        <f t="shared" si="784"/>
        <v>0</v>
      </c>
      <c r="K547" s="27">
        <f t="shared" si="784"/>
        <v>0</v>
      </c>
      <c r="L547" s="27">
        <f t="shared" si="784"/>
        <v>284881</v>
      </c>
      <c r="M547" s="27">
        <f t="shared" si="784"/>
        <v>0</v>
      </c>
      <c r="N547" s="27">
        <f t="shared" si="784"/>
        <v>0</v>
      </c>
      <c r="O547" s="27">
        <f t="shared" si="784"/>
        <v>0</v>
      </c>
      <c r="P547" s="27">
        <f t="shared" si="784"/>
        <v>0</v>
      </c>
      <c r="Q547" s="27">
        <f t="shared" si="784"/>
        <v>0</v>
      </c>
      <c r="R547" s="27">
        <f t="shared" si="784"/>
        <v>284881</v>
      </c>
      <c r="S547" s="27">
        <f t="shared" si="784"/>
        <v>0</v>
      </c>
      <c r="T547" s="27">
        <f t="shared" si="785"/>
        <v>0</v>
      </c>
      <c r="U547" s="27">
        <f t="shared" si="785"/>
        <v>0</v>
      </c>
      <c r="V547" s="27">
        <f t="shared" si="785"/>
        <v>0</v>
      </c>
      <c r="W547" s="27">
        <f t="shared" si="785"/>
        <v>0</v>
      </c>
      <c r="X547" s="27">
        <f t="shared" si="785"/>
        <v>284881</v>
      </c>
      <c r="Y547" s="27">
        <f t="shared" si="785"/>
        <v>0</v>
      </c>
      <c r="Z547" s="27">
        <f t="shared" si="785"/>
        <v>0</v>
      </c>
      <c r="AA547" s="27">
        <f t="shared" si="785"/>
        <v>0</v>
      </c>
      <c r="AB547" s="27">
        <f t="shared" si="785"/>
        <v>0</v>
      </c>
      <c r="AC547" s="27">
        <f t="shared" si="785"/>
        <v>0</v>
      </c>
      <c r="AD547" s="27">
        <f t="shared" si="785"/>
        <v>284881</v>
      </c>
      <c r="AE547" s="27">
        <f t="shared" si="785"/>
        <v>0</v>
      </c>
      <c r="AF547" s="27">
        <f t="shared" si="786"/>
        <v>0</v>
      </c>
      <c r="AG547" s="27">
        <f t="shared" si="786"/>
        <v>0</v>
      </c>
      <c r="AH547" s="27">
        <f t="shared" si="786"/>
        <v>0</v>
      </c>
      <c r="AI547" s="27">
        <f t="shared" si="786"/>
        <v>0</v>
      </c>
      <c r="AJ547" s="27">
        <f t="shared" si="786"/>
        <v>284881</v>
      </c>
      <c r="AK547" s="27">
        <f t="shared" si="786"/>
        <v>0</v>
      </c>
      <c r="AL547" s="27">
        <f t="shared" si="786"/>
        <v>0</v>
      </c>
      <c r="AM547" s="27">
        <f t="shared" si="786"/>
        <v>0</v>
      </c>
      <c r="AN547" s="27">
        <f t="shared" si="786"/>
        <v>0</v>
      </c>
      <c r="AO547" s="27">
        <f t="shared" si="786"/>
        <v>0</v>
      </c>
      <c r="AP547" s="27">
        <f t="shared" si="786"/>
        <v>284881</v>
      </c>
      <c r="AQ547" s="27">
        <f t="shared" si="786"/>
        <v>0</v>
      </c>
    </row>
    <row r="548" spans="1:43" s="10" customFormat="1" ht="37.5" customHeight="1">
      <c r="A548" s="72" t="s">
        <v>196</v>
      </c>
      <c r="B548" s="25" t="s">
        <v>62</v>
      </c>
      <c r="C548" s="25" t="s">
        <v>53</v>
      </c>
      <c r="D548" s="32" t="s">
        <v>400</v>
      </c>
      <c r="E548" s="25" t="s">
        <v>169</v>
      </c>
      <c r="F548" s="27">
        <f>274511+10370</f>
        <v>284881</v>
      </c>
      <c r="G548" s="27"/>
      <c r="H548" s="27"/>
      <c r="I548" s="27"/>
      <c r="J548" s="27"/>
      <c r="K548" s="27"/>
      <c r="L548" s="27">
        <f>F548+H548+I548+J548+K548</f>
        <v>284881</v>
      </c>
      <c r="M548" s="27">
        <f>G548+K548</f>
        <v>0</v>
      </c>
      <c r="N548" s="27"/>
      <c r="O548" s="27"/>
      <c r="P548" s="27"/>
      <c r="Q548" s="27"/>
      <c r="R548" s="27">
        <f>L548+N548+O548+P548+Q548</f>
        <v>284881</v>
      </c>
      <c r="S548" s="27">
        <f>M548+Q548</f>
        <v>0</v>
      </c>
      <c r="T548" s="27"/>
      <c r="U548" s="27"/>
      <c r="V548" s="27"/>
      <c r="W548" s="27"/>
      <c r="X548" s="27">
        <f>R548+T548+U548+V548+W548</f>
        <v>284881</v>
      </c>
      <c r="Y548" s="27">
        <f>S548+W548</f>
        <v>0</v>
      </c>
      <c r="Z548" s="27"/>
      <c r="AA548" s="27"/>
      <c r="AB548" s="27"/>
      <c r="AC548" s="27"/>
      <c r="AD548" s="27">
        <f>X548+Z548+AA548+AB548+AC548</f>
        <v>284881</v>
      </c>
      <c r="AE548" s="27">
        <f>Y548+AC548</f>
        <v>0</v>
      </c>
      <c r="AF548" s="27"/>
      <c r="AG548" s="27"/>
      <c r="AH548" s="27"/>
      <c r="AI548" s="27"/>
      <c r="AJ548" s="27">
        <f>AD548+AF548+AG548+AH548+AI548</f>
        <v>284881</v>
      </c>
      <c r="AK548" s="27">
        <f>AE548+AI548</f>
        <v>0</v>
      </c>
      <c r="AL548" s="27"/>
      <c r="AM548" s="27"/>
      <c r="AN548" s="27"/>
      <c r="AO548" s="27"/>
      <c r="AP548" s="27">
        <f>AJ548+AL548+AM548+AN548+AO548</f>
        <v>284881</v>
      </c>
      <c r="AQ548" s="27">
        <f>AK548+AO548</f>
        <v>0</v>
      </c>
    </row>
    <row r="549" spans="1:43" s="10" customFormat="1" ht="49.5">
      <c r="A549" s="72" t="s">
        <v>492</v>
      </c>
      <c r="B549" s="25" t="s">
        <v>62</v>
      </c>
      <c r="C549" s="25" t="s">
        <v>53</v>
      </c>
      <c r="D549" s="25" t="s">
        <v>385</v>
      </c>
      <c r="E549" s="25"/>
      <c r="F549" s="27">
        <f>F550+F559+F566+F571</f>
        <v>117271</v>
      </c>
      <c r="G549" s="27">
        <f>G550+G559+G566+G571</f>
        <v>0</v>
      </c>
      <c r="H549" s="27">
        <f>H550+H559+H566+H571</f>
        <v>0</v>
      </c>
      <c r="I549" s="27">
        <f t="shared" ref="I549:M549" si="787">I550+I559+I566+I571</f>
        <v>-28510</v>
      </c>
      <c r="J549" s="27">
        <f t="shared" si="787"/>
        <v>0</v>
      </c>
      <c r="K549" s="27">
        <f t="shared" si="787"/>
        <v>0</v>
      </c>
      <c r="L549" s="27">
        <f t="shared" si="787"/>
        <v>88761</v>
      </c>
      <c r="M549" s="27">
        <f t="shared" si="787"/>
        <v>0</v>
      </c>
      <c r="N549" s="27">
        <f>N550+N559+N566+N571</f>
        <v>1053</v>
      </c>
      <c r="O549" s="27">
        <f>O550+O559+O566+O571</f>
        <v>0</v>
      </c>
      <c r="P549" s="27">
        <f t="shared" ref="P549:S549" si="788">P550+P559+P566+P571</f>
        <v>0</v>
      </c>
      <c r="Q549" s="27">
        <f t="shared" si="788"/>
        <v>20000</v>
      </c>
      <c r="R549" s="27">
        <f t="shared" si="788"/>
        <v>109814</v>
      </c>
      <c r="S549" s="27">
        <f t="shared" si="788"/>
        <v>20000</v>
      </c>
      <c r="T549" s="27">
        <f>T550+T559+T566+T571</f>
        <v>0</v>
      </c>
      <c r="U549" s="27">
        <f>U550+U559+U566+U571</f>
        <v>0</v>
      </c>
      <c r="V549" s="27">
        <f t="shared" ref="V549:Y549" si="789">V550+V559+V566+V571</f>
        <v>0</v>
      </c>
      <c r="W549" s="27">
        <f t="shared" si="789"/>
        <v>0</v>
      </c>
      <c r="X549" s="27">
        <f t="shared" si="789"/>
        <v>109814</v>
      </c>
      <c r="Y549" s="27">
        <f t="shared" si="789"/>
        <v>20000</v>
      </c>
      <c r="Z549" s="27">
        <f>Z550+Z559+Z566+Z571</f>
        <v>0</v>
      </c>
      <c r="AA549" s="27">
        <f>AA550+AA559+AA566+AA571</f>
        <v>0</v>
      </c>
      <c r="AB549" s="27">
        <f t="shared" ref="AB549:AE549" si="790">AB550+AB559+AB566+AB571</f>
        <v>0</v>
      </c>
      <c r="AC549" s="27">
        <f t="shared" si="790"/>
        <v>0</v>
      </c>
      <c r="AD549" s="27">
        <f t="shared" si="790"/>
        <v>109814</v>
      </c>
      <c r="AE549" s="27">
        <f t="shared" si="790"/>
        <v>20000</v>
      </c>
      <c r="AF549" s="27">
        <f>AF550+AF559+AF566+AF571</f>
        <v>0</v>
      </c>
      <c r="AG549" s="27">
        <f>AG550+AG559+AG566+AG571</f>
        <v>0</v>
      </c>
      <c r="AH549" s="27">
        <f t="shared" ref="AH549:AK549" si="791">AH550+AH559+AH566+AH571</f>
        <v>0</v>
      </c>
      <c r="AI549" s="27">
        <f t="shared" si="791"/>
        <v>0</v>
      </c>
      <c r="AJ549" s="27">
        <f t="shared" si="791"/>
        <v>109814</v>
      </c>
      <c r="AK549" s="27">
        <f t="shared" si="791"/>
        <v>20000</v>
      </c>
      <c r="AL549" s="27">
        <f>AL550+AL559+AL566+AL571</f>
        <v>0</v>
      </c>
      <c r="AM549" s="27">
        <f>AM550+AM559+AM566+AM571</f>
        <v>-1174</v>
      </c>
      <c r="AN549" s="27">
        <f t="shared" ref="AN549:AQ549" si="792">AN550+AN559+AN566+AN571</f>
        <v>0</v>
      </c>
      <c r="AO549" s="27">
        <f t="shared" si="792"/>
        <v>47632</v>
      </c>
      <c r="AP549" s="27">
        <f t="shared" si="792"/>
        <v>156272</v>
      </c>
      <c r="AQ549" s="27">
        <f t="shared" si="792"/>
        <v>67632</v>
      </c>
    </row>
    <row r="550" spans="1:43" s="10" customFormat="1" ht="19.5" customHeight="1">
      <c r="A550" s="72" t="s">
        <v>78</v>
      </c>
      <c r="B550" s="25" t="s">
        <v>62</v>
      </c>
      <c r="C550" s="25" t="s">
        <v>53</v>
      </c>
      <c r="D550" s="25" t="s">
        <v>386</v>
      </c>
      <c r="E550" s="25"/>
      <c r="F550" s="27">
        <f>F554</f>
        <v>71940</v>
      </c>
      <c r="G550" s="27">
        <f>G554</f>
        <v>0</v>
      </c>
      <c r="H550" s="27">
        <f t="shared" ref="H550:M550" si="793">H554</f>
        <v>0</v>
      </c>
      <c r="I550" s="27">
        <f t="shared" si="793"/>
        <v>0</v>
      </c>
      <c r="J550" s="27">
        <f t="shared" si="793"/>
        <v>0</v>
      </c>
      <c r="K550" s="27">
        <f t="shared" si="793"/>
        <v>0</v>
      </c>
      <c r="L550" s="27">
        <f t="shared" si="793"/>
        <v>71940</v>
      </c>
      <c r="M550" s="27">
        <f t="shared" si="793"/>
        <v>0</v>
      </c>
      <c r="N550" s="27">
        <f>N554+N551</f>
        <v>0</v>
      </c>
      <c r="O550" s="27">
        <f t="shared" ref="O550:S550" si="794">O554+O551</f>
        <v>0</v>
      </c>
      <c r="P550" s="27">
        <f t="shared" si="794"/>
        <v>0</v>
      </c>
      <c r="Q550" s="27">
        <f t="shared" si="794"/>
        <v>0</v>
      </c>
      <c r="R550" s="27">
        <f t="shared" si="794"/>
        <v>71940</v>
      </c>
      <c r="S550" s="27">
        <f t="shared" si="794"/>
        <v>0</v>
      </c>
      <c r="T550" s="27">
        <f>T554+T551</f>
        <v>0</v>
      </c>
      <c r="U550" s="27">
        <f t="shared" ref="U550:Y550" si="795">U554+U551</f>
        <v>0</v>
      </c>
      <c r="V550" s="27">
        <f t="shared" si="795"/>
        <v>0</v>
      </c>
      <c r="W550" s="27">
        <f t="shared" si="795"/>
        <v>0</v>
      </c>
      <c r="X550" s="27">
        <f t="shared" si="795"/>
        <v>71940</v>
      </c>
      <c r="Y550" s="27">
        <f t="shared" si="795"/>
        <v>0</v>
      </c>
      <c r="Z550" s="27">
        <f>Z554+Z551</f>
        <v>0</v>
      </c>
      <c r="AA550" s="27">
        <f t="shared" ref="AA550:AE550" si="796">AA554+AA551</f>
        <v>0</v>
      </c>
      <c r="AB550" s="27">
        <f t="shared" si="796"/>
        <v>0</v>
      </c>
      <c r="AC550" s="27">
        <f t="shared" si="796"/>
        <v>0</v>
      </c>
      <c r="AD550" s="27">
        <f t="shared" si="796"/>
        <v>71940</v>
      </c>
      <c r="AE550" s="27">
        <f t="shared" si="796"/>
        <v>0</v>
      </c>
      <c r="AF550" s="27">
        <f>AF554+AF551</f>
        <v>0</v>
      </c>
      <c r="AG550" s="27">
        <f t="shared" ref="AG550:AK550" si="797">AG554+AG551</f>
        <v>0</v>
      </c>
      <c r="AH550" s="27">
        <f t="shared" si="797"/>
        <v>0</v>
      </c>
      <c r="AI550" s="27">
        <f t="shared" si="797"/>
        <v>0</v>
      </c>
      <c r="AJ550" s="27">
        <f t="shared" si="797"/>
        <v>71940</v>
      </c>
      <c r="AK550" s="27">
        <f t="shared" si="797"/>
        <v>0</v>
      </c>
      <c r="AL550" s="27">
        <f>AL554+AL551</f>
        <v>0</v>
      </c>
      <c r="AM550" s="27">
        <f t="shared" ref="AM550:AQ550" si="798">AM554+AM551</f>
        <v>0</v>
      </c>
      <c r="AN550" s="27">
        <f t="shared" si="798"/>
        <v>0</v>
      </c>
      <c r="AO550" s="27">
        <f t="shared" si="798"/>
        <v>0</v>
      </c>
      <c r="AP550" s="27">
        <f t="shared" si="798"/>
        <v>71940</v>
      </c>
      <c r="AQ550" s="27">
        <f t="shared" si="798"/>
        <v>0</v>
      </c>
    </row>
    <row r="551" spans="1:43" s="10" customFormat="1" ht="19.5" hidden="1" customHeight="1">
      <c r="A551" s="96" t="s">
        <v>85</v>
      </c>
      <c r="B551" s="97" t="s">
        <v>62</v>
      </c>
      <c r="C551" s="97" t="s">
        <v>53</v>
      </c>
      <c r="D551" s="97" t="s">
        <v>654</v>
      </c>
      <c r="E551" s="97"/>
      <c r="F551" s="95"/>
      <c r="G551" s="95"/>
      <c r="H551" s="95"/>
      <c r="I551" s="95"/>
      <c r="J551" s="95"/>
      <c r="K551" s="95"/>
      <c r="L551" s="95"/>
      <c r="M551" s="95"/>
      <c r="N551" s="95">
        <f>N552</f>
        <v>0</v>
      </c>
      <c r="O551" s="95">
        <f t="shared" ref="O551:AD552" si="799">O552</f>
        <v>0</v>
      </c>
      <c r="P551" s="95">
        <f t="shared" si="799"/>
        <v>0</v>
      </c>
      <c r="Q551" s="95">
        <f t="shared" si="799"/>
        <v>0</v>
      </c>
      <c r="R551" s="95">
        <f t="shared" si="799"/>
        <v>0</v>
      </c>
      <c r="S551" s="95">
        <f t="shared" si="799"/>
        <v>0</v>
      </c>
      <c r="T551" s="27">
        <f>T552</f>
        <v>0</v>
      </c>
      <c r="U551" s="27">
        <f t="shared" si="799"/>
        <v>0</v>
      </c>
      <c r="V551" s="27">
        <f t="shared" si="799"/>
        <v>0</v>
      </c>
      <c r="W551" s="27">
        <f t="shared" si="799"/>
        <v>0</v>
      </c>
      <c r="X551" s="27">
        <f t="shared" si="799"/>
        <v>0</v>
      </c>
      <c r="Y551" s="27">
        <f t="shared" si="799"/>
        <v>0</v>
      </c>
      <c r="Z551" s="27">
        <f>Z552</f>
        <v>0</v>
      </c>
      <c r="AA551" s="27">
        <f t="shared" si="799"/>
        <v>0</v>
      </c>
      <c r="AB551" s="27">
        <f t="shared" si="799"/>
        <v>0</v>
      </c>
      <c r="AC551" s="27">
        <f t="shared" si="799"/>
        <v>0</v>
      </c>
      <c r="AD551" s="95">
        <f t="shared" si="799"/>
        <v>0</v>
      </c>
      <c r="AE551" s="95">
        <f t="shared" ref="AA551:AE552" si="800">AE552</f>
        <v>0</v>
      </c>
      <c r="AF551" s="27">
        <f>AF552</f>
        <v>0</v>
      </c>
      <c r="AG551" s="27">
        <f t="shared" ref="AG551:AQ552" si="801">AG552</f>
        <v>0</v>
      </c>
      <c r="AH551" s="27">
        <f t="shared" si="801"/>
        <v>0</v>
      </c>
      <c r="AI551" s="27">
        <f t="shared" si="801"/>
        <v>0</v>
      </c>
      <c r="AJ551" s="95">
        <f t="shared" si="801"/>
        <v>0</v>
      </c>
      <c r="AK551" s="95">
        <f t="shared" si="801"/>
        <v>0</v>
      </c>
      <c r="AL551" s="27">
        <f>AL552</f>
        <v>0</v>
      </c>
      <c r="AM551" s="27">
        <f t="shared" si="801"/>
        <v>0</v>
      </c>
      <c r="AN551" s="27">
        <f t="shared" si="801"/>
        <v>0</v>
      </c>
      <c r="AO551" s="27">
        <f t="shared" si="801"/>
        <v>0</v>
      </c>
      <c r="AP551" s="95">
        <f t="shared" si="801"/>
        <v>0</v>
      </c>
      <c r="AQ551" s="95">
        <f t="shared" si="801"/>
        <v>0</v>
      </c>
    </row>
    <row r="552" spans="1:43" s="10" customFormat="1" ht="33" hidden="1">
      <c r="A552" s="96" t="s">
        <v>217</v>
      </c>
      <c r="B552" s="97" t="s">
        <v>62</v>
      </c>
      <c r="C552" s="97" t="s">
        <v>53</v>
      </c>
      <c r="D552" s="97" t="s">
        <v>654</v>
      </c>
      <c r="E552" s="97" t="s">
        <v>86</v>
      </c>
      <c r="F552" s="95"/>
      <c r="G552" s="95"/>
      <c r="H552" s="95"/>
      <c r="I552" s="95"/>
      <c r="J552" s="95"/>
      <c r="K552" s="95"/>
      <c r="L552" s="95"/>
      <c r="M552" s="95"/>
      <c r="N552" s="95">
        <f>N553</f>
        <v>0</v>
      </c>
      <c r="O552" s="95">
        <f t="shared" si="799"/>
        <v>0</v>
      </c>
      <c r="P552" s="95">
        <f t="shared" si="799"/>
        <v>0</v>
      </c>
      <c r="Q552" s="95">
        <f t="shared" si="799"/>
        <v>0</v>
      </c>
      <c r="R552" s="95">
        <f t="shared" si="799"/>
        <v>0</v>
      </c>
      <c r="S552" s="95">
        <f t="shared" si="799"/>
        <v>0</v>
      </c>
      <c r="T552" s="27">
        <f>T553</f>
        <v>0</v>
      </c>
      <c r="U552" s="27">
        <f t="shared" si="799"/>
        <v>0</v>
      </c>
      <c r="V552" s="27">
        <f t="shared" si="799"/>
        <v>0</v>
      </c>
      <c r="W552" s="27">
        <f t="shared" si="799"/>
        <v>0</v>
      </c>
      <c r="X552" s="27">
        <f t="shared" si="799"/>
        <v>0</v>
      </c>
      <c r="Y552" s="27">
        <f t="shared" si="799"/>
        <v>0</v>
      </c>
      <c r="Z552" s="27">
        <f>Z553</f>
        <v>0</v>
      </c>
      <c r="AA552" s="27">
        <f t="shared" si="800"/>
        <v>0</v>
      </c>
      <c r="AB552" s="27">
        <f t="shared" si="800"/>
        <v>0</v>
      </c>
      <c r="AC552" s="27">
        <f t="shared" si="800"/>
        <v>0</v>
      </c>
      <c r="AD552" s="95">
        <f t="shared" si="800"/>
        <v>0</v>
      </c>
      <c r="AE552" s="95">
        <f t="shared" si="800"/>
        <v>0</v>
      </c>
      <c r="AF552" s="27">
        <f>AF553</f>
        <v>0</v>
      </c>
      <c r="AG552" s="27">
        <f t="shared" si="801"/>
        <v>0</v>
      </c>
      <c r="AH552" s="27">
        <f t="shared" si="801"/>
        <v>0</v>
      </c>
      <c r="AI552" s="27">
        <f t="shared" si="801"/>
        <v>0</v>
      </c>
      <c r="AJ552" s="95">
        <f t="shared" si="801"/>
        <v>0</v>
      </c>
      <c r="AK552" s="95">
        <f t="shared" si="801"/>
        <v>0</v>
      </c>
      <c r="AL552" s="27">
        <f>AL553</f>
        <v>0</v>
      </c>
      <c r="AM552" s="27">
        <f t="shared" si="801"/>
        <v>0</v>
      </c>
      <c r="AN552" s="27">
        <f t="shared" si="801"/>
        <v>0</v>
      </c>
      <c r="AO552" s="27">
        <f t="shared" si="801"/>
        <v>0</v>
      </c>
      <c r="AP552" s="95">
        <f t="shared" si="801"/>
        <v>0</v>
      </c>
      <c r="AQ552" s="95">
        <f t="shared" si="801"/>
        <v>0</v>
      </c>
    </row>
    <row r="553" spans="1:43" s="10" customFormat="1" ht="19.5" hidden="1" customHeight="1">
      <c r="A553" s="96" t="s">
        <v>85</v>
      </c>
      <c r="B553" s="97" t="s">
        <v>62</v>
      </c>
      <c r="C553" s="97" t="s">
        <v>53</v>
      </c>
      <c r="D553" s="97" t="s">
        <v>654</v>
      </c>
      <c r="E553" s="97" t="s">
        <v>195</v>
      </c>
      <c r="F553" s="95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>
        <f>L553+N553+O553+P553+Q553</f>
        <v>0</v>
      </c>
      <c r="S553" s="95">
        <f>M553+Q553</f>
        <v>0</v>
      </c>
      <c r="T553" s="27"/>
      <c r="U553" s="27"/>
      <c r="V553" s="27"/>
      <c r="W553" s="27"/>
      <c r="X553" s="27">
        <f>R553+T553+U553+V553+W553</f>
        <v>0</v>
      </c>
      <c r="Y553" s="27">
        <f>S553+W553</f>
        <v>0</v>
      </c>
      <c r="Z553" s="27"/>
      <c r="AA553" s="27"/>
      <c r="AB553" s="27"/>
      <c r="AC553" s="27"/>
      <c r="AD553" s="95">
        <f>X553+Z553+AA553+AB553+AC553</f>
        <v>0</v>
      </c>
      <c r="AE553" s="95">
        <f>Y553+AC553</f>
        <v>0</v>
      </c>
      <c r="AF553" s="27"/>
      <c r="AG553" s="27"/>
      <c r="AH553" s="27"/>
      <c r="AI553" s="27"/>
      <c r="AJ553" s="95">
        <f>AD553+AF553+AG553+AH553+AI553</f>
        <v>0</v>
      </c>
      <c r="AK553" s="95">
        <f>AE553+AI553</f>
        <v>0</v>
      </c>
      <c r="AL553" s="27"/>
      <c r="AM553" s="27"/>
      <c r="AN553" s="27"/>
      <c r="AO553" s="27"/>
      <c r="AP553" s="95">
        <f>AJ553+AL553+AM553+AN553+AO553</f>
        <v>0</v>
      </c>
      <c r="AQ553" s="95">
        <f>AK553+AO553</f>
        <v>0</v>
      </c>
    </row>
    <row r="554" spans="1:43" s="10" customFormat="1" ht="16.5">
      <c r="A554" s="82" t="s">
        <v>120</v>
      </c>
      <c r="B554" s="25" t="s">
        <v>62</v>
      </c>
      <c r="C554" s="25" t="s">
        <v>53</v>
      </c>
      <c r="D554" s="25" t="s">
        <v>435</v>
      </c>
      <c r="E554" s="25"/>
      <c r="F554" s="27">
        <f>F555+F557</f>
        <v>71940</v>
      </c>
      <c r="G554" s="27">
        <f>G555+G557</f>
        <v>0</v>
      </c>
      <c r="H554" s="27">
        <f t="shared" ref="H554:M554" si="802">H555+H557</f>
        <v>0</v>
      </c>
      <c r="I554" s="27">
        <f t="shared" si="802"/>
        <v>0</v>
      </c>
      <c r="J554" s="27">
        <f t="shared" si="802"/>
        <v>0</v>
      </c>
      <c r="K554" s="27">
        <f t="shared" si="802"/>
        <v>0</v>
      </c>
      <c r="L554" s="27">
        <f t="shared" si="802"/>
        <v>71940</v>
      </c>
      <c r="M554" s="27">
        <f t="shared" si="802"/>
        <v>0</v>
      </c>
      <c r="N554" s="27">
        <f t="shared" ref="N554:S554" si="803">N555+N557</f>
        <v>0</v>
      </c>
      <c r="O554" s="27">
        <f t="shared" si="803"/>
        <v>0</v>
      </c>
      <c r="P554" s="27">
        <f t="shared" si="803"/>
        <v>0</v>
      </c>
      <c r="Q554" s="27">
        <f t="shared" si="803"/>
        <v>0</v>
      </c>
      <c r="R554" s="27">
        <f t="shared" si="803"/>
        <v>71940</v>
      </c>
      <c r="S554" s="27">
        <f t="shared" si="803"/>
        <v>0</v>
      </c>
      <c r="T554" s="27">
        <f t="shared" ref="T554:Y554" si="804">T555+T557</f>
        <v>0</v>
      </c>
      <c r="U554" s="27">
        <f t="shared" si="804"/>
        <v>0</v>
      </c>
      <c r="V554" s="27">
        <f t="shared" si="804"/>
        <v>0</v>
      </c>
      <c r="W554" s="27">
        <f t="shared" si="804"/>
        <v>0</v>
      </c>
      <c r="X554" s="27">
        <f t="shared" si="804"/>
        <v>71940</v>
      </c>
      <c r="Y554" s="27">
        <f t="shared" si="804"/>
        <v>0</v>
      </c>
      <c r="Z554" s="27">
        <f t="shared" ref="Z554:AE554" si="805">Z555+Z557</f>
        <v>0</v>
      </c>
      <c r="AA554" s="27">
        <f t="shared" si="805"/>
        <v>0</v>
      </c>
      <c r="AB554" s="27">
        <f t="shared" si="805"/>
        <v>0</v>
      </c>
      <c r="AC554" s="27">
        <f t="shared" si="805"/>
        <v>0</v>
      </c>
      <c r="AD554" s="27">
        <f t="shared" si="805"/>
        <v>71940</v>
      </c>
      <c r="AE554" s="27">
        <f t="shared" si="805"/>
        <v>0</v>
      </c>
      <c r="AF554" s="27">
        <f t="shared" ref="AF554:AK554" si="806">AF555+AF557</f>
        <v>0</v>
      </c>
      <c r="AG554" s="27">
        <f t="shared" si="806"/>
        <v>0</v>
      </c>
      <c r="AH554" s="27">
        <f t="shared" si="806"/>
        <v>0</v>
      </c>
      <c r="AI554" s="27">
        <f t="shared" si="806"/>
        <v>0</v>
      </c>
      <c r="AJ554" s="27">
        <f t="shared" si="806"/>
        <v>71940</v>
      </c>
      <c r="AK554" s="27">
        <f t="shared" si="806"/>
        <v>0</v>
      </c>
      <c r="AL554" s="27">
        <f t="shared" ref="AL554:AQ554" si="807">AL555+AL557</f>
        <v>0</v>
      </c>
      <c r="AM554" s="27">
        <f t="shared" si="807"/>
        <v>0</v>
      </c>
      <c r="AN554" s="27">
        <f t="shared" si="807"/>
        <v>0</v>
      </c>
      <c r="AO554" s="27">
        <f t="shared" si="807"/>
        <v>0</v>
      </c>
      <c r="AP554" s="27">
        <f t="shared" si="807"/>
        <v>71940</v>
      </c>
      <c r="AQ554" s="27">
        <f t="shared" si="807"/>
        <v>0</v>
      </c>
    </row>
    <row r="555" spans="1:43" s="10" customFormat="1" ht="33">
      <c r="A555" s="33" t="s">
        <v>437</v>
      </c>
      <c r="B555" s="25" t="s">
        <v>62</v>
      </c>
      <c r="C555" s="25" t="s">
        <v>53</v>
      </c>
      <c r="D555" s="25" t="s">
        <v>435</v>
      </c>
      <c r="E555" s="25" t="s">
        <v>80</v>
      </c>
      <c r="F555" s="27">
        <f t="shared" ref="F555:AQ555" si="808">F556</f>
        <v>3940</v>
      </c>
      <c r="G555" s="27">
        <f t="shared" si="808"/>
        <v>0</v>
      </c>
      <c r="H555" s="27">
        <f t="shared" si="808"/>
        <v>0</v>
      </c>
      <c r="I555" s="27">
        <f t="shared" si="808"/>
        <v>0</v>
      </c>
      <c r="J555" s="27">
        <f t="shared" si="808"/>
        <v>0</v>
      </c>
      <c r="K555" s="27">
        <f t="shared" si="808"/>
        <v>0</v>
      </c>
      <c r="L555" s="27">
        <f t="shared" si="808"/>
        <v>3940</v>
      </c>
      <c r="M555" s="27">
        <f t="shared" si="808"/>
        <v>0</v>
      </c>
      <c r="N555" s="27">
        <f t="shared" si="808"/>
        <v>0</v>
      </c>
      <c r="O555" s="27">
        <f t="shared" si="808"/>
        <v>0</v>
      </c>
      <c r="P555" s="27">
        <f t="shared" si="808"/>
        <v>0</v>
      </c>
      <c r="Q555" s="27">
        <f t="shared" si="808"/>
        <v>0</v>
      </c>
      <c r="R555" s="27">
        <f t="shared" si="808"/>
        <v>3940</v>
      </c>
      <c r="S555" s="27">
        <f t="shared" si="808"/>
        <v>0</v>
      </c>
      <c r="T555" s="27">
        <f t="shared" si="808"/>
        <v>0</v>
      </c>
      <c r="U555" s="27">
        <f t="shared" si="808"/>
        <v>0</v>
      </c>
      <c r="V555" s="27">
        <f t="shared" si="808"/>
        <v>0</v>
      </c>
      <c r="W555" s="27">
        <f t="shared" si="808"/>
        <v>0</v>
      </c>
      <c r="X555" s="27">
        <f t="shared" si="808"/>
        <v>3940</v>
      </c>
      <c r="Y555" s="27">
        <f t="shared" si="808"/>
        <v>0</v>
      </c>
      <c r="Z555" s="27">
        <f t="shared" si="808"/>
        <v>0</v>
      </c>
      <c r="AA555" s="27">
        <f t="shared" si="808"/>
        <v>0</v>
      </c>
      <c r="AB555" s="27">
        <f t="shared" si="808"/>
        <v>0</v>
      </c>
      <c r="AC555" s="27">
        <f t="shared" si="808"/>
        <v>0</v>
      </c>
      <c r="AD555" s="27">
        <f t="shared" si="808"/>
        <v>3940</v>
      </c>
      <c r="AE555" s="27">
        <f t="shared" si="808"/>
        <v>0</v>
      </c>
      <c r="AF555" s="27">
        <f t="shared" si="808"/>
        <v>0</v>
      </c>
      <c r="AG555" s="27">
        <f t="shared" si="808"/>
        <v>0</v>
      </c>
      <c r="AH555" s="27">
        <f t="shared" si="808"/>
        <v>0</v>
      </c>
      <c r="AI555" s="27">
        <f t="shared" si="808"/>
        <v>0</v>
      </c>
      <c r="AJ555" s="27">
        <f t="shared" si="808"/>
        <v>3940</v>
      </c>
      <c r="AK555" s="27">
        <f t="shared" si="808"/>
        <v>0</v>
      </c>
      <c r="AL555" s="27">
        <f t="shared" si="808"/>
        <v>0</v>
      </c>
      <c r="AM555" s="27">
        <f t="shared" si="808"/>
        <v>0</v>
      </c>
      <c r="AN555" s="27">
        <f t="shared" si="808"/>
        <v>0</v>
      </c>
      <c r="AO555" s="27">
        <f t="shared" si="808"/>
        <v>0</v>
      </c>
      <c r="AP555" s="27">
        <f t="shared" si="808"/>
        <v>3940</v>
      </c>
      <c r="AQ555" s="27">
        <f t="shared" si="808"/>
        <v>0</v>
      </c>
    </row>
    <row r="556" spans="1:43" s="10" customFormat="1" ht="36.75" customHeight="1">
      <c r="A556" s="72" t="s">
        <v>196</v>
      </c>
      <c r="B556" s="25" t="s">
        <v>62</v>
      </c>
      <c r="C556" s="25" t="s">
        <v>53</v>
      </c>
      <c r="D556" s="25" t="s">
        <v>435</v>
      </c>
      <c r="E556" s="25" t="s">
        <v>169</v>
      </c>
      <c r="F556" s="27">
        <v>3940</v>
      </c>
      <c r="G556" s="27"/>
      <c r="H556" s="27"/>
      <c r="I556" s="27"/>
      <c r="J556" s="27"/>
      <c r="K556" s="27"/>
      <c r="L556" s="27">
        <f>F556+H556+I556+J556+K556</f>
        <v>3940</v>
      </c>
      <c r="M556" s="27">
        <f>G556+K556</f>
        <v>0</v>
      </c>
      <c r="N556" s="27"/>
      <c r="O556" s="27"/>
      <c r="P556" s="27"/>
      <c r="Q556" s="27"/>
      <c r="R556" s="27">
        <f>L556+N556+O556+P556+Q556</f>
        <v>3940</v>
      </c>
      <c r="S556" s="27">
        <f>M556+Q556</f>
        <v>0</v>
      </c>
      <c r="T556" s="27"/>
      <c r="U556" s="27"/>
      <c r="V556" s="27"/>
      <c r="W556" s="27"/>
      <c r="X556" s="27">
        <f>R556+T556+U556+V556+W556</f>
        <v>3940</v>
      </c>
      <c r="Y556" s="27">
        <f>S556+W556</f>
        <v>0</v>
      </c>
      <c r="Z556" s="27"/>
      <c r="AA556" s="27"/>
      <c r="AB556" s="27"/>
      <c r="AC556" s="27"/>
      <c r="AD556" s="27">
        <f>X556+Z556+AA556+AB556+AC556</f>
        <v>3940</v>
      </c>
      <c r="AE556" s="27">
        <f>Y556+AC556</f>
        <v>0</v>
      </c>
      <c r="AF556" s="27"/>
      <c r="AG556" s="27"/>
      <c r="AH556" s="27"/>
      <c r="AI556" s="27"/>
      <c r="AJ556" s="27">
        <f>AD556+AF556+AG556+AH556+AI556</f>
        <v>3940</v>
      </c>
      <c r="AK556" s="27">
        <f>AE556+AI556</f>
        <v>0</v>
      </c>
      <c r="AL556" s="27"/>
      <c r="AM556" s="27"/>
      <c r="AN556" s="27"/>
      <c r="AO556" s="27"/>
      <c r="AP556" s="27">
        <f>AJ556+AL556+AM556+AN556+AO556</f>
        <v>3940</v>
      </c>
      <c r="AQ556" s="27">
        <f>AK556+AO556</f>
        <v>0</v>
      </c>
    </row>
    <row r="557" spans="1:43" s="10" customFormat="1" ht="22.5" customHeight="1">
      <c r="A557" s="77" t="s">
        <v>99</v>
      </c>
      <c r="B557" s="25" t="s">
        <v>62</v>
      </c>
      <c r="C557" s="25" t="s">
        <v>53</v>
      </c>
      <c r="D557" s="25" t="s">
        <v>435</v>
      </c>
      <c r="E557" s="25" t="s">
        <v>100</v>
      </c>
      <c r="F557" s="27">
        <f>F558</f>
        <v>68000</v>
      </c>
      <c r="G557" s="27">
        <f>G558</f>
        <v>0</v>
      </c>
      <c r="H557" s="27">
        <f t="shared" ref="H557:AQ557" si="809">H558</f>
        <v>0</v>
      </c>
      <c r="I557" s="27">
        <f t="shared" si="809"/>
        <v>0</v>
      </c>
      <c r="J557" s="27">
        <f t="shared" si="809"/>
        <v>0</v>
      </c>
      <c r="K557" s="27">
        <f t="shared" si="809"/>
        <v>0</v>
      </c>
      <c r="L557" s="27">
        <f t="shared" si="809"/>
        <v>68000</v>
      </c>
      <c r="M557" s="27">
        <f t="shared" si="809"/>
        <v>0</v>
      </c>
      <c r="N557" s="27">
        <f t="shared" si="809"/>
        <v>0</v>
      </c>
      <c r="O557" s="27">
        <f t="shared" si="809"/>
        <v>0</v>
      </c>
      <c r="P557" s="27">
        <f t="shared" si="809"/>
        <v>0</v>
      </c>
      <c r="Q557" s="27">
        <f t="shared" si="809"/>
        <v>0</v>
      </c>
      <c r="R557" s="27">
        <f t="shared" si="809"/>
        <v>68000</v>
      </c>
      <c r="S557" s="27">
        <f t="shared" si="809"/>
        <v>0</v>
      </c>
      <c r="T557" s="27">
        <f t="shared" si="809"/>
        <v>0</v>
      </c>
      <c r="U557" s="27">
        <f t="shared" si="809"/>
        <v>0</v>
      </c>
      <c r="V557" s="27">
        <f t="shared" si="809"/>
        <v>0</v>
      </c>
      <c r="W557" s="27">
        <f t="shared" si="809"/>
        <v>0</v>
      </c>
      <c r="X557" s="27">
        <f t="shared" si="809"/>
        <v>68000</v>
      </c>
      <c r="Y557" s="27">
        <f t="shared" si="809"/>
        <v>0</v>
      </c>
      <c r="Z557" s="27">
        <f t="shared" si="809"/>
        <v>0</v>
      </c>
      <c r="AA557" s="27">
        <f t="shared" si="809"/>
        <v>0</v>
      </c>
      <c r="AB557" s="27">
        <f t="shared" si="809"/>
        <v>0</v>
      </c>
      <c r="AC557" s="27">
        <f t="shared" si="809"/>
        <v>0</v>
      </c>
      <c r="AD557" s="27">
        <f t="shared" si="809"/>
        <v>68000</v>
      </c>
      <c r="AE557" s="27">
        <f t="shared" si="809"/>
        <v>0</v>
      </c>
      <c r="AF557" s="27">
        <f t="shared" si="809"/>
        <v>0</v>
      </c>
      <c r="AG557" s="27">
        <f t="shared" si="809"/>
        <v>0</v>
      </c>
      <c r="AH557" s="27">
        <f t="shared" si="809"/>
        <v>0</v>
      </c>
      <c r="AI557" s="27">
        <f t="shared" si="809"/>
        <v>0</v>
      </c>
      <c r="AJ557" s="27">
        <f t="shared" si="809"/>
        <v>68000</v>
      </c>
      <c r="AK557" s="27">
        <f t="shared" si="809"/>
        <v>0</v>
      </c>
      <c r="AL557" s="27">
        <f t="shared" si="809"/>
        <v>0</v>
      </c>
      <c r="AM557" s="27">
        <f t="shared" si="809"/>
        <v>0</v>
      </c>
      <c r="AN557" s="27">
        <f t="shared" si="809"/>
        <v>0</v>
      </c>
      <c r="AO557" s="27">
        <f t="shared" si="809"/>
        <v>0</v>
      </c>
      <c r="AP557" s="27">
        <f t="shared" si="809"/>
        <v>68000</v>
      </c>
      <c r="AQ557" s="27">
        <f t="shared" si="809"/>
        <v>0</v>
      </c>
    </row>
    <row r="558" spans="1:43" s="10" customFormat="1" ht="70.5" customHeight="1">
      <c r="A558" s="33" t="s">
        <v>436</v>
      </c>
      <c r="B558" s="25" t="s">
        <v>62</v>
      </c>
      <c r="C558" s="25" t="s">
        <v>53</v>
      </c>
      <c r="D558" s="25" t="s">
        <v>435</v>
      </c>
      <c r="E558" s="25" t="s">
        <v>194</v>
      </c>
      <c r="F558" s="92">
        <v>68000</v>
      </c>
      <c r="G558" s="92"/>
      <c r="H558" s="92"/>
      <c r="I558" s="92"/>
      <c r="J558" s="27"/>
      <c r="K558" s="27"/>
      <c r="L558" s="27">
        <f>F558+H558+I558+J558+K558</f>
        <v>68000</v>
      </c>
      <c r="M558" s="27">
        <f>G558+K558</f>
        <v>0</v>
      </c>
      <c r="N558" s="27"/>
      <c r="O558" s="27"/>
      <c r="P558" s="27"/>
      <c r="Q558" s="27"/>
      <c r="R558" s="27">
        <f>L558+N558+O558+P558+Q558</f>
        <v>68000</v>
      </c>
      <c r="S558" s="27">
        <f>M558+Q558</f>
        <v>0</v>
      </c>
      <c r="T558" s="27"/>
      <c r="U558" s="27"/>
      <c r="V558" s="27"/>
      <c r="W558" s="27"/>
      <c r="X558" s="27">
        <f>R558+T558+U558+V558+W558</f>
        <v>68000</v>
      </c>
      <c r="Y558" s="27">
        <f>S558+W558</f>
        <v>0</v>
      </c>
      <c r="Z558" s="27"/>
      <c r="AA558" s="27"/>
      <c r="AB558" s="27"/>
      <c r="AC558" s="27"/>
      <c r="AD558" s="27">
        <f>X558+Z558+AA558+AB558+AC558</f>
        <v>68000</v>
      </c>
      <c r="AE558" s="27">
        <f>Y558+AC558</f>
        <v>0</v>
      </c>
      <c r="AF558" s="27"/>
      <c r="AG558" s="27"/>
      <c r="AH558" s="27"/>
      <c r="AI558" s="27"/>
      <c r="AJ558" s="27">
        <f>AD558+AF558+AG558+AH558+AI558</f>
        <v>68000</v>
      </c>
      <c r="AK558" s="27">
        <f>AE558+AI558</f>
        <v>0</v>
      </c>
      <c r="AL558" s="27"/>
      <c r="AM558" s="27"/>
      <c r="AN558" s="27"/>
      <c r="AO558" s="27"/>
      <c r="AP558" s="27">
        <f>AJ558+AL558+AM558+AN558+AO558</f>
        <v>68000</v>
      </c>
      <c r="AQ558" s="27">
        <f>AK558+AO558</f>
        <v>0</v>
      </c>
    </row>
    <row r="559" spans="1:43" s="10" customFormat="1" ht="54" hidden="1" customHeight="1">
      <c r="A559" s="96" t="s">
        <v>515</v>
      </c>
      <c r="B559" s="97" t="s">
        <v>62</v>
      </c>
      <c r="C559" s="97" t="s">
        <v>53</v>
      </c>
      <c r="D559" s="97" t="s">
        <v>518</v>
      </c>
      <c r="E559" s="97"/>
      <c r="F559" s="95">
        <f>F560+F562+F564</f>
        <v>30371</v>
      </c>
      <c r="G559" s="95">
        <f>G560+G562+G564</f>
        <v>0</v>
      </c>
      <c r="H559" s="95">
        <f t="shared" ref="H559:M559" si="810">H560+H562+H564</f>
        <v>0</v>
      </c>
      <c r="I559" s="95">
        <f t="shared" si="810"/>
        <v>-21667</v>
      </c>
      <c r="J559" s="95">
        <f t="shared" si="810"/>
        <v>0</v>
      </c>
      <c r="K559" s="95">
        <f t="shared" si="810"/>
        <v>0</v>
      </c>
      <c r="L559" s="95">
        <f t="shared" si="810"/>
        <v>8704</v>
      </c>
      <c r="M559" s="95">
        <f t="shared" si="810"/>
        <v>0</v>
      </c>
      <c r="N559" s="95">
        <f t="shared" ref="N559:S559" si="811">N560+N562+N564</f>
        <v>0</v>
      </c>
      <c r="O559" s="95">
        <f t="shared" si="811"/>
        <v>-8704</v>
      </c>
      <c r="P559" s="95">
        <f t="shared" si="811"/>
        <v>0</v>
      </c>
      <c r="Q559" s="95">
        <f t="shared" si="811"/>
        <v>0</v>
      </c>
      <c r="R559" s="95">
        <f t="shared" si="811"/>
        <v>0</v>
      </c>
      <c r="S559" s="95">
        <f t="shared" si="811"/>
        <v>0</v>
      </c>
      <c r="T559" s="27">
        <f t="shared" ref="T559:Y559" si="812">T560+T562+T564</f>
        <v>0</v>
      </c>
      <c r="U559" s="27">
        <f t="shared" si="812"/>
        <v>0</v>
      </c>
      <c r="V559" s="27">
        <f t="shared" si="812"/>
        <v>0</v>
      </c>
      <c r="W559" s="27">
        <f t="shared" si="812"/>
        <v>0</v>
      </c>
      <c r="X559" s="27">
        <f t="shared" si="812"/>
        <v>0</v>
      </c>
      <c r="Y559" s="27">
        <f t="shared" si="812"/>
        <v>0</v>
      </c>
      <c r="Z559" s="27">
        <f t="shared" ref="Z559:AE559" si="813">Z560+Z562+Z564</f>
        <v>0</v>
      </c>
      <c r="AA559" s="27">
        <f t="shared" si="813"/>
        <v>0</v>
      </c>
      <c r="AB559" s="27">
        <f t="shared" si="813"/>
        <v>0</v>
      </c>
      <c r="AC559" s="27">
        <f t="shared" si="813"/>
        <v>0</v>
      </c>
      <c r="AD559" s="95">
        <f t="shared" si="813"/>
        <v>0</v>
      </c>
      <c r="AE559" s="95">
        <f t="shared" si="813"/>
        <v>0</v>
      </c>
      <c r="AF559" s="27">
        <f t="shared" ref="AF559:AK559" si="814">AF560+AF562+AF564</f>
        <v>0</v>
      </c>
      <c r="AG559" s="27">
        <f t="shared" si="814"/>
        <v>0</v>
      </c>
      <c r="AH559" s="27">
        <f t="shared" si="814"/>
        <v>0</v>
      </c>
      <c r="AI559" s="27">
        <f t="shared" si="814"/>
        <v>0</v>
      </c>
      <c r="AJ559" s="95">
        <f t="shared" si="814"/>
        <v>0</v>
      </c>
      <c r="AK559" s="95">
        <f t="shared" si="814"/>
        <v>0</v>
      </c>
      <c r="AL559" s="27">
        <f t="shared" ref="AL559:AQ559" si="815">AL560+AL562+AL564</f>
        <v>0</v>
      </c>
      <c r="AM559" s="27">
        <f t="shared" si="815"/>
        <v>0</v>
      </c>
      <c r="AN559" s="27">
        <f t="shared" si="815"/>
        <v>0</v>
      </c>
      <c r="AO559" s="27">
        <f t="shared" si="815"/>
        <v>0</v>
      </c>
      <c r="AP559" s="95">
        <f t="shared" si="815"/>
        <v>0</v>
      </c>
      <c r="AQ559" s="95">
        <f t="shared" si="815"/>
        <v>0</v>
      </c>
    </row>
    <row r="560" spans="1:43" s="10" customFormat="1" ht="33" hidden="1">
      <c r="A560" s="96" t="s">
        <v>437</v>
      </c>
      <c r="B560" s="97" t="s">
        <v>62</v>
      </c>
      <c r="C560" s="97" t="s">
        <v>53</v>
      </c>
      <c r="D560" s="97" t="s">
        <v>518</v>
      </c>
      <c r="E560" s="97" t="s">
        <v>80</v>
      </c>
      <c r="F560" s="95">
        <f t="shared" ref="F560:AQ560" si="816">F561</f>
        <v>4445</v>
      </c>
      <c r="G560" s="95">
        <f t="shared" si="816"/>
        <v>0</v>
      </c>
      <c r="H560" s="95">
        <f t="shared" si="816"/>
        <v>0</v>
      </c>
      <c r="I560" s="95">
        <f t="shared" si="816"/>
        <v>-4445</v>
      </c>
      <c r="J560" s="95">
        <f t="shared" si="816"/>
        <v>0</v>
      </c>
      <c r="K560" s="95">
        <f t="shared" si="816"/>
        <v>0</v>
      </c>
      <c r="L560" s="95">
        <f t="shared" si="816"/>
        <v>0</v>
      </c>
      <c r="M560" s="95">
        <f t="shared" si="816"/>
        <v>0</v>
      </c>
      <c r="N560" s="95">
        <f t="shared" si="816"/>
        <v>0</v>
      </c>
      <c r="O560" s="95">
        <f t="shared" si="816"/>
        <v>0</v>
      </c>
      <c r="P560" s="95">
        <f t="shared" si="816"/>
        <v>0</v>
      </c>
      <c r="Q560" s="95">
        <f t="shared" si="816"/>
        <v>0</v>
      </c>
      <c r="R560" s="95">
        <f t="shared" si="816"/>
        <v>0</v>
      </c>
      <c r="S560" s="95">
        <f t="shared" si="816"/>
        <v>0</v>
      </c>
      <c r="T560" s="27">
        <f t="shared" si="816"/>
        <v>0</v>
      </c>
      <c r="U560" s="27">
        <f t="shared" si="816"/>
        <v>0</v>
      </c>
      <c r="V560" s="27">
        <f t="shared" si="816"/>
        <v>0</v>
      </c>
      <c r="W560" s="27">
        <f t="shared" si="816"/>
        <v>0</v>
      </c>
      <c r="X560" s="27">
        <f t="shared" si="816"/>
        <v>0</v>
      </c>
      <c r="Y560" s="27">
        <f t="shared" si="816"/>
        <v>0</v>
      </c>
      <c r="Z560" s="27">
        <f t="shared" si="816"/>
        <v>0</v>
      </c>
      <c r="AA560" s="27">
        <f t="shared" si="816"/>
        <v>0</v>
      </c>
      <c r="AB560" s="27">
        <f t="shared" si="816"/>
        <v>0</v>
      </c>
      <c r="AC560" s="27">
        <f t="shared" si="816"/>
        <v>0</v>
      </c>
      <c r="AD560" s="95">
        <f t="shared" si="816"/>
        <v>0</v>
      </c>
      <c r="AE560" s="95">
        <f t="shared" si="816"/>
        <v>0</v>
      </c>
      <c r="AF560" s="27">
        <f t="shared" si="816"/>
        <v>0</v>
      </c>
      <c r="AG560" s="27">
        <f t="shared" si="816"/>
        <v>0</v>
      </c>
      <c r="AH560" s="27">
        <f t="shared" si="816"/>
        <v>0</v>
      </c>
      <c r="AI560" s="27">
        <f t="shared" si="816"/>
        <v>0</v>
      </c>
      <c r="AJ560" s="95">
        <f t="shared" si="816"/>
        <v>0</v>
      </c>
      <c r="AK560" s="95">
        <f t="shared" si="816"/>
        <v>0</v>
      </c>
      <c r="AL560" s="27">
        <f t="shared" si="816"/>
        <v>0</v>
      </c>
      <c r="AM560" s="27">
        <f t="shared" si="816"/>
        <v>0</v>
      </c>
      <c r="AN560" s="27">
        <f t="shared" si="816"/>
        <v>0</v>
      </c>
      <c r="AO560" s="27">
        <f t="shared" si="816"/>
        <v>0</v>
      </c>
      <c r="AP560" s="95">
        <f t="shared" si="816"/>
        <v>0</v>
      </c>
      <c r="AQ560" s="95">
        <f t="shared" si="816"/>
        <v>0</v>
      </c>
    </row>
    <row r="561" spans="1:43" s="10" customFormat="1" ht="38.25" hidden="1" customHeight="1">
      <c r="A561" s="96" t="s">
        <v>170</v>
      </c>
      <c r="B561" s="97" t="s">
        <v>62</v>
      </c>
      <c r="C561" s="97" t="s">
        <v>53</v>
      </c>
      <c r="D561" s="97" t="s">
        <v>518</v>
      </c>
      <c r="E561" s="97" t="s">
        <v>169</v>
      </c>
      <c r="F561" s="95">
        <v>4445</v>
      </c>
      <c r="G561" s="95"/>
      <c r="H561" s="95"/>
      <c r="I561" s="95">
        <v>-4445</v>
      </c>
      <c r="J561" s="95"/>
      <c r="K561" s="95"/>
      <c r="L561" s="95">
        <f>F561+H561+I561+J561+K561</f>
        <v>0</v>
      </c>
      <c r="M561" s="95">
        <f>G561+K561</f>
        <v>0</v>
      </c>
      <c r="N561" s="95"/>
      <c r="O561" s="95"/>
      <c r="P561" s="95"/>
      <c r="Q561" s="95"/>
      <c r="R561" s="95">
        <f>L561+N561+O561+P561+Q561</f>
        <v>0</v>
      </c>
      <c r="S561" s="95">
        <f>M561+Q561</f>
        <v>0</v>
      </c>
      <c r="T561" s="27"/>
      <c r="U561" s="27"/>
      <c r="V561" s="27"/>
      <c r="W561" s="27"/>
      <c r="X561" s="27">
        <f>R561+T561+U561+V561+W561</f>
        <v>0</v>
      </c>
      <c r="Y561" s="27">
        <f>S561+W561</f>
        <v>0</v>
      </c>
      <c r="Z561" s="27"/>
      <c r="AA561" s="27"/>
      <c r="AB561" s="27"/>
      <c r="AC561" s="27"/>
      <c r="AD561" s="95">
        <f>X561+Z561+AA561+AB561+AC561</f>
        <v>0</v>
      </c>
      <c r="AE561" s="95">
        <f>Y561+AC561</f>
        <v>0</v>
      </c>
      <c r="AF561" s="27"/>
      <c r="AG561" s="27"/>
      <c r="AH561" s="27"/>
      <c r="AI561" s="27"/>
      <c r="AJ561" s="95">
        <f>AD561+AF561+AG561+AH561+AI561</f>
        <v>0</v>
      </c>
      <c r="AK561" s="95">
        <f>AE561+AI561</f>
        <v>0</v>
      </c>
      <c r="AL561" s="27"/>
      <c r="AM561" s="27"/>
      <c r="AN561" s="27"/>
      <c r="AO561" s="27"/>
      <c r="AP561" s="95">
        <f>AJ561+AL561+AM561+AN561+AO561</f>
        <v>0</v>
      </c>
      <c r="AQ561" s="95">
        <f>AK561+AO561</f>
        <v>0</v>
      </c>
    </row>
    <row r="562" spans="1:43" s="10" customFormat="1" ht="33" hidden="1">
      <c r="A562" s="96" t="s">
        <v>217</v>
      </c>
      <c r="B562" s="97" t="s">
        <v>62</v>
      </c>
      <c r="C562" s="97" t="s">
        <v>53</v>
      </c>
      <c r="D562" s="97" t="s">
        <v>518</v>
      </c>
      <c r="E562" s="97" t="s">
        <v>86</v>
      </c>
      <c r="F562" s="95">
        <f t="shared" ref="F562:AQ562" si="817">F563</f>
        <v>8704</v>
      </c>
      <c r="G562" s="95">
        <f t="shared" si="817"/>
        <v>0</v>
      </c>
      <c r="H562" s="95">
        <f t="shared" si="817"/>
        <v>0</v>
      </c>
      <c r="I562" s="95">
        <f t="shared" si="817"/>
        <v>0</v>
      </c>
      <c r="J562" s="95">
        <f t="shared" si="817"/>
        <v>0</v>
      </c>
      <c r="K562" s="95">
        <f t="shared" si="817"/>
        <v>0</v>
      </c>
      <c r="L562" s="95">
        <f t="shared" si="817"/>
        <v>8704</v>
      </c>
      <c r="M562" s="95">
        <f t="shared" si="817"/>
        <v>0</v>
      </c>
      <c r="N562" s="95">
        <f t="shared" si="817"/>
        <v>0</v>
      </c>
      <c r="O562" s="95">
        <f t="shared" si="817"/>
        <v>-8704</v>
      </c>
      <c r="P562" s="95">
        <f t="shared" si="817"/>
        <v>0</v>
      </c>
      <c r="Q562" s="95">
        <f t="shared" si="817"/>
        <v>0</v>
      </c>
      <c r="R562" s="95">
        <f t="shared" si="817"/>
        <v>0</v>
      </c>
      <c r="S562" s="95">
        <f t="shared" si="817"/>
        <v>0</v>
      </c>
      <c r="T562" s="27">
        <f t="shared" si="817"/>
        <v>0</v>
      </c>
      <c r="U562" s="27">
        <f t="shared" si="817"/>
        <v>0</v>
      </c>
      <c r="V562" s="27">
        <f t="shared" si="817"/>
        <v>0</v>
      </c>
      <c r="W562" s="27">
        <f t="shared" si="817"/>
        <v>0</v>
      </c>
      <c r="X562" s="27">
        <f t="shared" si="817"/>
        <v>0</v>
      </c>
      <c r="Y562" s="27">
        <f t="shared" si="817"/>
        <v>0</v>
      </c>
      <c r="Z562" s="27">
        <f t="shared" si="817"/>
        <v>0</v>
      </c>
      <c r="AA562" s="27">
        <f t="shared" si="817"/>
        <v>0</v>
      </c>
      <c r="AB562" s="27">
        <f t="shared" si="817"/>
        <v>0</v>
      </c>
      <c r="AC562" s="27">
        <f t="shared" si="817"/>
        <v>0</v>
      </c>
      <c r="AD562" s="95">
        <f t="shared" si="817"/>
        <v>0</v>
      </c>
      <c r="AE562" s="95">
        <f t="shared" si="817"/>
        <v>0</v>
      </c>
      <c r="AF562" s="27">
        <f t="shared" si="817"/>
        <v>0</v>
      </c>
      <c r="AG562" s="27">
        <f t="shared" si="817"/>
        <v>0</v>
      </c>
      <c r="AH562" s="27">
        <f t="shared" si="817"/>
        <v>0</v>
      </c>
      <c r="AI562" s="27">
        <f t="shared" si="817"/>
        <v>0</v>
      </c>
      <c r="AJ562" s="95">
        <f t="shared" si="817"/>
        <v>0</v>
      </c>
      <c r="AK562" s="95">
        <f t="shared" si="817"/>
        <v>0</v>
      </c>
      <c r="AL562" s="27">
        <f t="shared" si="817"/>
        <v>0</v>
      </c>
      <c r="AM562" s="27">
        <f t="shared" si="817"/>
        <v>0</v>
      </c>
      <c r="AN562" s="27">
        <f t="shared" si="817"/>
        <v>0</v>
      </c>
      <c r="AO562" s="27">
        <f t="shared" si="817"/>
        <v>0</v>
      </c>
      <c r="AP562" s="95">
        <f t="shared" si="817"/>
        <v>0</v>
      </c>
      <c r="AQ562" s="95">
        <f t="shared" si="817"/>
        <v>0</v>
      </c>
    </row>
    <row r="563" spans="1:43" s="10" customFormat="1" ht="16.5" hidden="1">
      <c r="A563" s="96" t="s">
        <v>85</v>
      </c>
      <c r="B563" s="97" t="s">
        <v>62</v>
      </c>
      <c r="C563" s="97" t="s">
        <v>53</v>
      </c>
      <c r="D563" s="97" t="s">
        <v>518</v>
      </c>
      <c r="E563" s="97" t="s">
        <v>195</v>
      </c>
      <c r="F563" s="95">
        <v>8704</v>
      </c>
      <c r="G563" s="95"/>
      <c r="H563" s="95"/>
      <c r="I563" s="95"/>
      <c r="J563" s="95"/>
      <c r="K563" s="95"/>
      <c r="L563" s="95">
        <f>F563+H563+I563+J563+K563</f>
        <v>8704</v>
      </c>
      <c r="M563" s="95">
        <f>G563+K563</f>
        <v>0</v>
      </c>
      <c r="N563" s="95"/>
      <c r="O563" s="95">
        <v>-8704</v>
      </c>
      <c r="P563" s="95"/>
      <c r="Q563" s="95"/>
      <c r="R563" s="95">
        <f>L563+N563+O563+P563+Q563</f>
        <v>0</v>
      </c>
      <c r="S563" s="95">
        <f>M563+Q563</f>
        <v>0</v>
      </c>
      <c r="T563" s="27"/>
      <c r="U563" s="27"/>
      <c r="V563" s="27"/>
      <c r="W563" s="27"/>
      <c r="X563" s="27">
        <f>R563+T563+U563+V563+W563</f>
        <v>0</v>
      </c>
      <c r="Y563" s="27">
        <f>S563+W563</f>
        <v>0</v>
      </c>
      <c r="Z563" s="27"/>
      <c r="AA563" s="27"/>
      <c r="AB563" s="27"/>
      <c r="AC563" s="27"/>
      <c r="AD563" s="95">
        <f>X563+Z563+AA563+AB563+AC563</f>
        <v>0</v>
      </c>
      <c r="AE563" s="95">
        <f>Y563+AC563</f>
        <v>0</v>
      </c>
      <c r="AF563" s="27"/>
      <c r="AG563" s="27"/>
      <c r="AH563" s="27"/>
      <c r="AI563" s="27"/>
      <c r="AJ563" s="95">
        <f>AD563+AF563+AG563+AH563+AI563</f>
        <v>0</v>
      </c>
      <c r="AK563" s="95">
        <f>AE563+AI563</f>
        <v>0</v>
      </c>
      <c r="AL563" s="27"/>
      <c r="AM563" s="27"/>
      <c r="AN563" s="27"/>
      <c r="AO563" s="27"/>
      <c r="AP563" s="95">
        <f>AJ563+AL563+AM563+AN563+AO563</f>
        <v>0</v>
      </c>
      <c r="AQ563" s="95">
        <f>AK563+AO563</f>
        <v>0</v>
      </c>
    </row>
    <row r="564" spans="1:43" s="10" customFormat="1" ht="16.5" hidden="1">
      <c r="A564" s="98" t="s">
        <v>99</v>
      </c>
      <c r="B564" s="97" t="s">
        <v>62</v>
      </c>
      <c r="C564" s="97" t="s">
        <v>53</v>
      </c>
      <c r="D564" s="97" t="s">
        <v>518</v>
      </c>
      <c r="E564" s="97" t="s">
        <v>100</v>
      </c>
      <c r="F564" s="95">
        <f>F565</f>
        <v>17222</v>
      </c>
      <c r="G564" s="95">
        <f>G565</f>
        <v>0</v>
      </c>
      <c r="H564" s="95">
        <f t="shared" ref="H564:AQ564" si="818">H565</f>
        <v>0</v>
      </c>
      <c r="I564" s="95">
        <f t="shared" si="818"/>
        <v>-17222</v>
      </c>
      <c r="J564" s="95">
        <f t="shared" si="818"/>
        <v>0</v>
      </c>
      <c r="K564" s="95">
        <f t="shared" si="818"/>
        <v>0</v>
      </c>
      <c r="L564" s="95">
        <f t="shared" si="818"/>
        <v>0</v>
      </c>
      <c r="M564" s="95">
        <f t="shared" si="818"/>
        <v>0</v>
      </c>
      <c r="N564" s="27">
        <f t="shared" si="818"/>
        <v>0</v>
      </c>
      <c r="O564" s="27">
        <f t="shared" si="818"/>
        <v>0</v>
      </c>
      <c r="P564" s="27">
        <f t="shared" si="818"/>
        <v>0</v>
      </c>
      <c r="Q564" s="27">
        <f t="shared" si="818"/>
        <v>0</v>
      </c>
      <c r="R564" s="95">
        <f t="shared" si="818"/>
        <v>0</v>
      </c>
      <c r="S564" s="95">
        <f t="shared" si="818"/>
        <v>0</v>
      </c>
      <c r="T564" s="27">
        <f t="shared" si="818"/>
        <v>0</v>
      </c>
      <c r="U564" s="27">
        <f t="shared" si="818"/>
        <v>0</v>
      </c>
      <c r="V564" s="27">
        <f t="shared" si="818"/>
        <v>0</v>
      </c>
      <c r="W564" s="27">
        <f t="shared" si="818"/>
        <v>0</v>
      </c>
      <c r="X564" s="27">
        <f t="shared" si="818"/>
        <v>0</v>
      </c>
      <c r="Y564" s="27">
        <f t="shared" si="818"/>
        <v>0</v>
      </c>
      <c r="Z564" s="27">
        <f t="shared" si="818"/>
        <v>0</v>
      </c>
      <c r="AA564" s="27">
        <f t="shared" si="818"/>
        <v>0</v>
      </c>
      <c r="AB564" s="27">
        <f t="shared" si="818"/>
        <v>0</v>
      </c>
      <c r="AC564" s="27">
        <f t="shared" si="818"/>
        <v>0</v>
      </c>
      <c r="AD564" s="95">
        <f t="shared" si="818"/>
        <v>0</v>
      </c>
      <c r="AE564" s="95">
        <f t="shared" si="818"/>
        <v>0</v>
      </c>
      <c r="AF564" s="27">
        <f t="shared" si="818"/>
        <v>0</v>
      </c>
      <c r="AG564" s="27">
        <f t="shared" si="818"/>
        <v>0</v>
      </c>
      <c r="AH564" s="27">
        <f t="shared" si="818"/>
        <v>0</v>
      </c>
      <c r="AI564" s="27">
        <f t="shared" si="818"/>
        <v>0</v>
      </c>
      <c r="AJ564" s="95">
        <f t="shared" si="818"/>
        <v>0</v>
      </c>
      <c r="AK564" s="95">
        <f t="shared" si="818"/>
        <v>0</v>
      </c>
      <c r="AL564" s="27">
        <f t="shared" si="818"/>
        <v>0</v>
      </c>
      <c r="AM564" s="27">
        <f t="shared" si="818"/>
        <v>0</v>
      </c>
      <c r="AN564" s="27">
        <f t="shared" si="818"/>
        <v>0</v>
      </c>
      <c r="AO564" s="27">
        <f t="shared" si="818"/>
        <v>0</v>
      </c>
      <c r="AP564" s="95">
        <f t="shared" si="818"/>
        <v>0</v>
      </c>
      <c r="AQ564" s="95">
        <f t="shared" si="818"/>
        <v>0</v>
      </c>
    </row>
    <row r="565" spans="1:43" s="10" customFormat="1" ht="66" hidden="1">
      <c r="A565" s="96" t="s">
        <v>436</v>
      </c>
      <c r="B565" s="97" t="s">
        <v>62</v>
      </c>
      <c r="C565" s="97" t="s">
        <v>53</v>
      </c>
      <c r="D565" s="97" t="s">
        <v>518</v>
      </c>
      <c r="E565" s="97" t="s">
        <v>194</v>
      </c>
      <c r="F565" s="95">
        <v>17222</v>
      </c>
      <c r="G565" s="95"/>
      <c r="H565" s="95"/>
      <c r="I565" s="95">
        <v>-17222</v>
      </c>
      <c r="J565" s="95"/>
      <c r="K565" s="95"/>
      <c r="L565" s="95">
        <f>F565+H565+I565+J565+K565</f>
        <v>0</v>
      </c>
      <c r="M565" s="95">
        <f>G565+K565</f>
        <v>0</v>
      </c>
      <c r="N565" s="27"/>
      <c r="O565" s="27"/>
      <c r="P565" s="27"/>
      <c r="Q565" s="27"/>
      <c r="R565" s="95">
        <f>L565+N565+O565+P565+Q565</f>
        <v>0</v>
      </c>
      <c r="S565" s="95">
        <f>M565+Q565</f>
        <v>0</v>
      </c>
      <c r="T565" s="27"/>
      <c r="U565" s="27"/>
      <c r="V565" s="27"/>
      <c r="W565" s="27"/>
      <c r="X565" s="27">
        <f>R565+T565+U565+V565+W565</f>
        <v>0</v>
      </c>
      <c r="Y565" s="27">
        <f>S565+W565</f>
        <v>0</v>
      </c>
      <c r="Z565" s="27"/>
      <c r="AA565" s="27"/>
      <c r="AB565" s="27"/>
      <c r="AC565" s="27"/>
      <c r="AD565" s="95">
        <f>X565+Z565+AA565+AB565+AC565</f>
        <v>0</v>
      </c>
      <c r="AE565" s="95">
        <f>Y565+AC565</f>
        <v>0</v>
      </c>
      <c r="AF565" s="27"/>
      <c r="AG565" s="27"/>
      <c r="AH565" s="27"/>
      <c r="AI565" s="27"/>
      <c r="AJ565" s="95">
        <f>AD565+AF565+AG565+AH565+AI565</f>
        <v>0</v>
      </c>
      <c r="AK565" s="95">
        <f>AE565+AI565</f>
        <v>0</v>
      </c>
      <c r="AL565" s="27"/>
      <c r="AM565" s="27"/>
      <c r="AN565" s="27"/>
      <c r="AO565" s="27"/>
      <c r="AP565" s="95">
        <f>AJ565+AL565+AM565+AN565+AO565</f>
        <v>0</v>
      </c>
      <c r="AQ565" s="95">
        <f>AK565+AO565</f>
        <v>0</v>
      </c>
    </row>
    <row r="566" spans="1:43" s="10" customFormat="1" ht="82.5">
      <c r="A566" s="33" t="s">
        <v>524</v>
      </c>
      <c r="B566" s="25" t="s">
        <v>62</v>
      </c>
      <c r="C566" s="25" t="s">
        <v>53</v>
      </c>
      <c r="D566" s="25" t="s">
        <v>526</v>
      </c>
      <c r="E566" s="25"/>
      <c r="F566" s="28">
        <f>F567</f>
        <v>10120</v>
      </c>
      <c r="G566" s="27"/>
      <c r="H566" s="28">
        <f>H567</f>
        <v>0</v>
      </c>
      <c r="I566" s="28">
        <f t="shared" ref="I566:X567" si="819">I567</f>
        <v>-6843</v>
      </c>
      <c r="J566" s="28">
        <f t="shared" si="819"/>
        <v>0</v>
      </c>
      <c r="K566" s="28">
        <f t="shared" si="819"/>
        <v>0</v>
      </c>
      <c r="L566" s="28">
        <f t="shared" si="819"/>
        <v>3277</v>
      </c>
      <c r="M566" s="28">
        <f t="shared" si="819"/>
        <v>0</v>
      </c>
      <c r="N566" s="28">
        <f>N567+N569</f>
        <v>1053</v>
      </c>
      <c r="O566" s="28">
        <f t="shared" ref="O566:S566" si="820">O567+O569</f>
        <v>8704</v>
      </c>
      <c r="P566" s="28">
        <f t="shared" si="820"/>
        <v>0</v>
      </c>
      <c r="Q566" s="28">
        <f t="shared" si="820"/>
        <v>20000</v>
      </c>
      <c r="R566" s="28">
        <f t="shared" si="820"/>
        <v>33034</v>
      </c>
      <c r="S566" s="28">
        <f t="shared" si="820"/>
        <v>20000</v>
      </c>
      <c r="T566" s="28">
        <f>T567+T569</f>
        <v>0</v>
      </c>
      <c r="U566" s="28">
        <f t="shared" ref="U566:Y566" si="821">U567+U569</f>
        <v>0</v>
      </c>
      <c r="V566" s="28">
        <f t="shared" si="821"/>
        <v>0</v>
      </c>
      <c r="W566" s="28">
        <f t="shared" si="821"/>
        <v>0</v>
      </c>
      <c r="X566" s="28">
        <f t="shared" si="821"/>
        <v>33034</v>
      </c>
      <c r="Y566" s="28">
        <f t="shared" si="821"/>
        <v>20000</v>
      </c>
      <c r="Z566" s="28">
        <f>Z567+Z569</f>
        <v>0</v>
      </c>
      <c r="AA566" s="28">
        <f t="shared" ref="AA566:AE566" si="822">AA567+AA569</f>
        <v>0</v>
      </c>
      <c r="AB566" s="28">
        <f t="shared" si="822"/>
        <v>0</v>
      </c>
      <c r="AC566" s="28">
        <f t="shared" si="822"/>
        <v>0</v>
      </c>
      <c r="AD566" s="28">
        <f t="shared" si="822"/>
        <v>33034</v>
      </c>
      <c r="AE566" s="28">
        <f t="shared" si="822"/>
        <v>20000</v>
      </c>
      <c r="AF566" s="28">
        <f>AF567+AF569</f>
        <v>0</v>
      </c>
      <c r="AG566" s="28">
        <f t="shared" ref="AG566:AK566" si="823">AG567+AG569</f>
        <v>0</v>
      </c>
      <c r="AH566" s="28">
        <f t="shared" si="823"/>
        <v>0</v>
      </c>
      <c r="AI566" s="28">
        <f t="shared" si="823"/>
        <v>0</v>
      </c>
      <c r="AJ566" s="28">
        <f t="shared" si="823"/>
        <v>33034</v>
      </c>
      <c r="AK566" s="28">
        <f t="shared" si="823"/>
        <v>20000</v>
      </c>
      <c r="AL566" s="28">
        <f>AL567+AL569</f>
        <v>0</v>
      </c>
      <c r="AM566" s="28">
        <f t="shared" ref="AM566:AQ566" si="824">AM567+AM569</f>
        <v>0</v>
      </c>
      <c r="AN566" s="28">
        <f t="shared" si="824"/>
        <v>0</v>
      </c>
      <c r="AO566" s="28">
        <f t="shared" si="824"/>
        <v>35318</v>
      </c>
      <c r="AP566" s="28">
        <f t="shared" si="824"/>
        <v>68352</v>
      </c>
      <c r="AQ566" s="28">
        <f t="shared" si="824"/>
        <v>55318</v>
      </c>
    </row>
    <row r="567" spans="1:43" s="10" customFormat="1" ht="33">
      <c r="A567" s="33" t="s">
        <v>437</v>
      </c>
      <c r="B567" s="25" t="s">
        <v>62</v>
      </c>
      <c r="C567" s="25" t="s">
        <v>53</v>
      </c>
      <c r="D567" s="25" t="s">
        <v>526</v>
      </c>
      <c r="E567" s="25" t="s">
        <v>80</v>
      </c>
      <c r="F567" s="28">
        <f>F568</f>
        <v>10120</v>
      </c>
      <c r="G567" s="27"/>
      <c r="H567" s="28">
        <f>H568</f>
        <v>0</v>
      </c>
      <c r="I567" s="28">
        <f t="shared" si="819"/>
        <v>-6843</v>
      </c>
      <c r="J567" s="28">
        <f t="shared" si="819"/>
        <v>0</v>
      </c>
      <c r="K567" s="28">
        <f t="shared" si="819"/>
        <v>0</v>
      </c>
      <c r="L567" s="28">
        <f t="shared" si="819"/>
        <v>3277</v>
      </c>
      <c r="M567" s="28">
        <f t="shared" si="819"/>
        <v>0</v>
      </c>
      <c r="N567" s="28">
        <f>N568</f>
        <v>0</v>
      </c>
      <c r="O567" s="28">
        <f t="shared" si="819"/>
        <v>0</v>
      </c>
      <c r="P567" s="28">
        <f t="shared" si="819"/>
        <v>0</v>
      </c>
      <c r="Q567" s="28">
        <f t="shared" si="819"/>
        <v>0</v>
      </c>
      <c r="R567" s="28">
        <f t="shared" si="819"/>
        <v>3277</v>
      </c>
      <c r="S567" s="28">
        <f t="shared" si="819"/>
        <v>0</v>
      </c>
      <c r="T567" s="28">
        <f>T568</f>
        <v>0</v>
      </c>
      <c r="U567" s="28">
        <f t="shared" si="819"/>
        <v>0</v>
      </c>
      <c r="V567" s="28">
        <f t="shared" si="819"/>
        <v>0</v>
      </c>
      <c r="W567" s="28">
        <f t="shared" si="819"/>
        <v>0</v>
      </c>
      <c r="X567" s="28">
        <f t="shared" si="819"/>
        <v>3277</v>
      </c>
      <c r="Y567" s="28">
        <f t="shared" ref="Y567" si="825">Y568</f>
        <v>0</v>
      </c>
      <c r="Z567" s="28">
        <f>Z568</f>
        <v>0</v>
      </c>
      <c r="AA567" s="28">
        <f t="shared" ref="AA567:AQ567" si="826">AA568</f>
        <v>0</v>
      </c>
      <c r="AB567" s="28">
        <f t="shared" si="826"/>
        <v>0</v>
      </c>
      <c r="AC567" s="28">
        <f t="shared" si="826"/>
        <v>0</v>
      </c>
      <c r="AD567" s="28">
        <f t="shared" si="826"/>
        <v>3277</v>
      </c>
      <c r="AE567" s="28">
        <f t="shared" si="826"/>
        <v>0</v>
      </c>
      <c r="AF567" s="28">
        <f>AF568</f>
        <v>0</v>
      </c>
      <c r="AG567" s="28">
        <f t="shared" si="826"/>
        <v>0</v>
      </c>
      <c r="AH567" s="28">
        <f t="shared" si="826"/>
        <v>0</v>
      </c>
      <c r="AI567" s="28">
        <f t="shared" si="826"/>
        <v>0</v>
      </c>
      <c r="AJ567" s="28">
        <f t="shared" si="826"/>
        <v>3277</v>
      </c>
      <c r="AK567" s="28">
        <f t="shared" si="826"/>
        <v>0</v>
      </c>
      <c r="AL567" s="28">
        <f>AL568</f>
        <v>0</v>
      </c>
      <c r="AM567" s="28">
        <f t="shared" si="826"/>
        <v>0</v>
      </c>
      <c r="AN567" s="28">
        <f t="shared" si="826"/>
        <v>0</v>
      </c>
      <c r="AO567" s="28">
        <f t="shared" si="826"/>
        <v>0</v>
      </c>
      <c r="AP567" s="28">
        <f t="shared" si="826"/>
        <v>3277</v>
      </c>
      <c r="AQ567" s="28">
        <f t="shared" si="826"/>
        <v>0</v>
      </c>
    </row>
    <row r="568" spans="1:43" s="10" customFormat="1" ht="35.25" customHeight="1">
      <c r="A568" s="33" t="s">
        <v>170</v>
      </c>
      <c r="B568" s="25" t="s">
        <v>62</v>
      </c>
      <c r="C568" s="25" t="s">
        <v>53</v>
      </c>
      <c r="D568" s="25" t="s">
        <v>526</v>
      </c>
      <c r="E568" s="25" t="s">
        <v>169</v>
      </c>
      <c r="F568" s="93">
        <v>10120</v>
      </c>
      <c r="G568" s="92"/>
      <c r="H568" s="93"/>
      <c r="I568" s="92">
        <v>-6843</v>
      </c>
      <c r="J568" s="28"/>
      <c r="K568" s="27"/>
      <c r="L568" s="27">
        <f>F568+H568+I568+J568+K568</f>
        <v>3277</v>
      </c>
      <c r="M568" s="27">
        <f>G568+K568</f>
        <v>0</v>
      </c>
      <c r="N568" s="28"/>
      <c r="O568" s="27"/>
      <c r="P568" s="28"/>
      <c r="Q568" s="27"/>
      <c r="R568" s="27">
        <f>L568+N568+O568+P568+Q568</f>
        <v>3277</v>
      </c>
      <c r="S568" s="27">
        <f>M568+Q568</f>
        <v>0</v>
      </c>
      <c r="T568" s="28"/>
      <c r="U568" s="27"/>
      <c r="V568" s="28"/>
      <c r="W568" s="27"/>
      <c r="X568" s="27">
        <f>R568+T568+U568+V568+W568</f>
        <v>3277</v>
      </c>
      <c r="Y568" s="27">
        <f>S568+W568</f>
        <v>0</v>
      </c>
      <c r="Z568" s="28"/>
      <c r="AA568" s="27"/>
      <c r="AB568" s="28"/>
      <c r="AC568" s="27"/>
      <c r="AD568" s="27">
        <f>X568+Z568+AA568+AB568+AC568</f>
        <v>3277</v>
      </c>
      <c r="AE568" s="27">
        <f>Y568+AC568</f>
        <v>0</v>
      </c>
      <c r="AF568" s="28"/>
      <c r="AG568" s="27"/>
      <c r="AH568" s="28"/>
      <c r="AI568" s="27"/>
      <c r="AJ568" s="27">
        <f>AD568+AF568+AG568+AH568+AI568</f>
        <v>3277</v>
      </c>
      <c r="AK568" s="27">
        <f>AE568+AI568</f>
        <v>0</v>
      </c>
      <c r="AL568" s="28"/>
      <c r="AM568" s="27"/>
      <c r="AN568" s="28"/>
      <c r="AO568" s="27"/>
      <c r="AP568" s="27">
        <f>AJ568+AL568+AM568+AN568+AO568</f>
        <v>3277</v>
      </c>
      <c r="AQ568" s="27">
        <f>AK568+AO568</f>
        <v>0</v>
      </c>
    </row>
    <row r="569" spans="1:43" s="10" customFormat="1" ht="33">
      <c r="A569" s="33" t="s">
        <v>217</v>
      </c>
      <c r="B569" s="25" t="s">
        <v>62</v>
      </c>
      <c r="C569" s="25" t="s">
        <v>53</v>
      </c>
      <c r="D569" s="25" t="s">
        <v>526</v>
      </c>
      <c r="E569" s="25" t="s">
        <v>86</v>
      </c>
      <c r="F569" s="28"/>
      <c r="G569" s="27"/>
      <c r="H569" s="28"/>
      <c r="I569" s="27"/>
      <c r="J569" s="28"/>
      <c r="K569" s="27"/>
      <c r="L569" s="27"/>
      <c r="M569" s="27"/>
      <c r="N569" s="28">
        <f>N570</f>
        <v>1053</v>
      </c>
      <c r="O569" s="28">
        <f t="shared" ref="O569:AQ569" si="827">O570</f>
        <v>8704</v>
      </c>
      <c r="P569" s="28">
        <f t="shared" si="827"/>
        <v>0</v>
      </c>
      <c r="Q569" s="28">
        <f t="shared" si="827"/>
        <v>20000</v>
      </c>
      <c r="R569" s="28">
        <f t="shared" si="827"/>
        <v>29757</v>
      </c>
      <c r="S569" s="28">
        <f t="shared" si="827"/>
        <v>20000</v>
      </c>
      <c r="T569" s="28">
        <f>T570</f>
        <v>0</v>
      </c>
      <c r="U569" s="28">
        <f t="shared" si="827"/>
        <v>0</v>
      </c>
      <c r="V569" s="28">
        <f t="shared" si="827"/>
        <v>0</v>
      </c>
      <c r="W569" s="28">
        <f t="shared" si="827"/>
        <v>0</v>
      </c>
      <c r="X569" s="28">
        <f t="shared" si="827"/>
        <v>29757</v>
      </c>
      <c r="Y569" s="28">
        <f t="shared" si="827"/>
        <v>20000</v>
      </c>
      <c r="Z569" s="28">
        <f>Z570</f>
        <v>0</v>
      </c>
      <c r="AA569" s="28">
        <f t="shared" si="827"/>
        <v>0</v>
      </c>
      <c r="AB569" s="28">
        <f t="shared" si="827"/>
        <v>0</v>
      </c>
      <c r="AC569" s="28">
        <f t="shared" si="827"/>
        <v>0</v>
      </c>
      <c r="AD569" s="28">
        <f t="shared" si="827"/>
        <v>29757</v>
      </c>
      <c r="AE569" s="28">
        <f t="shared" si="827"/>
        <v>20000</v>
      </c>
      <c r="AF569" s="28">
        <f>AF570</f>
        <v>0</v>
      </c>
      <c r="AG569" s="28">
        <f t="shared" si="827"/>
        <v>0</v>
      </c>
      <c r="AH569" s="28">
        <f t="shared" si="827"/>
        <v>0</v>
      </c>
      <c r="AI569" s="28">
        <f t="shared" si="827"/>
        <v>0</v>
      </c>
      <c r="AJ569" s="28">
        <f t="shared" si="827"/>
        <v>29757</v>
      </c>
      <c r="AK569" s="28">
        <f t="shared" si="827"/>
        <v>20000</v>
      </c>
      <c r="AL569" s="93">
        <f>AL570</f>
        <v>0</v>
      </c>
      <c r="AM569" s="93">
        <f t="shared" si="827"/>
        <v>0</v>
      </c>
      <c r="AN569" s="93">
        <f t="shared" si="827"/>
        <v>0</v>
      </c>
      <c r="AO569" s="93">
        <f t="shared" si="827"/>
        <v>35318</v>
      </c>
      <c r="AP569" s="28">
        <f t="shared" si="827"/>
        <v>65075</v>
      </c>
      <c r="AQ569" s="28">
        <f t="shared" si="827"/>
        <v>55318</v>
      </c>
    </row>
    <row r="570" spans="1:43" s="10" customFormat="1" ht="16.5">
      <c r="A570" s="33" t="s">
        <v>85</v>
      </c>
      <c r="B570" s="25" t="s">
        <v>62</v>
      </c>
      <c r="C570" s="25" t="s">
        <v>53</v>
      </c>
      <c r="D570" s="25" t="s">
        <v>526</v>
      </c>
      <c r="E570" s="25" t="s">
        <v>195</v>
      </c>
      <c r="F570" s="28"/>
      <c r="G570" s="27"/>
      <c r="H570" s="28"/>
      <c r="I570" s="27"/>
      <c r="J570" s="28"/>
      <c r="K570" s="27"/>
      <c r="L570" s="27"/>
      <c r="M570" s="27"/>
      <c r="N570" s="28">
        <v>1053</v>
      </c>
      <c r="O570" s="27">
        <v>8704</v>
      </c>
      <c r="P570" s="28"/>
      <c r="Q570" s="27">
        <v>20000</v>
      </c>
      <c r="R570" s="27">
        <f>L570+N570+O570+P570+Q570</f>
        <v>29757</v>
      </c>
      <c r="S570" s="27">
        <f>M570+Q570</f>
        <v>20000</v>
      </c>
      <c r="T570" s="28"/>
      <c r="U570" s="27"/>
      <c r="V570" s="28"/>
      <c r="W570" s="27"/>
      <c r="X570" s="27">
        <f>R570+T570+U570+V570+W570</f>
        <v>29757</v>
      </c>
      <c r="Y570" s="27">
        <f>S570+W570</f>
        <v>20000</v>
      </c>
      <c r="Z570" s="28"/>
      <c r="AA570" s="27"/>
      <c r="AB570" s="28"/>
      <c r="AC570" s="27"/>
      <c r="AD570" s="27">
        <f>X570+Z570+AA570+AB570+AC570</f>
        <v>29757</v>
      </c>
      <c r="AE570" s="27">
        <f>Y570+AC570</f>
        <v>20000</v>
      </c>
      <c r="AF570" s="28"/>
      <c r="AG570" s="27"/>
      <c r="AH570" s="28"/>
      <c r="AI570" s="27"/>
      <c r="AJ570" s="27">
        <f>AD570+AF570+AG570+AH570+AI570</f>
        <v>29757</v>
      </c>
      <c r="AK570" s="27">
        <f>AE570+AI570</f>
        <v>20000</v>
      </c>
      <c r="AL570" s="93"/>
      <c r="AM570" s="92"/>
      <c r="AN570" s="93"/>
      <c r="AO570" s="92">
        <v>35318</v>
      </c>
      <c r="AP570" s="27">
        <f>AJ570+AL570+AM570+AN570+AO570</f>
        <v>65075</v>
      </c>
      <c r="AQ570" s="27">
        <f>AK570+AO570</f>
        <v>55318</v>
      </c>
    </row>
    <row r="571" spans="1:43" s="10" customFormat="1" ht="72" customHeight="1">
      <c r="A571" s="33" t="s">
        <v>525</v>
      </c>
      <c r="B571" s="25" t="s">
        <v>62</v>
      </c>
      <c r="C571" s="25" t="s">
        <v>53</v>
      </c>
      <c r="D571" s="25" t="s">
        <v>527</v>
      </c>
      <c r="E571" s="25"/>
      <c r="F571" s="28">
        <f>F572</f>
        <v>4840</v>
      </c>
      <c r="G571" s="27"/>
      <c r="H571" s="28">
        <f t="shared" ref="H571:H572" si="828">H572</f>
        <v>0</v>
      </c>
      <c r="I571" s="27"/>
      <c r="J571" s="28">
        <f t="shared" ref="J571:J572" si="829">J572</f>
        <v>0</v>
      </c>
      <c r="K571" s="27"/>
      <c r="L571" s="28">
        <f t="shared" ref="L571:L572" si="830">L572</f>
        <v>4840</v>
      </c>
      <c r="M571" s="27"/>
      <c r="N571" s="28">
        <f t="shared" ref="N571:N572" si="831">N572</f>
        <v>0</v>
      </c>
      <c r="O571" s="27"/>
      <c r="P571" s="28">
        <f t="shared" ref="P571:P572" si="832">P572</f>
        <v>0</v>
      </c>
      <c r="Q571" s="27"/>
      <c r="R571" s="28">
        <f t="shared" ref="R571:R572" si="833">R572</f>
        <v>4840</v>
      </c>
      <c r="S571" s="27"/>
      <c r="T571" s="28">
        <f t="shared" ref="T571:T572" si="834">T572</f>
        <v>0</v>
      </c>
      <c r="U571" s="27"/>
      <c r="V571" s="28">
        <f t="shared" ref="V571:V572" si="835">V572</f>
        <v>0</v>
      </c>
      <c r="W571" s="27"/>
      <c r="X571" s="28">
        <f t="shared" ref="X571:X572" si="836">X572</f>
        <v>4840</v>
      </c>
      <c r="Y571" s="27"/>
      <c r="Z571" s="28">
        <f t="shared" ref="Z571:Z572" si="837">Z572</f>
        <v>0</v>
      </c>
      <c r="AA571" s="27"/>
      <c r="AB571" s="28">
        <f t="shared" ref="AB571:AB572" si="838">AB572</f>
        <v>0</v>
      </c>
      <c r="AC571" s="27"/>
      <c r="AD571" s="28">
        <f t="shared" ref="AD571:AD572" si="839">AD572</f>
        <v>4840</v>
      </c>
      <c r="AE571" s="27"/>
      <c r="AF571" s="28">
        <f t="shared" ref="AF571:AF572" si="840">AF572</f>
        <v>0</v>
      </c>
      <c r="AG571" s="27"/>
      <c r="AH571" s="28">
        <f t="shared" ref="AH571:AH572" si="841">AH572</f>
        <v>0</v>
      </c>
      <c r="AI571" s="27"/>
      <c r="AJ571" s="28">
        <f t="shared" ref="AJ571:AJ572" si="842">AJ572</f>
        <v>4840</v>
      </c>
      <c r="AK571" s="27"/>
      <c r="AL571" s="28">
        <f t="shared" ref="AL571:AQ572" si="843">AL572</f>
        <v>0</v>
      </c>
      <c r="AM571" s="28">
        <f t="shared" si="843"/>
        <v>-1174</v>
      </c>
      <c r="AN571" s="28">
        <f t="shared" si="843"/>
        <v>0</v>
      </c>
      <c r="AO571" s="28">
        <f t="shared" si="843"/>
        <v>12314</v>
      </c>
      <c r="AP571" s="28">
        <f t="shared" si="843"/>
        <v>15980</v>
      </c>
      <c r="AQ571" s="28">
        <f t="shared" si="843"/>
        <v>12314</v>
      </c>
    </row>
    <row r="572" spans="1:43" s="10" customFormat="1" ht="33">
      <c r="A572" s="33" t="s">
        <v>437</v>
      </c>
      <c r="B572" s="25" t="s">
        <v>62</v>
      </c>
      <c r="C572" s="25" t="s">
        <v>53</v>
      </c>
      <c r="D572" s="25" t="s">
        <v>527</v>
      </c>
      <c r="E572" s="25" t="s">
        <v>80</v>
      </c>
      <c r="F572" s="28">
        <f>F573</f>
        <v>4840</v>
      </c>
      <c r="G572" s="27"/>
      <c r="H572" s="28">
        <f t="shared" si="828"/>
        <v>0</v>
      </c>
      <c r="I572" s="27"/>
      <c r="J572" s="28">
        <f t="shared" si="829"/>
        <v>0</v>
      </c>
      <c r="K572" s="27"/>
      <c r="L572" s="28">
        <f t="shared" si="830"/>
        <v>4840</v>
      </c>
      <c r="M572" s="27"/>
      <c r="N572" s="28">
        <f t="shared" si="831"/>
        <v>0</v>
      </c>
      <c r="O572" s="27"/>
      <c r="P572" s="28">
        <f t="shared" si="832"/>
        <v>0</v>
      </c>
      <c r="Q572" s="27"/>
      <c r="R572" s="28">
        <f t="shared" si="833"/>
        <v>4840</v>
      </c>
      <c r="S572" s="27"/>
      <c r="T572" s="28">
        <f t="shared" si="834"/>
        <v>0</v>
      </c>
      <c r="U572" s="27"/>
      <c r="V572" s="28">
        <f t="shared" si="835"/>
        <v>0</v>
      </c>
      <c r="W572" s="27"/>
      <c r="X572" s="28">
        <f t="shared" si="836"/>
        <v>4840</v>
      </c>
      <c r="Y572" s="27"/>
      <c r="Z572" s="28">
        <f t="shared" si="837"/>
        <v>0</v>
      </c>
      <c r="AA572" s="27"/>
      <c r="AB572" s="28">
        <f t="shared" si="838"/>
        <v>0</v>
      </c>
      <c r="AC572" s="27"/>
      <c r="AD572" s="28">
        <f t="shared" si="839"/>
        <v>4840</v>
      </c>
      <c r="AE572" s="27"/>
      <c r="AF572" s="28">
        <f t="shared" si="840"/>
        <v>0</v>
      </c>
      <c r="AG572" s="27"/>
      <c r="AH572" s="28">
        <f t="shared" si="841"/>
        <v>0</v>
      </c>
      <c r="AI572" s="27"/>
      <c r="AJ572" s="28">
        <f t="shared" si="842"/>
        <v>4840</v>
      </c>
      <c r="AK572" s="27"/>
      <c r="AL572" s="93">
        <f t="shared" si="843"/>
        <v>0</v>
      </c>
      <c r="AM572" s="93">
        <f t="shared" si="843"/>
        <v>-1174</v>
      </c>
      <c r="AN572" s="93">
        <f t="shared" si="843"/>
        <v>0</v>
      </c>
      <c r="AO572" s="93">
        <f t="shared" si="843"/>
        <v>12314</v>
      </c>
      <c r="AP572" s="28">
        <f t="shared" si="843"/>
        <v>15980</v>
      </c>
      <c r="AQ572" s="28">
        <f t="shared" si="843"/>
        <v>12314</v>
      </c>
    </row>
    <row r="573" spans="1:43" s="10" customFormat="1" ht="36" customHeight="1">
      <c r="A573" s="33" t="s">
        <v>170</v>
      </c>
      <c r="B573" s="25" t="s">
        <v>62</v>
      </c>
      <c r="C573" s="25" t="s">
        <v>53</v>
      </c>
      <c r="D573" s="25" t="s">
        <v>527</v>
      </c>
      <c r="E573" s="25" t="s">
        <v>169</v>
      </c>
      <c r="F573" s="28">
        <v>4840</v>
      </c>
      <c r="G573" s="27"/>
      <c r="H573" s="28"/>
      <c r="I573" s="27"/>
      <c r="J573" s="28"/>
      <c r="K573" s="27"/>
      <c r="L573" s="27">
        <f>F573+H573+I573+J573+K573</f>
        <v>4840</v>
      </c>
      <c r="M573" s="27">
        <f>G573+K573</f>
        <v>0</v>
      </c>
      <c r="N573" s="28"/>
      <c r="O573" s="27"/>
      <c r="P573" s="28"/>
      <c r="Q573" s="27"/>
      <c r="R573" s="27">
        <f>L573+N573+O573+P573+Q573</f>
        <v>4840</v>
      </c>
      <c r="S573" s="27">
        <f>M573+Q573</f>
        <v>0</v>
      </c>
      <c r="T573" s="28"/>
      <c r="U573" s="27"/>
      <c r="V573" s="28"/>
      <c r="W573" s="27"/>
      <c r="X573" s="27">
        <f>R573+T573+U573+V573+W573</f>
        <v>4840</v>
      </c>
      <c r="Y573" s="27">
        <f>S573+W573</f>
        <v>0</v>
      </c>
      <c r="Z573" s="28"/>
      <c r="AA573" s="27"/>
      <c r="AB573" s="28"/>
      <c r="AC573" s="27"/>
      <c r="AD573" s="27">
        <f>X573+Z573+AA573+AB573+AC573</f>
        <v>4840</v>
      </c>
      <c r="AE573" s="27">
        <f>Y573+AC573</f>
        <v>0</v>
      </c>
      <c r="AF573" s="28"/>
      <c r="AG573" s="27"/>
      <c r="AH573" s="28"/>
      <c r="AI573" s="27"/>
      <c r="AJ573" s="27">
        <f>AD573+AF573+AG573+AH573+AI573</f>
        <v>4840</v>
      </c>
      <c r="AK573" s="27">
        <f>AE573+AI573</f>
        <v>0</v>
      </c>
      <c r="AL573" s="93"/>
      <c r="AM573" s="92">
        <v>-1174</v>
      </c>
      <c r="AN573" s="93"/>
      <c r="AO573" s="92">
        <v>12314</v>
      </c>
      <c r="AP573" s="27">
        <f>AJ573+AL573+AM573+AN573+AO573</f>
        <v>15980</v>
      </c>
      <c r="AQ573" s="27">
        <f>AK573+AO573</f>
        <v>12314</v>
      </c>
    </row>
    <row r="574" spans="1:43" s="10" customFormat="1" ht="33">
      <c r="A574" s="33" t="s">
        <v>624</v>
      </c>
      <c r="B574" s="25" t="s">
        <v>62</v>
      </c>
      <c r="C574" s="25" t="s">
        <v>53</v>
      </c>
      <c r="D574" s="25" t="s">
        <v>625</v>
      </c>
      <c r="E574" s="25"/>
      <c r="F574" s="93"/>
      <c r="G574" s="92"/>
      <c r="H574" s="93">
        <f>H579</f>
        <v>0</v>
      </c>
      <c r="I574" s="93">
        <f t="shared" ref="I574:AE574" si="844">I579</f>
        <v>28510</v>
      </c>
      <c r="J574" s="93">
        <f t="shared" si="844"/>
        <v>0</v>
      </c>
      <c r="K574" s="93">
        <f t="shared" si="844"/>
        <v>0</v>
      </c>
      <c r="L574" s="28">
        <f t="shared" si="844"/>
        <v>28510</v>
      </c>
      <c r="M574" s="28">
        <f t="shared" si="844"/>
        <v>0</v>
      </c>
      <c r="N574" s="28">
        <f>N579</f>
        <v>0</v>
      </c>
      <c r="O574" s="28">
        <f t="shared" si="844"/>
        <v>0</v>
      </c>
      <c r="P574" s="28">
        <f t="shared" si="844"/>
        <v>0</v>
      </c>
      <c r="Q574" s="28">
        <f t="shared" si="844"/>
        <v>84283</v>
      </c>
      <c r="R574" s="28">
        <f t="shared" si="844"/>
        <v>112793</v>
      </c>
      <c r="S574" s="28">
        <f t="shared" si="844"/>
        <v>84283</v>
      </c>
      <c r="T574" s="28">
        <f>T579</f>
        <v>0</v>
      </c>
      <c r="U574" s="28">
        <f t="shared" si="844"/>
        <v>0</v>
      </c>
      <c r="V574" s="28">
        <f t="shared" si="844"/>
        <v>0</v>
      </c>
      <c r="W574" s="28">
        <f t="shared" si="844"/>
        <v>0</v>
      </c>
      <c r="X574" s="28">
        <f t="shared" si="844"/>
        <v>112793</v>
      </c>
      <c r="Y574" s="28">
        <f t="shared" si="844"/>
        <v>84283</v>
      </c>
      <c r="Z574" s="28">
        <f>Z579</f>
        <v>0</v>
      </c>
      <c r="AA574" s="28">
        <f t="shared" si="844"/>
        <v>0</v>
      </c>
      <c r="AB574" s="28">
        <f t="shared" si="844"/>
        <v>0</v>
      </c>
      <c r="AC574" s="28">
        <f t="shared" si="844"/>
        <v>0</v>
      </c>
      <c r="AD574" s="28">
        <f t="shared" si="844"/>
        <v>112793</v>
      </c>
      <c r="AE574" s="28">
        <f t="shared" si="844"/>
        <v>84283</v>
      </c>
      <c r="AF574" s="28">
        <f>AF579+AF584+AF575</f>
        <v>0</v>
      </c>
      <c r="AG574" s="28">
        <f t="shared" ref="AG574:AK574" si="845">AG579+AG584+AG575</f>
        <v>0</v>
      </c>
      <c r="AH574" s="28">
        <f t="shared" si="845"/>
        <v>0</v>
      </c>
      <c r="AI574" s="28">
        <f t="shared" si="845"/>
        <v>88911</v>
      </c>
      <c r="AJ574" s="28">
        <f t="shared" si="845"/>
        <v>201704</v>
      </c>
      <c r="AK574" s="28">
        <f t="shared" si="845"/>
        <v>173194</v>
      </c>
      <c r="AL574" s="28">
        <f>AL579+AL584+AL575</f>
        <v>0</v>
      </c>
      <c r="AM574" s="28">
        <f t="shared" ref="AM574:AQ574" si="846">AM579+AM584+AM575</f>
        <v>0</v>
      </c>
      <c r="AN574" s="28">
        <f t="shared" si="846"/>
        <v>0</v>
      </c>
      <c r="AO574" s="28">
        <f t="shared" si="846"/>
        <v>0</v>
      </c>
      <c r="AP574" s="28">
        <f t="shared" si="846"/>
        <v>201704</v>
      </c>
      <c r="AQ574" s="28">
        <f t="shared" si="846"/>
        <v>173194</v>
      </c>
    </row>
    <row r="575" spans="1:43" s="10" customFormat="1" ht="16.5">
      <c r="A575" s="33" t="s">
        <v>78</v>
      </c>
      <c r="B575" s="25" t="s">
        <v>62</v>
      </c>
      <c r="C575" s="25" t="s">
        <v>53</v>
      </c>
      <c r="D575" s="25" t="s">
        <v>700</v>
      </c>
      <c r="E575" s="25"/>
      <c r="F575" s="28"/>
      <c r="G575" s="27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>
        <f>AF576</f>
        <v>0</v>
      </c>
      <c r="AG575" s="28">
        <f t="shared" ref="AG575:AQ575" si="847">AG576</f>
        <v>330</v>
      </c>
      <c r="AH575" s="28">
        <f t="shared" si="847"/>
        <v>0</v>
      </c>
      <c r="AI575" s="28">
        <f t="shared" si="847"/>
        <v>0</v>
      </c>
      <c r="AJ575" s="28">
        <f t="shared" si="847"/>
        <v>330</v>
      </c>
      <c r="AK575" s="28">
        <f t="shared" si="847"/>
        <v>0</v>
      </c>
      <c r="AL575" s="28">
        <f>AL576</f>
        <v>0</v>
      </c>
      <c r="AM575" s="28">
        <f t="shared" si="847"/>
        <v>0</v>
      </c>
      <c r="AN575" s="28">
        <f t="shared" si="847"/>
        <v>0</v>
      </c>
      <c r="AO575" s="28">
        <f t="shared" si="847"/>
        <v>0</v>
      </c>
      <c r="AP575" s="28">
        <f t="shared" si="847"/>
        <v>330</v>
      </c>
      <c r="AQ575" s="28">
        <f t="shared" si="847"/>
        <v>0</v>
      </c>
    </row>
    <row r="576" spans="1:43" s="10" customFormat="1" ht="16.5">
      <c r="A576" s="33" t="s">
        <v>120</v>
      </c>
      <c r="B576" s="25" t="s">
        <v>62</v>
      </c>
      <c r="C576" s="25" t="s">
        <v>53</v>
      </c>
      <c r="D576" s="25" t="s">
        <v>699</v>
      </c>
      <c r="E576" s="25"/>
      <c r="F576" s="28"/>
      <c r="G576" s="27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>
        <f>AF577</f>
        <v>0</v>
      </c>
      <c r="AG576" s="28">
        <f t="shared" ref="AG576:AQ577" si="848">AG577</f>
        <v>330</v>
      </c>
      <c r="AH576" s="28">
        <f t="shared" si="848"/>
        <v>0</v>
      </c>
      <c r="AI576" s="28">
        <f t="shared" si="848"/>
        <v>0</v>
      </c>
      <c r="AJ576" s="28">
        <f t="shared" si="848"/>
        <v>330</v>
      </c>
      <c r="AK576" s="28">
        <f t="shared" si="848"/>
        <v>0</v>
      </c>
      <c r="AL576" s="28">
        <f>AL577</f>
        <v>0</v>
      </c>
      <c r="AM576" s="28">
        <f t="shared" si="848"/>
        <v>0</v>
      </c>
      <c r="AN576" s="28">
        <f t="shared" si="848"/>
        <v>0</v>
      </c>
      <c r="AO576" s="28">
        <f t="shared" si="848"/>
        <v>0</v>
      </c>
      <c r="AP576" s="28">
        <f t="shared" si="848"/>
        <v>330</v>
      </c>
      <c r="AQ576" s="28">
        <f t="shared" si="848"/>
        <v>0</v>
      </c>
    </row>
    <row r="577" spans="1:43" s="10" customFormat="1" ht="33">
      <c r="A577" s="33" t="s">
        <v>437</v>
      </c>
      <c r="B577" s="25" t="s">
        <v>62</v>
      </c>
      <c r="C577" s="25" t="s">
        <v>53</v>
      </c>
      <c r="D577" s="25" t="s">
        <v>699</v>
      </c>
      <c r="E577" s="25" t="s">
        <v>80</v>
      </c>
      <c r="F577" s="28"/>
      <c r="G577" s="27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>
        <f>AF578</f>
        <v>0</v>
      </c>
      <c r="AG577" s="28">
        <f t="shared" si="848"/>
        <v>330</v>
      </c>
      <c r="AH577" s="28">
        <f t="shared" si="848"/>
        <v>0</v>
      </c>
      <c r="AI577" s="28">
        <f t="shared" si="848"/>
        <v>0</v>
      </c>
      <c r="AJ577" s="28">
        <f t="shared" si="848"/>
        <v>330</v>
      </c>
      <c r="AK577" s="28">
        <f t="shared" si="848"/>
        <v>0</v>
      </c>
      <c r="AL577" s="28">
        <f>AL578</f>
        <v>0</v>
      </c>
      <c r="AM577" s="28">
        <f t="shared" si="848"/>
        <v>0</v>
      </c>
      <c r="AN577" s="28">
        <f t="shared" si="848"/>
        <v>0</v>
      </c>
      <c r="AO577" s="28">
        <f t="shared" si="848"/>
        <v>0</v>
      </c>
      <c r="AP577" s="28">
        <f t="shared" si="848"/>
        <v>330</v>
      </c>
      <c r="AQ577" s="28">
        <f t="shared" si="848"/>
        <v>0</v>
      </c>
    </row>
    <row r="578" spans="1:43" s="10" customFormat="1" ht="49.5">
      <c r="A578" s="33" t="s">
        <v>170</v>
      </c>
      <c r="B578" s="25" t="s">
        <v>62</v>
      </c>
      <c r="C578" s="25" t="s">
        <v>53</v>
      </c>
      <c r="D578" s="25" t="s">
        <v>699</v>
      </c>
      <c r="E578" s="25" t="s">
        <v>169</v>
      </c>
      <c r="F578" s="28"/>
      <c r="G578" s="27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28">
        <v>330</v>
      </c>
      <c r="AH578" s="28"/>
      <c r="AI578" s="28"/>
      <c r="AJ578" s="27">
        <f>AD578+AF578+AG578+AH578+AI578</f>
        <v>330</v>
      </c>
      <c r="AK578" s="27">
        <f>AE578+AI578</f>
        <v>0</v>
      </c>
      <c r="AL578" s="28"/>
      <c r="AM578" s="28"/>
      <c r="AN578" s="28"/>
      <c r="AO578" s="28"/>
      <c r="AP578" s="27">
        <f>AJ578+AL578+AM578+AN578+AO578</f>
        <v>330</v>
      </c>
      <c r="AQ578" s="27">
        <f>AK578+AO578</f>
        <v>0</v>
      </c>
    </row>
    <row r="579" spans="1:43" s="10" customFormat="1" ht="33">
      <c r="A579" s="33" t="s">
        <v>661</v>
      </c>
      <c r="B579" s="25" t="s">
        <v>62</v>
      </c>
      <c r="C579" s="25" t="s">
        <v>53</v>
      </c>
      <c r="D579" s="25" t="s">
        <v>628</v>
      </c>
      <c r="E579" s="25"/>
      <c r="F579" s="93"/>
      <c r="G579" s="92"/>
      <c r="H579" s="93">
        <f>H580+H582</f>
        <v>0</v>
      </c>
      <c r="I579" s="93">
        <f t="shared" ref="I579:M579" si="849">I580+I582</f>
        <v>28510</v>
      </c>
      <c r="J579" s="93">
        <f t="shared" si="849"/>
        <v>0</v>
      </c>
      <c r="K579" s="93">
        <f t="shared" si="849"/>
        <v>0</v>
      </c>
      <c r="L579" s="28">
        <f t="shared" si="849"/>
        <v>28510</v>
      </c>
      <c r="M579" s="28">
        <f t="shared" si="849"/>
        <v>0</v>
      </c>
      <c r="N579" s="28">
        <f>N580+N582</f>
        <v>0</v>
      </c>
      <c r="O579" s="28">
        <f t="shared" ref="O579:S579" si="850">O580+O582</f>
        <v>0</v>
      </c>
      <c r="P579" s="28">
        <f t="shared" si="850"/>
        <v>0</v>
      </c>
      <c r="Q579" s="28">
        <f t="shared" si="850"/>
        <v>84283</v>
      </c>
      <c r="R579" s="28">
        <f t="shared" si="850"/>
        <v>112793</v>
      </c>
      <c r="S579" s="28">
        <f t="shared" si="850"/>
        <v>84283</v>
      </c>
      <c r="T579" s="28">
        <f>T580+T582</f>
        <v>0</v>
      </c>
      <c r="U579" s="28">
        <f t="shared" ref="U579:Y579" si="851">U580+U582</f>
        <v>0</v>
      </c>
      <c r="V579" s="28">
        <f t="shared" si="851"/>
        <v>0</v>
      </c>
      <c r="W579" s="28">
        <f t="shared" si="851"/>
        <v>0</v>
      </c>
      <c r="X579" s="28">
        <f t="shared" si="851"/>
        <v>112793</v>
      </c>
      <c r="Y579" s="28">
        <f t="shared" si="851"/>
        <v>84283</v>
      </c>
      <c r="Z579" s="28">
        <f>Z580+Z582</f>
        <v>0</v>
      </c>
      <c r="AA579" s="28">
        <f t="shared" ref="AA579:AE579" si="852">AA580+AA582</f>
        <v>0</v>
      </c>
      <c r="AB579" s="28">
        <f t="shared" si="852"/>
        <v>0</v>
      </c>
      <c r="AC579" s="28">
        <f t="shared" si="852"/>
        <v>0</v>
      </c>
      <c r="AD579" s="28">
        <f t="shared" si="852"/>
        <v>112793</v>
      </c>
      <c r="AE579" s="28">
        <f t="shared" si="852"/>
        <v>84283</v>
      </c>
      <c r="AF579" s="28">
        <f>AF580+AF582</f>
        <v>0</v>
      </c>
      <c r="AG579" s="145">
        <f t="shared" ref="AG579:AK579" si="853">AG580+AG582</f>
        <v>-2810</v>
      </c>
      <c r="AH579" s="28">
        <f t="shared" si="853"/>
        <v>0</v>
      </c>
      <c r="AI579" s="145">
        <f t="shared" si="853"/>
        <v>66588</v>
      </c>
      <c r="AJ579" s="28">
        <f t="shared" si="853"/>
        <v>176571</v>
      </c>
      <c r="AK579" s="28">
        <f t="shared" si="853"/>
        <v>150871</v>
      </c>
      <c r="AL579" s="28">
        <f>AL580+AL582</f>
        <v>0</v>
      </c>
      <c r="AM579" s="28">
        <f t="shared" ref="AM579:AQ579" si="854">AM580+AM582</f>
        <v>0</v>
      </c>
      <c r="AN579" s="28">
        <f t="shared" si="854"/>
        <v>0</v>
      </c>
      <c r="AO579" s="28">
        <f t="shared" si="854"/>
        <v>0</v>
      </c>
      <c r="AP579" s="28">
        <f t="shared" si="854"/>
        <v>176571</v>
      </c>
      <c r="AQ579" s="28">
        <f t="shared" si="854"/>
        <v>150871</v>
      </c>
    </row>
    <row r="580" spans="1:43" s="10" customFormat="1" ht="33">
      <c r="A580" s="33" t="s">
        <v>437</v>
      </c>
      <c r="B580" s="25" t="s">
        <v>62</v>
      </c>
      <c r="C580" s="25" t="s">
        <v>53</v>
      </c>
      <c r="D580" s="25" t="s">
        <v>628</v>
      </c>
      <c r="E580" s="25" t="s">
        <v>80</v>
      </c>
      <c r="F580" s="93"/>
      <c r="G580" s="92"/>
      <c r="H580" s="93">
        <f>H581</f>
        <v>0</v>
      </c>
      <c r="I580" s="93">
        <f t="shared" ref="I580:AQ580" si="855">I581</f>
        <v>11288</v>
      </c>
      <c r="J580" s="93">
        <f t="shared" si="855"/>
        <v>0</v>
      </c>
      <c r="K580" s="93">
        <f t="shared" si="855"/>
        <v>0</v>
      </c>
      <c r="L580" s="28">
        <f t="shared" si="855"/>
        <v>11288</v>
      </c>
      <c r="M580" s="28">
        <f t="shared" si="855"/>
        <v>0</v>
      </c>
      <c r="N580" s="28">
        <f>N581</f>
        <v>0</v>
      </c>
      <c r="O580" s="28">
        <f t="shared" si="855"/>
        <v>0</v>
      </c>
      <c r="P580" s="28">
        <f t="shared" si="855"/>
        <v>0</v>
      </c>
      <c r="Q580" s="28">
        <f t="shared" si="855"/>
        <v>0</v>
      </c>
      <c r="R580" s="28">
        <f t="shared" si="855"/>
        <v>11288</v>
      </c>
      <c r="S580" s="28">
        <f t="shared" si="855"/>
        <v>0</v>
      </c>
      <c r="T580" s="28">
        <f>T581</f>
        <v>0</v>
      </c>
      <c r="U580" s="28">
        <f t="shared" si="855"/>
        <v>0</v>
      </c>
      <c r="V580" s="28">
        <f t="shared" si="855"/>
        <v>0</v>
      </c>
      <c r="W580" s="28">
        <f t="shared" si="855"/>
        <v>0</v>
      </c>
      <c r="X580" s="28">
        <f t="shared" si="855"/>
        <v>11288</v>
      </c>
      <c r="Y580" s="28">
        <f t="shared" si="855"/>
        <v>0</v>
      </c>
      <c r="Z580" s="28">
        <f>Z581</f>
        <v>0</v>
      </c>
      <c r="AA580" s="28">
        <f t="shared" si="855"/>
        <v>0</v>
      </c>
      <c r="AB580" s="28">
        <f t="shared" si="855"/>
        <v>0</v>
      </c>
      <c r="AC580" s="28">
        <f t="shared" si="855"/>
        <v>0</v>
      </c>
      <c r="AD580" s="28">
        <f t="shared" si="855"/>
        <v>11288</v>
      </c>
      <c r="AE580" s="28">
        <f t="shared" si="855"/>
        <v>0</v>
      </c>
      <c r="AF580" s="28">
        <f>AF581</f>
        <v>0</v>
      </c>
      <c r="AG580" s="145">
        <f t="shared" si="855"/>
        <v>-2810</v>
      </c>
      <c r="AH580" s="28">
        <f t="shared" si="855"/>
        <v>0</v>
      </c>
      <c r="AI580" s="145">
        <f t="shared" si="855"/>
        <v>66588</v>
      </c>
      <c r="AJ580" s="28">
        <f t="shared" si="855"/>
        <v>75066</v>
      </c>
      <c r="AK580" s="28">
        <f t="shared" si="855"/>
        <v>66588</v>
      </c>
      <c r="AL580" s="28">
        <f>AL581</f>
        <v>0</v>
      </c>
      <c r="AM580" s="28">
        <f t="shared" si="855"/>
        <v>0</v>
      </c>
      <c r="AN580" s="28">
        <f t="shared" si="855"/>
        <v>0</v>
      </c>
      <c r="AO580" s="28">
        <f t="shared" si="855"/>
        <v>0</v>
      </c>
      <c r="AP580" s="28">
        <f t="shared" si="855"/>
        <v>75066</v>
      </c>
      <c r="AQ580" s="28">
        <f t="shared" si="855"/>
        <v>66588</v>
      </c>
    </row>
    <row r="581" spans="1:43" s="10" customFormat="1" ht="36.75" customHeight="1">
      <c r="A581" s="33" t="s">
        <v>170</v>
      </c>
      <c r="B581" s="25" t="s">
        <v>62</v>
      </c>
      <c r="C581" s="25" t="s">
        <v>53</v>
      </c>
      <c r="D581" s="25" t="s">
        <v>628</v>
      </c>
      <c r="E581" s="25" t="s">
        <v>169</v>
      </c>
      <c r="F581" s="28"/>
      <c r="G581" s="27"/>
      <c r="H581" s="28"/>
      <c r="I581" s="27">
        <v>11288</v>
      </c>
      <c r="J581" s="28"/>
      <c r="K581" s="27"/>
      <c r="L581" s="27">
        <f>F581+H581+I581+J581+K581</f>
        <v>11288</v>
      </c>
      <c r="M581" s="27">
        <f>G581+K581</f>
        <v>0</v>
      </c>
      <c r="N581" s="28"/>
      <c r="O581" s="27"/>
      <c r="P581" s="28"/>
      <c r="Q581" s="27"/>
      <c r="R581" s="27">
        <f>L581+N581+O581+P581+Q581</f>
        <v>11288</v>
      </c>
      <c r="S581" s="27">
        <f>M581+Q581</f>
        <v>0</v>
      </c>
      <c r="T581" s="28"/>
      <c r="U581" s="27"/>
      <c r="V581" s="28"/>
      <c r="W581" s="27"/>
      <c r="X581" s="27">
        <f>R581+T581+U581+V581+W581</f>
        <v>11288</v>
      </c>
      <c r="Y581" s="27">
        <f>S581+W581</f>
        <v>0</v>
      </c>
      <c r="Z581" s="28"/>
      <c r="AA581" s="27"/>
      <c r="AB581" s="28"/>
      <c r="AC581" s="27"/>
      <c r="AD581" s="27">
        <f>X581+Z581+AA581+AB581+AC581</f>
        <v>11288</v>
      </c>
      <c r="AE581" s="27">
        <f>Y581+AC581</f>
        <v>0</v>
      </c>
      <c r="AF581" s="28"/>
      <c r="AG581" s="131">
        <v>-2810</v>
      </c>
      <c r="AH581" s="28"/>
      <c r="AI581" s="131">
        <v>66588</v>
      </c>
      <c r="AJ581" s="27">
        <f>AD581+AF581+AG581+AH581+AI581</f>
        <v>75066</v>
      </c>
      <c r="AK581" s="27">
        <f>AE581+AI581</f>
        <v>66588</v>
      </c>
      <c r="AL581" s="28"/>
      <c r="AM581" s="27"/>
      <c r="AN581" s="28"/>
      <c r="AO581" s="27"/>
      <c r="AP581" s="27">
        <f>AJ581+AL581+AM581+AN581+AO581</f>
        <v>75066</v>
      </c>
      <c r="AQ581" s="27">
        <f>AK581+AO581</f>
        <v>66588</v>
      </c>
    </row>
    <row r="582" spans="1:43" s="10" customFormat="1" ht="16.5">
      <c r="A582" s="33" t="s">
        <v>99</v>
      </c>
      <c r="B582" s="25" t="s">
        <v>62</v>
      </c>
      <c r="C582" s="25" t="s">
        <v>53</v>
      </c>
      <c r="D582" s="25" t="s">
        <v>628</v>
      </c>
      <c r="E582" s="25" t="s">
        <v>100</v>
      </c>
      <c r="F582" s="93"/>
      <c r="G582" s="92"/>
      <c r="H582" s="93">
        <f>H583</f>
        <v>0</v>
      </c>
      <c r="I582" s="93">
        <f t="shared" ref="I582:AE582" si="856">I583</f>
        <v>17222</v>
      </c>
      <c r="J582" s="93">
        <f t="shared" si="856"/>
        <v>0</v>
      </c>
      <c r="K582" s="93">
        <f t="shared" si="856"/>
        <v>0</v>
      </c>
      <c r="L582" s="28">
        <f t="shared" si="856"/>
        <v>17222</v>
      </c>
      <c r="M582" s="28">
        <f t="shared" si="856"/>
        <v>0</v>
      </c>
      <c r="N582" s="28">
        <f>N583</f>
        <v>0</v>
      </c>
      <c r="O582" s="28">
        <f t="shared" si="856"/>
        <v>0</v>
      </c>
      <c r="P582" s="28">
        <f t="shared" si="856"/>
        <v>0</v>
      </c>
      <c r="Q582" s="28">
        <f t="shared" si="856"/>
        <v>84283</v>
      </c>
      <c r="R582" s="28">
        <f t="shared" si="856"/>
        <v>101505</v>
      </c>
      <c r="S582" s="28">
        <f t="shared" si="856"/>
        <v>84283</v>
      </c>
      <c r="T582" s="28">
        <f>T583</f>
        <v>0</v>
      </c>
      <c r="U582" s="28">
        <f t="shared" si="856"/>
        <v>0</v>
      </c>
      <c r="V582" s="28">
        <f t="shared" si="856"/>
        <v>0</v>
      </c>
      <c r="W582" s="28">
        <f t="shared" si="856"/>
        <v>0</v>
      </c>
      <c r="X582" s="28">
        <f t="shared" si="856"/>
        <v>101505</v>
      </c>
      <c r="Y582" s="28">
        <f t="shared" si="856"/>
        <v>84283</v>
      </c>
      <c r="Z582" s="28">
        <f>Z583</f>
        <v>0</v>
      </c>
      <c r="AA582" s="28">
        <f t="shared" si="856"/>
        <v>0</v>
      </c>
      <c r="AB582" s="28">
        <f t="shared" si="856"/>
        <v>0</v>
      </c>
      <c r="AC582" s="28">
        <f t="shared" si="856"/>
        <v>0</v>
      </c>
      <c r="AD582" s="28">
        <f t="shared" si="856"/>
        <v>101505</v>
      </c>
      <c r="AE582" s="28">
        <f t="shared" si="856"/>
        <v>84283</v>
      </c>
      <c r="AF582" s="28">
        <f>AF583</f>
        <v>0</v>
      </c>
      <c r="AG582" s="28">
        <f t="shared" ref="AG582:AQ582" si="857">AG583</f>
        <v>0</v>
      </c>
      <c r="AH582" s="28">
        <f t="shared" si="857"/>
        <v>0</v>
      </c>
      <c r="AI582" s="28">
        <f t="shared" si="857"/>
        <v>0</v>
      </c>
      <c r="AJ582" s="28">
        <f t="shared" si="857"/>
        <v>101505</v>
      </c>
      <c r="AK582" s="28">
        <f t="shared" si="857"/>
        <v>84283</v>
      </c>
      <c r="AL582" s="28">
        <f>AL583</f>
        <v>0</v>
      </c>
      <c r="AM582" s="28">
        <f t="shared" si="857"/>
        <v>0</v>
      </c>
      <c r="AN582" s="28">
        <f t="shared" si="857"/>
        <v>0</v>
      </c>
      <c r="AO582" s="28">
        <f t="shared" si="857"/>
        <v>0</v>
      </c>
      <c r="AP582" s="28">
        <f t="shared" si="857"/>
        <v>101505</v>
      </c>
      <c r="AQ582" s="28">
        <f t="shared" si="857"/>
        <v>84283</v>
      </c>
    </row>
    <row r="583" spans="1:43" s="10" customFormat="1" ht="66">
      <c r="A583" s="33" t="s">
        <v>436</v>
      </c>
      <c r="B583" s="25" t="s">
        <v>62</v>
      </c>
      <c r="C583" s="25" t="s">
        <v>53</v>
      </c>
      <c r="D583" s="25" t="s">
        <v>628</v>
      </c>
      <c r="E583" s="25" t="s">
        <v>194</v>
      </c>
      <c r="F583" s="28"/>
      <c r="G583" s="27"/>
      <c r="H583" s="28"/>
      <c r="I583" s="27">
        <v>17222</v>
      </c>
      <c r="J583" s="28"/>
      <c r="K583" s="27"/>
      <c r="L583" s="27">
        <f>F583+H583+I583+J583+K583</f>
        <v>17222</v>
      </c>
      <c r="M583" s="27">
        <f>G583+K583</f>
        <v>0</v>
      </c>
      <c r="N583" s="28"/>
      <c r="O583" s="27"/>
      <c r="P583" s="28"/>
      <c r="Q583" s="27">
        <v>84283</v>
      </c>
      <c r="R583" s="27">
        <f>L583+N583+O583+P583+Q583</f>
        <v>101505</v>
      </c>
      <c r="S583" s="27">
        <f>M583+Q583</f>
        <v>84283</v>
      </c>
      <c r="T583" s="28"/>
      <c r="U583" s="27"/>
      <c r="V583" s="28"/>
      <c r="W583" s="27"/>
      <c r="X583" s="27">
        <f>R583+T583+U583+V583+W583</f>
        <v>101505</v>
      </c>
      <c r="Y583" s="27">
        <f>S583+W583</f>
        <v>84283</v>
      </c>
      <c r="Z583" s="28"/>
      <c r="AA583" s="27"/>
      <c r="AB583" s="28"/>
      <c r="AC583" s="27"/>
      <c r="AD583" s="27">
        <f>X583+Z583+AA583+AB583+AC583</f>
        <v>101505</v>
      </c>
      <c r="AE583" s="27">
        <f>Y583+AC583</f>
        <v>84283</v>
      </c>
      <c r="AF583" s="28"/>
      <c r="AG583" s="27"/>
      <c r="AH583" s="28"/>
      <c r="AI583" s="27"/>
      <c r="AJ583" s="27">
        <f>AD583+AF583+AG583+AH583+AI583</f>
        <v>101505</v>
      </c>
      <c r="AK583" s="27">
        <f>AE583+AI583</f>
        <v>84283</v>
      </c>
      <c r="AL583" s="28"/>
      <c r="AM583" s="27"/>
      <c r="AN583" s="28"/>
      <c r="AO583" s="27"/>
      <c r="AP583" s="27">
        <f>AJ583+AL583+AM583+AN583+AO583</f>
        <v>101505</v>
      </c>
      <c r="AQ583" s="27">
        <f>AK583+AO583</f>
        <v>84283</v>
      </c>
    </row>
    <row r="584" spans="1:43" s="10" customFormat="1" ht="52.5" customHeight="1">
      <c r="A584" s="33" t="s">
        <v>697</v>
      </c>
      <c r="B584" s="25" t="s">
        <v>62</v>
      </c>
      <c r="C584" s="25" t="s">
        <v>53</v>
      </c>
      <c r="D584" s="25" t="s">
        <v>696</v>
      </c>
      <c r="E584" s="25"/>
      <c r="F584" s="28"/>
      <c r="G584" s="27"/>
      <c r="H584" s="28"/>
      <c r="I584" s="27"/>
      <c r="J584" s="28"/>
      <c r="K584" s="27"/>
      <c r="L584" s="27"/>
      <c r="M584" s="27"/>
      <c r="N584" s="28"/>
      <c r="O584" s="27"/>
      <c r="P584" s="28"/>
      <c r="Q584" s="27"/>
      <c r="R584" s="27"/>
      <c r="S584" s="27"/>
      <c r="T584" s="28"/>
      <c r="U584" s="27"/>
      <c r="V584" s="28"/>
      <c r="W584" s="27"/>
      <c r="X584" s="27"/>
      <c r="Y584" s="27"/>
      <c r="Z584" s="28"/>
      <c r="AA584" s="27"/>
      <c r="AB584" s="28"/>
      <c r="AC584" s="27"/>
      <c r="AD584" s="27"/>
      <c r="AE584" s="27"/>
      <c r="AF584" s="28">
        <f>AF585</f>
        <v>0</v>
      </c>
      <c r="AG584" s="145">
        <f t="shared" ref="AG584:AQ585" si="858">AG585</f>
        <v>2480</v>
      </c>
      <c r="AH584" s="28">
        <f t="shared" si="858"/>
        <v>0</v>
      </c>
      <c r="AI584" s="145">
        <f t="shared" si="858"/>
        <v>22323</v>
      </c>
      <c r="AJ584" s="28">
        <f t="shared" si="858"/>
        <v>24803</v>
      </c>
      <c r="AK584" s="28">
        <f t="shared" si="858"/>
        <v>22323</v>
      </c>
      <c r="AL584" s="28">
        <f>AL585</f>
        <v>0</v>
      </c>
      <c r="AM584" s="28">
        <f t="shared" si="858"/>
        <v>0</v>
      </c>
      <c r="AN584" s="28">
        <f t="shared" si="858"/>
        <v>0</v>
      </c>
      <c r="AO584" s="28">
        <f t="shared" si="858"/>
        <v>0</v>
      </c>
      <c r="AP584" s="28">
        <f t="shared" si="858"/>
        <v>24803</v>
      </c>
      <c r="AQ584" s="28">
        <f t="shared" si="858"/>
        <v>22323</v>
      </c>
    </row>
    <row r="585" spans="1:43" s="10" customFormat="1" ht="33">
      <c r="A585" s="33" t="s">
        <v>437</v>
      </c>
      <c r="B585" s="25" t="s">
        <v>62</v>
      </c>
      <c r="C585" s="25" t="s">
        <v>53</v>
      </c>
      <c r="D585" s="25" t="s">
        <v>696</v>
      </c>
      <c r="E585" s="25" t="s">
        <v>80</v>
      </c>
      <c r="F585" s="28"/>
      <c r="G585" s="27"/>
      <c r="H585" s="28"/>
      <c r="I585" s="27"/>
      <c r="J585" s="28"/>
      <c r="K585" s="27"/>
      <c r="L585" s="27"/>
      <c r="M585" s="27"/>
      <c r="N585" s="28"/>
      <c r="O585" s="27"/>
      <c r="P585" s="28"/>
      <c r="Q585" s="27"/>
      <c r="R585" s="27"/>
      <c r="S585" s="27"/>
      <c r="T585" s="28"/>
      <c r="U585" s="27"/>
      <c r="V585" s="28"/>
      <c r="W585" s="27"/>
      <c r="X585" s="27"/>
      <c r="Y585" s="27"/>
      <c r="Z585" s="28"/>
      <c r="AA585" s="27"/>
      <c r="AB585" s="28"/>
      <c r="AC585" s="27"/>
      <c r="AD585" s="27"/>
      <c r="AE585" s="27"/>
      <c r="AF585" s="28">
        <f>AF586</f>
        <v>0</v>
      </c>
      <c r="AG585" s="145">
        <f t="shared" si="858"/>
        <v>2480</v>
      </c>
      <c r="AH585" s="28">
        <f t="shared" si="858"/>
        <v>0</v>
      </c>
      <c r="AI585" s="145">
        <f t="shared" si="858"/>
        <v>22323</v>
      </c>
      <c r="AJ585" s="28">
        <f t="shared" si="858"/>
        <v>24803</v>
      </c>
      <c r="AK585" s="28">
        <f t="shared" si="858"/>
        <v>22323</v>
      </c>
      <c r="AL585" s="28">
        <f>AL586</f>
        <v>0</v>
      </c>
      <c r="AM585" s="28">
        <f t="shared" si="858"/>
        <v>0</v>
      </c>
      <c r="AN585" s="28">
        <f t="shared" si="858"/>
        <v>0</v>
      </c>
      <c r="AO585" s="28">
        <f t="shared" si="858"/>
        <v>0</v>
      </c>
      <c r="AP585" s="28">
        <f t="shared" si="858"/>
        <v>24803</v>
      </c>
      <c r="AQ585" s="28">
        <f t="shared" si="858"/>
        <v>22323</v>
      </c>
    </row>
    <row r="586" spans="1:43" s="10" customFormat="1" ht="37.5" customHeight="1">
      <c r="A586" s="33" t="s">
        <v>170</v>
      </c>
      <c r="B586" s="25" t="s">
        <v>62</v>
      </c>
      <c r="C586" s="25" t="s">
        <v>53</v>
      </c>
      <c r="D586" s="25" t="s">
        <v>696</v>
      </c>
      <c r="E586" s="25" t="s">
        <v>169</v>
      </c>
      <c r="F586" s="28"/>
      <c r="G586" s="27"/>
      <c r="H586" s="28"/>
      <c r="I586" s="27"/>
      <c r="J586" s="28"/>
      <c r="K586" s="27"/>
      <c r="L586" s="27"/>
      <c r="M586" s="27"/>
      <c r="N586" s="28"/>
      <c r="O586" s="27"/>
      <c r="P586" s="28"/>
      <c r="Q586" s="27"/>
      <c r="R586" s="27"/>
      <c r="S586" s="27"/>
      <c r="T586" s="28"/>
      <c r="U586" s="27"/>
      <c r="V586" s="28"/>
      <c r="W586" s="27"/>
      <c r="X586" s="27"/>
      <c r="Y586" s="27"/>
      <c r="Z586" s="28"/>
      <c r="AA586" s="27"/>
      <c r="AB586" s="28"/>
      <c r="AC586" s="27"/>
      <c r="AD586" s="27"/>
      <c r="AE586" s="27"/>
      <c r="AF586" s="28"/>
      <c r="AG586" s="131">
        <f>1183+1297</f>
        <v>2480</v>
      </c>
      <c r="AH586" s="28"/>
      <c r="AI586" s="131">
        <f>11677+10646</f>
        <v>22323</v>
      </c>
      <c r="AJ586" s="27">
        <f>AD586+AF586+AG586+AH586+AI586</f>
        <v>24803</v>
      </c>
      <c r="AK586" s="27">
        <f>AE586+AI586</f>
        <v>22323</v>
      </c>
      <c r="AL586" s="28"/>
      <c r="AM586" s="27"/>
      <c r="AN586" s="28"/>
      <c r="AO586" s="27"/>
      <c r="AP586" s="27">
        <f>AJ586+AL586+AM586+AN586+AO586</f>
        <v>24803</v>
      </c>
      <c r="AQ586" s="27">
        <f>AK586+AO586</f>
        <v>22323</v>
      </c>
    </row>
    <row r="587" spans="1:43" s="10" customFormat="1" ht="16.5">
      <c r="A587" s="33" t="s">
        <v>81</v>
      </c>
      <c r="B587" s="25" t="s">
        <v>62</v>
      </c>
      <c r="C587" s="25" t="s">
        <v>53</v>
      </c>
      <c r="D587" s="32" t="s">
        <v>245</v>
      </c>
      <c r="E587" s="25"/>
      <c r="F587" s="27">
        <f t="shared" ref="F587:U593" si="859">F588</f>
        <v>7549</v>
      </c>
      <c r="G587" s="27">
        <f t="shared" si="859"/>
        <v>0</v>
      </c>
      <c r="H587" s="27">
        <f t="shared" si="859"/>
        <v>0</v>
      </c>
      <c r="I587" s="27">
        <f t="shared" si="859"/>
        <v>0</v>
      </c>
      <c r="J587" s="27">
        <f t="shared" si="859"/>
        <v>0</v>
      </c>
      <c r="K587" s="27">
        <f t="shared" si="859"/>
        <v>0</v>
      </c>
      <c r="L587" s="27">
        <f t="shared" si="859"/>
        <v>7549</v>
      </c>
      <c r="M587" s="27">
        <f t="shared" si="859"/>
        <v>0</v>
      </c>
      <c r="N587" s="27">
        <f t="shared" si="859"/>
        <v>0</v>
      </c>
      <c r="O587" s="27">
        <f t="shared" si="859"/>
        <v>0</v>
      </c>
      <c r="P587" s="27">
        <f t="shared" si="859"/>
        <v>0</v>
      </c>
      <c r="Q587" s="27">
        <f t="shared" si="859"/>
        <v>0</v>
      </c>
      <c r="R587" s="27">
        <f t="shared" si="859"/>
        <v>7549</v>
      </c>
      <c r="S587" s="27">
        <f t="shared" si="859"/>
        <v>0</v>
      </c>
      <c r="T587" s="27">
        <f t="shared" si="859"/>
        <v>0</v>
      </c>
      <c r="U587" s="27">
        <f t="shared" si="859"/>
        <v>0</v>
      </c>
      <c r="V587" s="27">
        <f t="shared" ref="T587:AI593" si="860">V588</f>
        <v>0</v>
      </c>
      <c r="W587" s="27">
        <f t="shared" si="860"/>
        <v>0</v>
      </c>
      <c r="X587" s="27">
        <f t="shared" si="860"/>
        <v>7549</v>
      </c>
      <c r="Y587" s="27">
        <f t="shared" si="860"/>
        <v>0</v>
      </c>
      <c r="Z587" s="27">
        <f t="shared" si="860"/>
        <v>0</v>
      </c>
      <c r="AA587" s="27">
        <f t="shared" si="860"/>
        <v>0</v>
      </c>
      <c r="AB587" s="27">
        <f t="shared" si="860"/>
        <v>0</v>
      </c>
      <c r="AC587" s="27">
        <f t="shared" si="860"/>
        <v>0</v>
      </c>
      <c r="AD587" s="27">
        <f t="shared" si="860"/>
        <v>7549</v>
      </c>
      <c r="AE587" s="27">
        <f t="shared" si="860"/>
        <v>0</v>
      </c>
      <c r="AF587" s="27">
        <f t="shared" si="860"/>
        <v>0</v>
      </c>
      <c r="AG587" s="27">
        <f t="shared" si="860"/>
        <v>0</v>
      </c>
      <c r="AH587" s="27">
        <f t="shared" si="860"/>
        <v>0</v>
      </c>
      <c r="AI587" s="27">
        <f t="shared" si="860"/>
        <v>0</v>
      </c>
      <c r="AJ587" s="27">
        <f t="shared" ref="AF587:AQ593" si="861">AJ588</f>
        <v>7549</v>
      </c>
      <c r="AK587" s="27">
        <f t="shared" si="861"/>
        <v>0</v>
      </c>
      <c r="AL587" s="27">
        <f t="shared" si="861"/>
        <v>0</v>
      </c>
      <c r="AM587" s="27">
        <f t="shared" si="861"/>
        <v>0</v>
      </c>
      <c r="AN587" s="27">
        <f t="shared" si="861"/>
        <v>0</v>
      </c>
      <c r="AO587" s="27">
        <f t="shared" si="861"/>
        <v>0</v>
      </c>
      <c r="AP587" s="27">
        <f t="shared" si="861"/>
        <v>7549</v>
      </c>
      <c r="AQ587" s="27">
        <f t="shared" si="861"/>
        <v>0</v>
      </c>
    </row>
    <row r="588" spans="1:43" s="8" customFormat="1" ht="21" customHeight="1">
      <c r="A588" s="76" t="s">
        <v>78</v>
      </c>
      <c r="B588" s="25" t="s">
        <v>62</v>
      </c>
      <c r="C588" s="25" t="s">
        <v>53</v>
      </c>
      <c r="D588" s="25" t="s">
        <v>246</v>
      </c>
      <c r="E588" s="25"/>
      <c r="F588" s="27">
        <f>F589+F592</f>
        <v>7549</v>
      </c>
      <c r="G588" s="27">
        <f>G589+G592</f>
        <v>0</v>
      </c>
      <c r="H588" s="27">
        <f t="shared" ref="H588:M588" si="862">H589+H592</f>
        <v>0</v>
      </c>
      <c r="I588" s="27">
        <f t="shared" si="862"/>
        <v>0</v>
      </c>
      <c r="J588" s="27">
        <f t="shared" si="862"/>
        <v>0</v>
      </c>
      <c r="K588" s="27">
        <f t="shared" si="862"/>
        <v>0</v>
      </c>
      <c r="L588" s="27">
        <f t="shared" si="862"/>
        <v>7549</v>
      </c>
      <c r="M588" s="27">
        <f t="shared" si="862"/>
        <v>0</v>
      </c>
      <c r="N588" s="27">
        <f t="shared" ref="N588:S588" si="863">N589+N592</f>
        <v>0</v>
      </c>
      <c r="O588" s="27">
        <f t="shared" si="863"/>
        <v>0</v>
      </c>
      <c r="P588" s="27">
        <f t="shared" si="863"/>
        <v>0</v>
      </c>
      <c r="Q588" s="27">
        <f t="shared" si="863"/>
        <v>0</v>
      </c>
      <c r="R588" s="27">
        <f t="shared" si="863"/>
        <v>7549</v>
      </c>
      <c r="S588" s="27">
        <f t="shared" si="863"/>
        <v>0</v>
      </c>
      <c r="T588" s="27">
        <f t="shared" ref="T588:Y588" si="864">T589+T592</f>
        <v>0</v>
      </c>
      <c r="U588" s="27">
        <f t="shared" si="864"/>
        <v>0</v>
      </c>
      <c r="V588" s="27">
        <f t="shared" si="864"/>
        <v>0</v>
      </c>
      <c r="W588" s="27">
        <f t="shared" si="864"/>
        <v>0</v>
      </c>
      <c r="X588" s="27">
        <f t="shared" si="864"/>
        <v>7549</v>
      </c>
      <c r="Y588" s="27">
        <f t="shared" si="864"/>
        <v>0</v>
      </c>
      <c r="Z588" s="27">
        <f t="shared" ref="Z588:AE588" si="865">Z589+Z592</f>
        <v>0</v>
      </c>
      <c r="AA588" s="27">
        <f t="shared" si="865"/>
        <v>0</v>
      </c>
      <c r="AB588" s="27">
        <f t="shared" si="865"/>
        <v>0</v>
      </c>
      <c r="AC588" s="27">
        <f t="shared" si="865"/>
        <v>0</v>
      </c>
      <c r="AD588" s="27">
        <f t="shared" si="865"/>
        <v>7549</v>
      </c>
      <c r="AE588" s="27">
        <f t="shared" si="865"/>
        <v>0</v>
      </c>
      <c r="AF588" s="27">
        <f t="shared" ref="AF588:AK588" si="866">AF589+AF592</f>
        <v>0</v>
      </c>
      <c r="AG588" s="27">
        <f t="shared" si="866"/>
        <v>0</v>
      </c>
      <c r="AH588" s="27">
        <f t="shared" si="866"/>
        <v>0</v>
      </c>
      <c r="AI588" s="27">
        <f t="shared" si="866"/>
        <v>0</v>
      </c>
      <c r="AJ588" s="27">
        <f t="shared" si="866"/>
        <v>7549</v>
      </c>
      <c r="AK588" s="27">
        <f t="shared" si="866"/>
        <v>0</v>
      </c>
      <c r="AL588" s="27">
        <f t="shared" ref="AL588:AQ588" si="867">AL589+AL592</f>
        <v>0</v>
      </c>
      <c r="AM588" s="27">
        <f t="shared" si="867"/>
        <v>0</v>
      </c>
      <c r="AN588" s="27">
        <f t="shared" si="867"/>
        <v>0</v>
      </c>
      <c r="AO588" s="27">
        <f t="shared" si="867"/>
        <v>0</v>
      </c>
      <c r="AP588" s="27">
        <f t="shared" si="867"/>
        <v>7549</v>
      </c>
      <c r="AQ588" s="27">
        <f t="shared" si="867"/>
        <v>0</v>
      </c>
    </row>
    <row r="589" spans="1:43" s="8" customFormat="1" ht="18" customHeight="1">
      <c r="A589" s="67" t="s">
        <v>85</v>
      </c>
      <c r="B589" s="25" t="s">
        <v>62</v>
      </c>
      <c r="C589" s="25" t="s">
        <v>53</v>
      </c>
      <c r="D589" s="25" t="s">
        <v>368</v>
      </c>
      <c r="E589" s="25"/>
      <c r="F589" s="27">
        <f t="shared" ref="F589:U590" si="868">F590</f>
        <v>2979</v>
      </c>
      <c r="G589" s="27">
        <f t="shared" si="868"/>
        <v>0</v>
      </c>
      <c r="H589" s="27">
        <f t="shared" si="868"/>
        <v>0</v>
      </c>
      <c r="I589" s="27">
        <f t="shared" si="868"/>
        <v>0</v>
      </c>
      <c r="J589" s="27">
        <f t="shared" si="868"/>
        <v>0</v>
      </c>
      <c r="K589" s="27">
        <f t="shared" si="868"/>
        <v>0</v>
      </c>
      <c r="L589" s="27">
        <f t="shared" si="868"/>
        <v>2979</v>
      </c>
      <c r="M589" s="27">
        <f t="shared" si="868"/>
        <v>0</v>
      </c>
      <c r="N589" s="27">
        <f t="shared" si="868"/>
        <v>0</v>
      </c>
      <c r="O589" s="27">
        <f t="shared" si="868"/>
        <v>0</v>
      </c>
      <c r="P589" s="27">
        <f t="shared" si="868"/>
        <v>0</v>
      </c>
      <c r="Q589" s="27">
        <f t="shared" si="868"/>
        <v>0</v>
      </c>
      <c r="R589" s="27">
        <f t="shared" si="868"/>
        <v>2979</v>
      </c>
      <c r="S589" s="27">
        <f t="shared" si="868"/>
        <v>0</v>
      </c>
      <c r="T589" s="27">
        <f t="shared" si="868"/>
        <v>0</v>
      </c>
      <c r="U589" s="27">
        <f t="shared" si="868"/>
        <v>0</v>
      </c>
      <c r="V589" s="27">
        <f t="shared" ref="T589:AI590" si="869">V590</f>
        <v>0</v>
      </c>
      <c r="W589" s="27">
        <f t="shared" si="869"/>
        <v>0</v>
      </c>
      <c r="X589" s="27">
        <f t="shared" si="869"/>
        <v>2979</v>
      </c>
      <c r="Y589" s="27">
        <f t="shared" si="869"/>
        <v>0</v>
      </c>
      <c r="Z589" s="27">
        <f t="shared" si="869"/>
        <v>0</v>
      </c>
      <c r="AA589" s="27">
        <f t="shared" si="869"/>
        <v>0</v>
      </c>
      <c r="AB589" s="27">
        <f t="shared" si="869"/>
        <v>0</v>
      </c>
      <c r="AC589" s="27">
        <f t="shared" si="869"/>
        <v>0</v>
      </c>
      <c r="AD589" s="27">
        <f t="shared" si="869"/>
        <v>2979</v>
      </c>
      <c r="AE589" s="27">
        <f t="shared" si="869"/>
        <v>0</v>
      </c>
      <c r="AF589" s="27">
        <f t="shared" si="869"/>
        <v>0</v>
      </c>
      <c r="AG589" s="27">
        <f t="shared" si="869"/>
        <v>0</v>
      </c>
      <c r="AH589" s="27">
        <f t="shared" si="869"/>
        <v>0</v>
      </c>
      <c r="AI589" s="27">
        <f t="shared" si="869"/>
        <v>0</v>
      </c>
      <c r="AJ589" s="27">
        <f t="shared" ref="AF589:AQ590" si="870">AJ590</f>
        <v>2979</v>
      </c>
      <c r="AK589" s="27">
        <f t="shared" si="870"/>
        <v>0</v>
      </c>
      <c r="AL589" s="27">
        <f t="shared" si="870"/>
        <v>0</v>
      </c>
      <c r="AM589" s="27">
        <f t="shared" si="870"/>
        <v>0</v>
      </c>
      <c r="AN589" s="27">
        <f t="shared" si="870"/>
        <v>0</v>
      </c>
      <c r="AO589" s="27">
        <f t="shared" si="870"/>
        <v>0</v>
      </c>
      <c r="AP589" s="27">
        <f t="shared" si="870"/>
        <v>2979</v>
      </c>
      <c r="AQ589" s="27">
        <f t="shared" si="870"/>
        <v>0</v>
      </c>
    </row>
    <row r="590" spans="1:43" s="8" customFormat="1" ht="36.75" customHeight="1">
      <c r="A590" s="33" t="s">
        <v>217</v>
      </c>
      <c r="B590" s="25" t="s">
        <v>62</v>
      </c>
      <c r="C590" s="25" t="s">
        <v>53</v>
      </c>
      <c r="D590" s="25" t="s">
        <v>368</v>
      </c>
      <c r="E590" s="25" t="s">
        <v>86</v>
      </c>
      <c r="F590" s="27">
        <f t="shared" si="868"/>
        <v>2979</v>
      </c>
      <c r="G590" s="27">
        <f t="shared" si="868"/>
        <v>0</v>
      </c>
      <c r="H590" s="27">
        <f t="shared" si="868"/>
        <v>0</v>
      </c>
      <c r="I590" s="27">
        <f t="shared" si="868"/>
        <v>0</v>
      </c>
      <c r="J590" s="27">
        <f t="shared" si="868"/>
        <v>0</v>
      </c>
      <c r="K590" s="27">
        <f t="shared" si="868"/>
        <v>0</v>
      </c>
      <c r="L590" s="27">
        <f t="shared" si="868"/>
        <v>2979</v>
      </c>
      <c r="M590" s="27">
        <f t="shared" si="868"/>
        <v>0</v>
      </c>
      <c r="N590" s="27">
        <f t="shared" si="868"/>
        <v>0</v>
      </c>
      <c r="O590" s="27">
        <f t="shared" si="868"/>
        <v>0</v>
      </c>
      <c r="P590" s="27">
        <f t="shared" si="868"/>
        <v>0</v>
      </c>
      <c r="Q590" s="27">
        <f t="shared" si="868"/>
        <v>0</v>
      </c>
      <c r="R590" s="27">
        <f t="shared" si="868"/>
        <v>2979</v>
      </c>
      <c r="S590" s="27">
        <f t="shared" si="868"/>
        <v>0</v>
      </c>
      <c r="T590" s="27">
        <f t="shared" si="869"/>
        <v>0</v>
      </c>
      <c r="U590" s="27">
        <f t="shared" si="869"/>
        <v>0</v>
      </c>
      <c r="V590" s="27">
        <f t="shared" si="869"/>
        <v>0</v>
      </c>
      <c r="W590" s="27">
        <f t="shared" si="869"/>
        <v>0</v>
      </c>
      <c r="X590" s="27">
        <f t="shared" si="869"/>
        <v>2979</v>
      </c>
      <c r="Y590" s="27">
        <f t="shared" si="869"/>
        <v>0</v>
      </c>
      <c r="Z590" s="27">
        <f t="shared" si="869"/>
        <v>0</v>
      </c>
      <c r="AA590" s="27">
        <f t="shared" si="869"/>
        <v>0</v>
      </c>
      <c r="AB590" s="27">
        <f t="shared" si="869"/>
        <v>0</v>
      </c>
      <c r="AC590" s="27">
        <f t="shared" si="869"/>
        <v>0</v>
      </c>
      <c r="AD590" s="27">
        <f t="shared" si="869"/>
        <v>2979</v>
      </c>
      <c r="AE590" s="27">
        <f t="shared" si="869"/>
        <v>0</v>
      </c>
      <c r="AF590" s="27">
        <f t="shared" si="870"/>
        <v>0</v>
      </c>
      <c r="AG590" s="27">
        <f t="shared" si="870"/>
        <v>0</v>
      </c>
      <c r="AH590" s="27">
        <f t="shared" si="870"/>
        <v>0</v>
      </c>
      <c r="AI590" s="27">
        <f t="shared" si="870"/>
        <v>0</v>
      </c>
      <c r="AJ590" s="27">
        <f t="shared" si="870"/>
        <v>2979</v>
      </c>
      <c r="AK590" s="27">
        <f t="shared" si="870"/>
        <v>0</v>
      </c>
      <c r="AL590" s="27">
        <f t="shared" si="870"/>
        <v>0</v>
      </c>
      <c r="AM590" s="27">
        <f t="shared" si="870"/>
        <v>0</v>
      </c>
      <c r="AN590" s="27">
        <f t="shared" si="870"/>
        <v>0</v>
      </c>
      <c r="AO590" s="27">
        <f t="shared" si="870"/>
        <v>0</v>
      </c>
      <c r="AP590" s="27">
        <f t="shared" si="870"/>
        <v>2979</v>
      </c>
      <c r="AQ590" s="27">
        <f t="shared" si="870"/>
        <v>0</v>
      </c>
    </row>
    <row r="591" spans="1:43" s="8" customFormat="1" ht="16.5">
      <c r="A591" s="77" t="s">
        <v>85</v>
      </c>
      <c r="B591" s="25" t="s">
        <v>62</v>
      </c>
      <c r="C591" s="25" t="s">
        <v>53</v>
      </c>
      <c r="D591" s="25" t="s">
        <v>368</v>
      </c>
      <c r="E591" s="25" t="s">
        <v>195</v>
      </c>
      <c r="F591" s="27">
        <v>2979</v>
      </c>
      <c r="G591" s="27"/>
      <c r="H591" s="27"/>
      <c r="I591" s="27"/>
      <c r="J591" s="27"/>
      <c r="K591" s="27"/>
      <c r="L591" s="27">
        <f>F591+H591+I591+J591+K591</f>
        <v>2979</v>
      </c>
      <c r="M591" s="27">
        <f>G591+K591</f>
        <v>0</v>
      </c>
      <c r="N591" s="27"/>
      <c r="O591" s="27"/>
      <c r="P591" s="27"/>
      <c r="Q591" s="27"/>
      <c r="R591" s="27">
        <f>L591+N591+O591+P591+Q591</f>
        <v>2979</v>
      </c>
      <c r="S591" s="27">
        <f>M591+Q591</f>
        <v>0</v>
      </c>
      <c r="T591" s="27"/>
      <c r="U591" s="27"/>
      <c r="V591" s="27"/>
      <c r="W591" s="27"/>
      <c r="X591" s="27">
        <f>R591+T591+U591+V591+W591</f>
        <v>2979</v>
      </c>
      <c r="Y591" s="27">
        <f>S591+W591</f>
        <v>0</v>
      </c>
      <c r="Z591" s="27"/>
      <c r="AA591" s="27"/>
      <c r="AB591" s="27"/>
      <c r="AC591" s="27"/>
      <c r="AD591" s="27">
        <f>X591+Z591+AA591+AB591+AC591</f>
        <v>2979</v>
      </c>
      <c r="AE591" s="27">
        <f>Y591+AC591</f>
        <v>0</v>
      </c>
      <c r="AF591" s="27"/>
      <c r="AG591" s="27"/>
      <c r="AH591" s="27"/>
      <c r="AI591" s="27"/>
      <c r="AJ591" s="27">
        <f>AD591+AF591+AG591+AH591+AI591</f>
        <v>2979</v>
      </c>
      <c r="AK591" s="27">
        <f>AE591+AI591</f>
        <v>0</v>
      </c>
      <c r="AL591" s="27"/>
      <c r="AM591" s="27"/>
      <c r="AN591" s="27"/>
      <c r="AO591" s="27"/>
      <c r="AP591" s="27">
        <f>AJ591+AL591+AM591+AN591+AO591</f>
        <v>2979</v>
      </c>
      <c r="AQ591" s="27">
        <f>AK591+AO591</f>
        <v>0</v>
      </c>
    </row>
    <row r="592" spans="1:43" s="8" customFormat="1" ht="16.5">
      <c r="A592" s="33" t="s">
        <v>120</v>
      </c>
      <c r="B592" s="25" t="s">
        <v>62</v>
      </c>
      <c r="C592" s="25" t="s">
        <v>53</v>
      </c>
      <c r="D592" s="25" t="s">
        <v>401</v>
      </c>
      <c r="E592" s="25"/>
      <c r="F592" s="27">
        <f t="shared" si="859"/>
        <v>4570</v>
      </c>
      <c r="G592" s="27">
        <f t="shared" si="859"/>
        <v>0</v>
      </c>
      <c r="H592" s="27">
        <f t="shared" si="859"/>
        <v>0</v>
      </c>
      <c r="I592" s="27">
        <f t="shared" si="859"/>
        <v>0</v>
      </c>
      <c r="J592" s="27">
        <f t="shared" si="859"/>
        <v>0</v>
      </c>
      <c r="K592" s="27">
        <f t="shared" si="859"/>
        <v>0</v>
      </c>
      <c r="L592" s="27">
        <f t="shared" si="859"/>
        <v>4570</v>
      </c>
      <c r="M592" s="27">
        <f t="shared" si="859"/>
        <v>0</v>
      </c>
      <c r="N592" s="27">
        <f t="shared" si="859"/>
        <v>0</v>
      </c>
      <c r="O592" s="27">
        <f t="shared" si="859"/>
        <v>0</v>
      </c>
      <c r="P592" s="27">
        <f t="shared" si="859"/>
        <v>0</v>
      </c>
      <c r="Q592" s="27">
        <f t="shared" si="859"/>
        <v>0</v>
      </c>
      <c r="R592" s="27">
        <f t="shared" si="859"/>
        <v>4570</v>
      </c>
      <c r="S592" s="27">
        <f t="shared" si="859"/>
        <v>0</v>
      </c>
      <c r="T592" s="27">
        <f t="shared" si="860"/>
        <v>0</v>
      </c>
      <c r="U592" s="27">
        <f t="shared" si="860"/>
        <v>0</v>
      </c>
      <c r="V592" s="27">
        <f t="shared" si="860"/>
        <v>0</v>
      </c>
      <c r="W592" s="27">
        <f t="shared" si="860"/>
        <v>0</v>
      </c>
      <c r="X592" s="27">
        <f t="shared" si="860"/>
        <v>4570</v>
      </c>
      <c r="Y592" s="27">
        <f t="shared" si="860"/>
        <v>0</v>
      </c>
      <c r="Z592" s="27">
        <f t="shared" si="860"/>
        <v>0</v>
      </c>
      <c r="AA592" s="27">
        <f t="shared" si="860"/>
        <v>0</v>
      </c>
      <c r="AB592" s="27">
        <f t="shared" si="860"/>
        <v>0</v>
      </c>
      <c r="AC592" s="27">
        <f t="shared" si="860"/>
        <v>0</v>
      </c>
      <c r="AD592" s="27">
        <f t="shared" si="860"/>
        <v>4570</v>
      </c>
      <c r="AE592" s="27">
        <f t="shared" si="860"/>
        <v>0</v>
      </c>
      <c r="AF592" s="27">
        <f t="shared" si="861"/>
        <v>0</v>
      </c>
      <c r="AG592" s="27">
        <f t="shared" si="861"/>
        <v>0</v>
      </c>
      <c r="AH592" s="27">
        <f t="shared" si="861"/>
        <v>0</v>
      </c>
      <c r="AI592" s="27">
        <f t="shared" si="861"/>
        <v>0</v>
      </c>
      <c r="AJ592" s="27">
        <f t="shared" si="861"/>
        <v>4570</v>
      </c>
      <c r="AK592" s="27">
        <f t="shared" si="861"/>
        <v>0</v>
      </c>
      <c r="AL592" s="27">
        <f t="shared" si="861"/>
        <v>0</v>
      </c>
      <c r="AM592" s="27">
        <f t="shared" si="861"/>
        <v>0</v>
      </c>
      <c r="AN592" s="27">
        <f t="shared" si="861"/>
        <v>0</v>
      </c>
      <c r="AO592" s="27">
        <f t="shared" si="861"/>
        <v>0</v>
      </c>
      <c r="AP592" s="27">
        <f t="shared" si="861"/>
        <v>4570</v>
      </c>
      <c r="AQ592" s="27">
        <f t="shared" si="861"/>
        <v>0</v>
      </c>
    </row>
    <row r="593" spans="1:43" s="8" customFormat="1" ht="33">
      <c r="A593" s="33" t="s">
        <v>437</v>
      </c>
      <c r="B593" s="25" t="s">
        <v>62</v>
      </c>
      <c r="C593" s="25" t="s">
        <v>53</v>
      </c>
      <c r="D593" s="25" t="s">
        <v>401</v>
      </c>
      <c r="E593" s="25" t="s">
        <v>80</v>
      </c>
      <c r="F593" s="27">
        <f t="shared" si="859"/>
        <v>4570</v>
      </c>
      <c r="G593" s="27">
        <f t="shared" si="859"/>
        <v>0</v>
      </c>
      <c r="H593" s="27">
        <f t="shared" si="859"/>
        <v>0</v>
      </c>
      <c r="I593" s="27">
        <f t="shared" si="859"/>
        <v>0</v>
      </c>
      <c r="J593" s="27">
        <f t="shared" si="859"/>
        <v>0</v>
      </c>
      <c r="K593" s="27">
        <f t="shared" si="859"/>
        <v>0</v>
      </c>
      <c r="L593" s="27">
        <f t="shared" si="859"/>
        <v>4570</v>
      </c>
      <c r="M593" s="27">
        <f t="shared" si="859"/>
        <v>0</v>
      </c>
      <c r="N593" s="27">
        <f t="shared" si="859"/>
        <v>0</v>
      </c>
      <c r="O593" s="27">
        <f t="shared" si="859"/>
        <v>0</v>
      </c>
      <c r="P593" s="27">
        <f t="shared" si="859"/>
        <v>0</v>
      </c>
      <c r="Q593" s="27">
        <f t="shared" si="859"/>
        <v>0</v>
      </c>
      <c r="R593" s="27">
        <f t="shared" si="859"/>
        <v>4570</v>
      </c>
      <c r="S593" s="27">
        <f t="shared" si="859"/>
        <v>0</v>
      </c>
      <c r="T593" s="27">
        <f t="shared" si="860"/>
        <v>0</v>
      </c>
      <c r="U593" s="27">
        <f t="shared" si="860"/>
        <v>0</v>
      </c>
      <c r="V593" s="27">
        <f t="shared" si="860"/>
        <v>0</v>
      </c>
      <c r="W593" s="27">
        <f t="shared" si="860"/>
        <v>0</v>
      </c>
      <c r="X593" s="27">
        <f t="shared" si="860"/>
        <v>4570</v>
      </c>
      <c r="Y593" s="27">
        <f t="shared" si="860"/>
        <v>0</v>
      </c>
      <c r="Z593" s="27">
        <f t="shared" si="860"/>
        <v>0</v>
      </c>
      <c r="AA593" s="27">
        <f t="shared" si="860"/>
        <v>0</v>
      </c>
      <c r="AB593" s="27">
        <f t="shared" si="860"/>
        <v>0</v>
      </c>
      <c r="AC593" s="27">
        <f t="shared" si="860"/>
        <v>0</v>
      </c>
      <c r="AD593" s="27">
        <f t="shared" si="860"/>
        <v>4570</v>
      </c>
      <c r="AE593" s="27">
        <f t="shared" si="860"/>
        <v>0</v>
      </c>
      <c r="AF593" s="27">
        <f t="shared" si="861"/>
        <v>0</v>
      </c>
      <c r="AG593" s="27">
        <f t="shared" si="861"/>
        <v>0</v>
      </c>
      <c r="AH593" s="27">
        <f t="shared" si="861"/>
        <v>0</v>
      </c>
      <c r="AI593" s="27">
        <f t="shared" si="861"/>
        <v>0</v>
      </c>
      <c r="AJ593" s="27">
        <f t="shared" si="861"/>
        <v>4570</v>
      </c>
      <c r="AK593" s="27">
        <f t="shared" si="861"/>
        <v>0</v>
      </c>
      <c r="AL593" s="27">
        <f t="shared" si="861"/>
        <v>0</v>
      </c>
      <c r="AM593" s="27">
        <f t="shared" si="861"/>
        <v>0</v>
      </c>
      <c r="AN593" s="27">
        <f t="shared" si="861"/>
        <v>0</v>
      </c>
      <c r="AO593" s="27">
        <f t="shared" si="861"/>
        <v>0</v>
      </c>
      <c r="AP593" s="27">
        <f t="shared" si="861"/>
        <v>4570</v>
      </c>
      <c r="AQ593" s="27">
        <f t="shared" si="861"/>
        <v>0</v>
      </c>
    </row>
    <row r="594" spans="1:43" s="8" customFormat="1" ht="38.25" customHeight="1">
      <c r="A594" s="72" t="s">
        <v>170</v>
      </c>
      <c r="B594" s="25" t="s">
        <v>62</v>
      </c>
      <c r="C594" s="25" t="s">
        <v>53</v>
      </c>
      <c r="D594" s="25" t="s">
        <v>401</v>
      </c>
      <c r="E594" s="25" t="s">
        <v>169</v>
      </c>
      <c r="F594" s="27">
        <f>3575+995</f>
        <v>4570</v>
      </c>
      <c r="G594" s="27"/>
      <c r="H594" s="27"/>
      <c r="I594" s="27"/>
      <c r="J594" s="27"/>
      <c r="K594" s="27"/>
      <c r="L594" s="27">
        <f>F594+H594+I594+J594+K594</f>
        <v>4570</v>
      </c>
      <c r="M594" s="27">
        <f>G594+K594</f>
        <v>0</v>
      </c>
      <c r="N594" s="27"/>
      <c r="O594" s="27"/>
      <c r="P594" s="27"/>
      <c r="Q594" s="27"/>
      <c r="R594" s="27">
        <f>L594+N594+O594+P594+Q594</f>
        <v>4570</v>
      </c>
      <c r="S594" s="27">
        <f>M594+Q594</f>
        <v>0</v>
      </c>
      <c r="T594" s="27"/>
      <c r="U594" s="27"/>
      <c r="V594" s="27"/>
      <c r="W594" s="27"/>
      <c r="X594" s="27">
        <f>R594+T594+U594+V594+W594</f>
        <v>4570</v>
      </c>
      <c r="Y594" s="27">
        <f>S594+W594</f>
        <v>0</v>
      </c>
      <c r="Z594" s="27"/>
      <c r="AA594" s="27"/>
      <c r="AB594" s="27"/>
      <c r="AC594" s="27"/>
      <c r="AD594" s="27">
        <f>X594+Z594+AA594+AB594+AC594</f>
        <v>4570</v>
      </c>
      <c r="AE594" s="27">
        <f>Y594+AC594</f>
        <v>0</v>
      </c>
      <c r="AF594" s="27"/>
      <c r="AG594" s="27"/>
      <c r="AH594" s="27"/>
      <c r="AI594" s="27"/>
      <c r="AJ594" s="27">
        <f>AD594+AF594+AG594+AH594+AI594</f>
        <v>4570</v>
      </c>
      <c r="AK594" s="27">
        <f>AE594+AI594</f>
        <v>0</v>
      </c>
      <c r="AL594" s="27"/>
      <c r="AM594" s="27"/>
      <c r="AN594" s="27"/>
      <c r="AO594" s="27"/>
      <c r="AP594" s="27">
        <f>AJ594+AL594+AM594+AN594+AO594</f>
        <v>4570</v>
      </c>
      <c r="AQ594" s="27">
        <f>AK594+AO594</f>
        <v>0</v>
      </c>
    </row>
    <row r="595" spans="1:43" s="8" customFormat="1" ht="16.5" customHeight="1">
      <c r="A595" s="73"/>
      <c r="B595" s="25"/>
      <c r="C595" s="25"/>
      <c r="D595" s="25"/>
      <c r="E595" s="25"/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</row>
    <row r="596" spans="1:43" s="9" customFormat="1" ht="37.5">
      <c r="A596" s="71" t="s">
        <v>32</v>
      </c>
      <c r="B596" s="22" t="s">
        <v>62</v>
      </c>
      <c r="C596" s="22" t="s">
        <v>62</v>
      </c>
      <c r="D596" s="29"/>
      <c r="E596" s="22"/>
      <c r="F596" s="30">
        <f>F597+F602+F611+F616</f>
        <v>118541</v>
      </c>
      <c r="G596" s="30">
        <f>G597+G602+G611+G616</f>
        <v>0</v>
      </c>
      <c r="H596" s="30">
        <f t="shared" ref="H596:M596" si="871">H597+H602+H611+H616</f>
        <v>3562</v>
      </c>
      <c r="I596" s="30">
        <f t="shared" si="871"/>
        <v>0</v>
      </c>
      <c r="J596" s="30">
        <f t="shared" si="871"/>
        <v>0</v>
      </c>
      <c r="K596" s="30">
        <f t="shared" si="871"/>
        <v>0</v>
      </c>
      <c r="L596" s="30">
        <f t="shared" si="871"/>
        <v>122103</v>
      </c>
      <c r="M596" s="30">
        <f t="shared" si="871"/>
        <v>0</v>
      </c>
      <c r="N596" s="30">
        <f t="shared" ref="N596:S596" si="872">N597+N602+N611+N616</f>
        <v>0</v>
      </c>
      <c r="O596" s="30">
        <f t="shared" si="872"/>
        <v>0</v>
      </c>
      <c r="P596" s="30">
        <f t="shared" si="872"/>
        <v>0</v>
      </c>
      <c r="Q596" s="30">
        <f t="shared" si="872"/>
        <v>0</v>
      </c>
      <c r="R596" s="30">
        <f t="shared" si="872"/>
        <v>122103</v>
      </c>
      <c r="S596" s="30">
        <f t="shared" si="872"/>
        <v>0</v>
      </c>
      <c r="T596" s="30">
        <f t="shared" ref="T596:Y596" si="873">T597+T602+T611+T616</f>
        <v>0</v>
      </c>
      <c r="U596" s="30">
        <f t="shared" si="873"/>
        <v>0</v>
      </c>
      <c r="V596" s="30">
        <f t="shared" si="873"/>
        <v>0</v>
      </c>
      <c r="W596" s="30">
        <f t="shared" si="873"/>
        <v>0</v>
      </c>
      <c r="X596" s="30">
        <f t="shared" si="873"/>
        <v>122103</v>
      </c>
      <c r="Y596" s="30">
        <f t="shared" si="873"/>
        <v>0</v>
      </c>
      <c r="Z596" s="30">
        <f t="shared" ref="Z596:AE596" si="874">Z597+Z602+Z611+Z616</f>
        <v>0</v>
      </c>
      <c r="AA596" s="30">
        <f t="shared" si="874"/>
        <v>0</v>
      </c>
      <c r="AB596" s="30">
        <f t="shared" si="874"/>
        <v>0</v>
      </c>
      <c r="AC596" s="30">
        <f t="shared" si="874"/>
        <v>0</v>
      </c>
      <c r="AD596" s="30">
        <f t="shared" si="874"/>
        <v>122103</v>
      </c>
      <c r="AE596" s="30">
        <f t="shared" si="874"/>
        <v>0</v>
      </c>
      <c r="AF596" s="30">
        <f t="shared" ref="AF596:AK596" si="875">AF597+AF602+AF611+AF616</f>
        <v>0</v>
      </c>
      <c r="AG596" s="30">
        <f t="shared" si="875"/>
        <v>0</v>
      </c>
      <c r="AH596" s="30">
        <f t="shared" si="875"/>
        <v>0</v>
      </c>
      <c r="AI596" s="30">
        <f t="shared" si="875"/>
        <v>0</v>
      </c>
      <c r="AJ596" s="30">
        <f t="shared" si="875"/>
        <v>122103</v>
      </c>
      <c r="AK596" s="30">
        <f t="shared" si="875"/>
        <v>0</v>
      </c>
      <c r="AL596" s="30">
        <f t="shared" ref="AL596:AQ596" si="876">AL597+AL602+AL611+AL616</f>
        <v>0</v>
      </c>
      <c r="AM596" s="30">
        <f t="shared" si="876"/>
        <v>0</v>
      </c>
      <c r="AN596" s="30">
        <f t="shared" si="876"/>
        <v>0</v>
      </c>
      <c r="AO596" s="30">
        <f t="shared" si="876"/>
        <v>0</v>
      </c>
      <c r="AP596" s="30">
        <f t="shared" si="876"/>
        <v>122103</v>
      </c>
      <c r="AQ596" s="30">
        <f t="shared" si="876"/>
        <v>0</v>
      </c>
    </row>
    <row r="597" spans="1:43" s="9" customFormat="1" ht="99.75">
      <c r="A597" s="82" t="s">
        <v>206</v>
      </c>
      <c r="B597" s="25" t="s">
        <v>62</v>
      </c>
      <c r="C597" s="25" t="s">
        <v>62</v>
      </c>
      <c r="D597" s="32" t="s">
        <v>292</v>
      </c>
      <c r="E597" s="22"/>
      <c r="F597" s="50">
        <f t="shared" ref="F597:U600" si="877">F598</f>
        <v>1785</v>
      </c>
      <c r="G597" s="50">
        <f t="shared" si="877"/>
        <v>0</v>
      </c>
      <c r="H597" s="50">
        <f t="shared" si="877"/>
        <v>0</v>
      </c>
      <c r="I597" s="50">
        <f t="shared" si="877"/>
        <v>0</v>
      </c>
      <c r="J597" s="50">
        <f t="shared" si="877"/>
        <v>0</v>
      </c>
      <c r="K597" s="50">
        <f t="shared" si="877"/>
        <v>0</v>
      </c>
      <c r="L597" s="50">
        <f t="shared" si="877"/>
        <v>1785</v>
      </c>
      <c r="M597" s="50">
        <f t="shared" si="877"/>
        <v>0</v>
      </c>
      <c r="N597" s="50">
        <f t="shared" si="877"/>
        <v>0</v>
      </c>
      <c r="O597" s="50">
        <f t="shared" si="877"/>
        <v>0</v>
      </c>
      <c r="P597" s="50">
        <f t="shared" si="877"/>
        <v>0</v>
      </c>
      <c r="Q597" s="50">
        <f t="shared" si="877"/>
        <v>0</v>
      </c>
      <c r="R597" s="50">
        <f t="shared" si="877"/>
        <v>1785</v>
      </c>
      <c r="S597" s="50">
        <f t="shared" si="877"/>
        <v>0</v>
      </c>
      <c r="T597" s="50">
        <f t="shared" si="877"/>
        <v>0</v>
      </c>
      <c r="U597" s="50">
        <f t="shared" si="877"/>
        <v>0</v>
      </c>
      <c r="V597" s="50">
        <f t="shared" ref="T597:AI600" si="878">V598</f>
        <v>0</v>
      </c>
      <c r="W597" s="50">
        <f t="shared" si="878"/>
        <v>0</v>
      </c>
      <c r="X597" s="50">
        <f t="shared" si="878"/>
        <v>1785</v>
      </c>
      <c r="Y597" s="50">
        <f t="shared" si="878"/>
        <v>0</v>
      </c>
      <c r="Z597" s="50">
        <f t="shared" si="878"/>
        <v>0</v>
      </c>
      <c r="AA597" s="50">
        <f t="shared" si="878"/>
        <v>0</v>
      </c>
      <c r="AB597" s="50">
        <f t="shared" si="878"/>
        <v>0</v>
      </c>
      <c r="AC597" s="50">
        <f t="shared" si="878"/>
        <v>0</v>
      </c>
      <c r="AD597" s="50">
        <f t="shared" si="878"/>
        <v>1785</v>
      </c>
      <c r="AE597" s="50">
        <f t="shared" si="878"/>
        <v>0</v>
      </c>
      <c r="AF597" s="50">
        <f t="shared" si="878"/>
        <v>0</v>
      </c>
      <c r="AG597" s="50">
        <f t="shared" si="878"/>
        <v>0</v>
      </c>
      <c r="AH597" s="50">
        <f t="shared" si="878"/>
        <v>0</v>
      </c>
      <c r="AI597" s="50">
        <f t="shared" si="878"/>
        <v>0</v>
      </c>
      <c r="AJ597" s="50">
        <f t="shared" ref="AF597:AQ600" si="879">AJ598</f>
        <v>1785</v>
      </c>
      <c r="AK597" s="50">
        <f t="shared" si="879"/>
        <v>0</v>
      </c>
      <c r="AL597" s="50">
        <f t="shared" si="879"/>
        <v>0</v>
      </c>
      <c r="AM597" s="50">
        <f t="shared" si="879"/>
        <v>0</v>
      </c>
      <c r="AN597" s="50">
        <f t="shared" si="879"/>
        <v>0</v>
      </c>
      <c r="AO597" s="50">
        <f t="shared" si="879"/>
        <v>0</v>
      </c>
      <c r="AP597" s="50">
        <f t="shared" si="879"/>
        <v>1785</v>
      </c>
      <c r="AQ597" s="50">
        <f t="shared" si="879"/>
        <v>0</v>
      </c>
    </row>
    <row r="598" spans="1:43" s="9" customFormat="1" ht="33.75">
      <c r="A598" s="82" t="s">
        <v>216</v>
      </c>
      <c r="B598" s="25" t="s">
        <v>62</v>
      </c>
      <c r="C598" s="25" t="s">
        <v>62</v>
      </c>
      <c r="D598" s="32" t="s">
        <v>306</v>
      </c>
      <c r="E598" s="22"/>
      <c r="F598" s="50">
        <f t="shared" si="877"/>
        <v>1785</v>
      </c>
      <c r="G598" s="50">
        <f t="shared" si="877"/>
        <v>0</v>
      </c>
      <c r="H598" s="50">
        <f t="shared" si="877"/>
        <v>0</v>
      </c>
      <c r="I598" s="50">
        <f t="shared" si="877"/>
        <v>0</v>
      </c>
      <c r="J598" s="50">
        <f t="shared" si="877"/>
        <v>0</v>
      </c>
      <c r="K598" s="50">
        <f t="shared" si="877"/>
        <v>0</v>
      </c>
      <c r="L598" s="50">
        <f t="shared" si="877"/>
        <v>1785</v>
      </c>
      <c r="M598" s="50">
        <f t="shared" si="877"/>
        <v>0</v>
      </c>
      <c r="N598" s="50">
        <f t="shared" si="877"/>
        <v>0</v>
      </c>
      <c r="O598" s="50">
        <f t="shared" si="877"/>
        <v>0</v>
      </c>
      <c r="P598" s="50">
        <f t="shared" si="877"/>
        <v>0</v>
      </c>
      <c r="Q598" s="50">
        <f t="shared" si="877"/>
        <v>0</v>
      </c>
      <c r="R598" s="50">
        <f t="shared" si="877"/>
        <v>1785</v>
      </c>
      <c r="S598" s="50">
        <f t="shared" si="877"/>
        <v>0</v>
      </c>
      <c r="T598" s="50">
        <f t="shared" si="878"/>
        <v>0</v>
      </c>
      <c r="U598" s="50">
        <f t="shared" si="878"/>
        <v>0</v>
      </c>
      <c r="V598" s="50">
        <f t="shared" si="878"/>
        <v>0</v>
      </c>
      <c r="W598" s="50">
        <f t="shared" si="878"/>
        <v>0</v>
      </c>
      <c r="X598" s="50">
        <f t="shared" si="878"/>
        <v>1785</v>
      </c>
      <c r="Y598" s="50">
        <f t="shared" si="878"/>
        <v>0</v>
      </c>
      <c r="Z598" s="50">
        <f t="shared" si="878"/>
        <v>0</v>
      </c>
      <c r="AA598" s="50">
        <f t="shared" si="878"/>
        <v>0</v>
      </c>
      <c r="AB598" s="50">
        <f t="shared" si="878"/>
        <v>0</v>
      </c>
      <c r="AC598" s="50">
        <f t="shared" si="878"/>
        <v>0</v>
      </c>
      <c r="AD598" s="50">
        <f t="shared" si="878"/>
        <v>1785</v>
      </c>
      <c r="AE598" s="50">
        <f t="shared" si="878"/>
        <v>0</v>
      </c>
      <c r="AF598" s="50">
        <f t="shared" si="879"/>
        <v>0</v>
      </c>
      <c r="AG598" s="50">
        <f t="shared" si="879"/>
        <v>0</v>
      </c>
      <c r="AH598" s="50">
        <f t="shared" si="879"/>
        <v>0</v>
      </c>
      <c r="AI598" s="50">
        <f t="shared" si="879"/>
        <v>0</v>
      </c>
      <c r="AJ598" s="50">
        <f t="shared" si="879"/>
        <v>1785</v>
      </c>
      <c r="AK598" s="50">
        <f t="shared" si="879"/>
        <v>0</v>
      </c>
      <c r="AL598" s="50">
        <f t="shared" si="879"/>
        <v>0</v>
      </c>
      <c r="AM598" s="50">
        <f t="shared" si="879"/>
        <v>0</v>
      </c>
      <c r="AN598" s="50">
        <f t="shared" si="879"/>
        <v>0</v>
      </c>
      <c r="AO598" s="50">
        <f t="shared" si="879"/>
        <v>0</v>
      </c>
      <c r="AP598" s="50">
        <f t="shared" si="879"/>
        <v>1785</v>
      </c>
      <c r="AQ598" s="50">
        <f t="shared" si="879"/>
        <v>0</v>
      </c>
    </row>
    <row r="599" spans="1:43" s="9" customFormat="1" ht="50.25">
      <c r="A599" s="82" t="s">
        <v>231</v>
      </c>
      <c r="B599" s="25" t="s">
        <v>62</v>
      </c>
      <c r="C599" s="25" t="s">
        <v>62</v>
      </c>
      <c r="D599" s="32" t="s">
        <v>402</v>
      </c>
      <c r="E599" s="22"/>
      <c r="F599" s="50">
        <f t="shared" si="877"/>
        <v>1785</v>
      </c>
      <c r="G599" s="50">
        <f t="shared" si="877"/>
        <v>0</v>
      </c>
      <c r="H599" s="50">
        <f t="shared" si="877"/>
        <v>0</v>
      </c>
      <c r="I599" s="50">
        <f t="shared" si="877"/>
        <v>0</v>
      </c>
      <c r="J599" s="50">
        <f t="shared" si="877"/>
        <v>0</v>
      </c>
      <c r="K599" s="50">
        <f t="shared" si="877"/>
        <v>0</v>
      </c>
      <c r="L599" s="50">
        <f t="shared" si="877"/>
        <v>1785</v>
      </c>
      <c r="M599" s="50">
        <f t="shared" si="877"/>
        <v>0</v>
      </c>
      <c r="N599" s="50">
        <f t="shared" si="877"/>
        <v>0</v>
      </c>
      <c r="O599" s="50">
        <f t="shared" si="877"/>
        <v>0</v>
      </c>
      <c r="P599" s="50">
        <f t="shared" si="877"/>
        <v>0</v>
      </c>
      <c r="Q599" s="50">
        <f t="shared" si="877"/>
        <v>0</v>
      </c>
      <c r="R599" s="50">
        <f t="shared" si="877"/>
        <v>1785</v>
      </c>
      <c r="S599" s="50">
        <f t="shared" si="877"/>
        <v>0</v>
      </c>
      <c r="T599" s="50">
        <f t="shared" si="878"/>
        <v>0</v>
      </c>
      <c r="U599" s="50">
        <f t="shared" si="878"/>
        <v>0</v>
      </c>
      <c r="V599" s="50">
        <f t="shared" si="878"/>
        <v>0</v>
      </c>
      <c r="W599" s="50">
        <f t="shared" si="878"/>
        <v>0</v>
      </c>
      <c r="X599" s="50">
        <f t="shared" si="878"/>
        <v>1785</v>
      </c>
      <c r="Y599" s="50">
        <f t="shared" si="878"/>
        <v>0</v>
      </c>
      <c r="Z599" s="50">
        <f t="shared" si="878"/>
        <v>0</v>
      </c>
      <c r="AA599" s="50">
        <f t="shared" si="878"/>
        <v>0</v>
      </c>
      <c r="AB599" s="50">
        <f t="shared" si="878"/>
        <v>0</v>
      </c>
      <c r="AC599" s="50">
        <f t="shared" si="878"/>
        <v>0</v>
      </c>
      <c r="AD599" s="50">
        <f t="shared" si="878"/>
        <v>1785</v>
      </c>
      <c r="AE599" s="50">
        <f t="shared" si="878"/>
        <v>0</v>
      </c>
      <c r="AF599" s="50">
        <f t="shared" si="879"/>
        <v>0</v>
      </c>
      <c r="AG599" s="50">
        <f t="shared" si="879"/>
        <v>0</v>
      </c>
      <c r="AH599" s="50">
        <f t="shared" si="879"/>
        <v>0</v>
      </c>
      <c r="AI599" s="50">
        <f t="shared" si="879"/>
        <v>0</v>
      </c>
      <c r="AJ599" s="50">
        <f t="shared" si="879"/>
        <v>1785</v>
      </c>
      <c r="AK599" s="50">
        <f t="shared" si="879"/>
        <v>0</v>
      </c>
      <c r="AL599" s="50">
        <f t="shared" si="879"/>
        <v>0</v>
      </c>
      <c r="AM599" s="50">
        <f t="shared" si="879"/>
        <v>0</v>
      </c>
      <c r="AN599" s="50">
        <f t="shared" si="879"/>
        <v>0</v>
      </c>
      <c r="AO599" s="50">
        <f t="shared" si="879"/>
        <v>0</v>
      </c>
      <c r="AP599" s="50">
        <f t="shared" si="879"/>
        <v>1785</v>
      </c>
      <c r="AQ599" s="50">
        <f t="shared" si="879"/>
        <v>0</v>
      </c>
    </row>
    <row r="600" spans="1:43" s="9" customFormat="1" ht="36.75" customHeight="1">
      <c r="A600" s="77" t="s">
        <v>83</v>
      </c>
      <c r="B600" s="25" t="s">
        <v>62</v>
      </c>
      <c r="C600" s="25" t="s">
        <v>62</v>
      </c>
      <c r="D600" s="32" t="s">
        <v>402</v>
      </c>
      <c r="E600" s="32">
        <v>600</v>
      </c>
      <c r="F600" s="50">
        <f t="shared" si="877"/>
        <v>1785</v>
      </c>
      <c r="G600" s="50">
        <f t="shared" si="877"/>
        <v>0</v>
      </c>
      <c r="H600" s="50">
        <f t="shared" si="877"/>
        <v>0</v>
      </c>
      <c r="I600" s="50">
        <f t="shared" si="877"/>
        <v>0</v>
      </c>
      <c r="J600" s="50">
        <f t="shared" si="877"/>
        <v>0</v>
      </c>
      <c r="K600" s="50">
        <f t="shared" si="877"/>
        <v>0</v>
      </c>
      <c r="L600" s="50">
        <f t="shared" si="877"/>
        <v>1785</v>
      </c>
      <c r="M600" s="50">
        <f t="shared" si="877"/>
        <v>0</v>
      </c>
      <c r="N600" s="50">
        <f t="shared" si="877"/>
        <v>0</v>
      </c>
      <c r="O600" s="50">
        <f t="shared" si="877"/>
        <v>0</v>
      </c>
      <c r="P600" s="50">
        <f t="shared" si="877"/>
        <v>0</v>
      </c>
      <c r="Q600" s="50">
        <f t="shared" si="877"/>
        <v>0</v>
      </c>
      <c r="R600" s="50">
        <f t="shared" si="877"/>
        <v>1785</v>
      </c>
      <c r="S600" s="50">
        <f t="shared" si="877"/>
        <v>0</v>
      </c>
      <c r="T600" s="50">
        <f t="shared" si="878"/>
        <v>0</v>
      </c>
      <c r="U600" s="50">
        <f t="shared" si="878"/>
        <v>0</v>
      </c>
      <c r="V600" s="50">
        <f t="shared" si="878"/>
        <v>0</v>
      </c>
      <c r="W600" s="50">
        <f t="shared" si="878"/>
        <v>0</v>
      </c>
      <c r="X600" s="50">
        <f t="shared" si="878"/>
        <v>1785</v>
      </c>
      <c r="Y600" s="50">
        <f t="shared" si="878"/>
        <v>0</v>
      </c>
      <c r="Z600" s="50">
        <f t="shared" si="878"/>
        <v>0</v>
      </c>
      <c r="AA600" s="50">
        <f t="shared" si="878"/>
        <v>0</v>
      </c>
      <c r="AB600" s="50">
        <f t="shared" si="878"/>
        <v>0</v>
      </c>
      <c r="AC600" s="50">
        <f t="shared" si="878"/>
        <v>0</v>
      </c>
      <c r="AD600" s="50">
        <f t="shared" si="878"/>
        <v>1785</v>
      </c>
      <c r="AE600" s="50">
        <f t="shared" si="878"/>
        <v>0</v>
      </c>
      <c r="AF600" s="50">
        <f t="shared" si="879"/>
        <v>0</v>
      </c>
      <c r="AG600" s="50">
        <f t="shared" si="879"/>
        <v>0</v>
      </c>
      <c r="AH600" s="50">
        <f t="shared" si="879"/>
        <v>0</v>
      </c>
      <c r="AI600" s="50">
        <f t="shared" si="879"/>
        <v>0</v>
      </c>
      <c r="AJ600" s="50">
        <f t="shared" si="879"/>
        <v>1785</v>
      </c>
      <c r="AK600" s="50">
        <f t="shared" si="879"/>
        <v>0</v>
      </c>
      <c r="AL600" s="50">
        <f t="shared" si="879"/>
        <v>0</v>
      </c>
      <c r="AM600" s="50">
        <f t="shared" si="879"/>
        <v>0</v>
      </c>
      <c r="AN600" s="50">
        <f t="shared" si="879"/>
        <v>0</v>
      </c>
      <c r="AO600" s="50">
        <f t="shared" si="879"/>
        <v>0</v>
      </c>
      <c r="AP600" s="50">
        <f t="shared" si="879"/>
        <v>1785</v>
      </c>
      <c r="AQ600" s="50">
        <f t="shared" si="879"/>
        <v>0</v>
      </c>
    </row>
    <row r="601" spans="1:43" s="9" customFormat="1" ht="16.5">
      <c r="A601" s="33" t="s">
        <v>178</v>
      </c>
      <c r="B601" s="25" t="s">
        <v>62</v>
      </c>
      <c r="C601" s="25" t="s">
        <v>62</v>
      </c>
      <c r="D601" s="32" t="s">
        <v>402</v>
      </c>
      <c r="E601" s="32">
        <v>610</v>
      </c>
      <c r="F601" s="27">
        <v>1785</v>
      </c>
      <c r="G601" s="27"/>
      <c r="H601" s="27"/>
      <c r="I601" s="27"/>
      <c r="J601" s="27"/>
      <c r="K601" s="27"/>
      <c r="L601" s="27">
        <f>F601+H601+I601+J601+K601</f>
        <v>1785</v>
      </c>
      <c r="M601" s="27">
        <f>G601+K601</f>
        <v>0</v>
      </c>
      <c r="N601" s="27"/>
      <c r="O601" s="27"/>
      <c r="P601" s="27"/>
      <c r="Q601" s="27"/>
      <c r="R601" s="27">
        <f>L601+N601+O601+P601+Q601</f>
        <v>1785</v>
      </c>
      <c r="S601" s="27">
        <f>M601+Q601</f>
        <v>0</v>
      </c>
      <c r="T601" s="27"/>
      <c r="U601" s="27"/>
      <c r="V601" s="27"/>
      <c r="W601" s="27"/>
      <c r="X601" s="27">
        <f>R601+T601+U601+V601+W601</f>
        <v>1785</v>
      </c>
      <c r="Y601" s="27">
        <f>S601+W601</f>
        <v>0</v>
      </c>
      <c r="Z601" s="27"/>
      <c r="AA601" s="27"/>
      <c r="AB601" s="27"/>
      <c r="AC601" s="27"/>
      <c r="AD601" s="27">
        <f>X601+Z601+AA601+AB601+AC601</f>
        <v>1785</v>
      </c>
      <c r="AE601" s="27">
        <f>Y601+AC601</f>
        <v>0</v>
      </c>
      <c r="AF601" s="27"/>
      <c r="AG601" s="27"/>
      <c r="AH601" s="27"/>
      <c r="AI601" s="27"/>
      <c r="AJ601" s="27">
        <f>AD601+AF601+AG601+AH601+AI601</f>
        <v>1785</v>
      </c>
      <c r="AK601" s="27">
        <f>AE601+AI601</f>
        <v>0</v>
      </c>
      <c r="AL601" s="27"/>
      <c r="AM601" s="27"/>
      <c r="AN601" s="27"/>
      <c r="AO601" s="27"/>
      <c r="AP601" s="27">
        <f>AJ601+AL601+AM601+AN601+AO601</f>
        <v>1785</v>
      </c>
      <c r="AQ601" s="27">
        <f>AK601+AO601</f>
        <v>0</v>
      </c>
    </row>
    <row r="602" spans="1:43" s="9" customFormat="1" ht="33">
      <c r="A602" s="82" t="s">
        <v>444</v>
      </c>
      <c r="B602" s="25" t="s">
        <v>62</v>
      </c>
      <c r="C602" s="25" t="s">
        <v>62</v>
      </c>
      <c r="D602" s="32" t="s">
        <v>394</v>
      </c>
      <c r="E602" s="25"/>
      <c r="F602" s="50">
        <f t="shared" ref="F602:G602" si="880">F603+F607</f>
        <v>115910</v>
      </c>
      <c r="G602" s="50">
        <f t="shared" si="880"/>
        <v>0</v>
      </c>
      <c r="H602" s="50">
        <f t="shared" ref="H602:M602" si="881">H603+H607</f>
        <v>3562</v>
      </c>
      <c r="I602" s="50">
        <f t="shared" si="881"/>
        <v>0</v>
      </c>
      <c r="J602" s="50">
        <f t="shared" si="881"/>
        <v>0</v>
      </c>
      <c r="K602" s="50">
        <f t="shared" si="881"/>
        <v>0</v>
      </c>
      <c r="L602" s="50">
        <f t="shared" si="881"/>
        <v>119472</v>
      </c>
      <c r="M602" s="50">
        <f t="shared" si="881"/>
        <v>0</v>
      </c>
      <c r="N602" s="50">
        <f t="shared" ref="N602:S602" si="882">N603+N607</f>
        <v>0</v>
      </c>
      <c r="O602" s="50">
        <f t="shared" si="882"/>
        <v>0</v>
      </c>
      <c r="P602" s="50">
        <f t="shared" si="882"/>
        <v>0</v>
      </c>
      <c r="Q602" s="50">
        <f t="shared" si="882"/>
        <v>0</v>
      </c>
      <c r="R602" s="50">
        <f t="shared" si="882"/>
        <v>119472</v>
      </c>
      <c r="S602" s="50">
        <f t="shared" si="882"/>
        <v>0</v>
      </c>
      <c r="T602" s="50">
        <f t="shared" ref="T602:Y602" si="883">T603+T607</f>
        <v>0</v>
      </c>
      <c r="U602" s="50">
        <f t="shared" si="883"/>
        <v>0</v>
      </c>
      <c r="V602" s="50">
        <f t="shared" si="883"/>
        <v>0</v>
      </c>
      <c r="W602" s="50">
        <f t="shared" si="883"/>
        <v>0</v>
      </c>
      <c r="X602" s="50">
        <f t="shared" si="883"/>
        <v>119472</v>
      </c>
      <c r="Y602" s="50">
        <f t="shared" si="883"/>
        <v>0</v>
      </c>
      <c r="Z602" s="50">
        <f t="shared" ref="Z602:AE602" si="884">Z603+Z607</f>
        <v>0</v>
      </c>
      <c r="AA602" s="50">
        <f t="shared" si="884"/>
        <v>0</v>
      </c>
      <c r="AB602" s="50">
        <f t="shared" si="884"/>
        <v>0</v>
      </c>
      <c r="AC602" s="50">
        <f t="shared" si="884"/>
        <v>0</v>
      </c>
      <c r="AD602" s="50">
        <f t="shared" si="884"/>
        <v>119472</v>
      </c>
      <c r="AE602" s="50">
        <f t="shared" si="884"/>
        <v>0</v>
      </c>
      <c r="AF602" s="50">
        <f t="shared" ref="AF602:AK602" si="885">AF603+AF607</f>
        <v>0</v>
      </c>
      <c r="AG602" s="50">
        <f t="shared" si="885"/>
        <v>0</v>
      </c>
      <c r="AH602" s="50">
        <f t="shared" si="885"/>
        <v>0</v>
      </c>
      <c r="AI602" s="50">
        <f t="shared" si="885"/>
        <v>0</v>
      </c>
      <c r="AJ602" s="50">
        <f t="shared" si="885"/>
        <v>119472</v>
      </c>
      <c r="AK602" s="50">
        <f t="shared" si="885"/>
        <v>0</v>
      </c>
      <c r="AL602" s="50">
        <f t="shared" ref="AL602:AQ602" si="886">AL603+AL607</f>
        <v>0</v>
      </c>
      <c r="AM602" s="50">
        <f t="shared" si="886"/>
        <v>0</v>
      </c>
      <c r="AN602" s="50">
        <f t="shared" si="886"/>
        <v>0</v>
      </c>
      <c r="AO602" s="50">
        <f t="shared" si="886"/>
        <v>0</v>
      </c>
      <c r="AP602" s="50">
        <f t="shared" si="886"/>
        <v>119472</v>
      </c>
      <c r="AQ602" s="50">
        <f t="shared" si="886"/>
        <v>0</v>
      </c>
    </row>
    <row r="603" spans="1:43" s="9" customFormat="1" ht="33">
      <c r="A603" s="77" t="s">
        <v>216</v>
      </c>
      <c r="B603" s="25" t="s">
        <v>62</v>
      </c>
      <c r="C603" s="25" t="s">
        <v>62</v>
      </c>
      <c r="D603" s="32" t="s">
        <v>403</v>
      </c>
      <c r="E603" s="25"/>
      <c r="F603" s="50">
        <f t="shared" ref="F603:U605" si="887">F604</f>
        <v>115878</v>
      </c>
      <c r="G603" s="50">
        <f t="shared" si="887"/>
        <v>0</v>
      </c>
      <c r="H603" s="50">
        <f t="shared" si="887"/>
        <v>3562</v>
      </c>
      <c r="I603" s="50">
        <f t="shared" si="887"/>
        <v>0</v>
      </c>
      <c r="J603" s="50">
        <f t="shared" si="887"/>
        <v>0</v>
      </c>
      <c r="K603" s="50">
        <f t="shared" si="887"/>
        <v>0</v>
      </c>
      <c r="L603" s="50">
        <f t="shared" si="887"/>
        <v>119440</v>
      </c>
      <c r="M603" s="50">
        <f t="shared" si="887"/>
        <v>0</v>
      </c>
      <c r="N603" s="50">
        <f t="shared" si="887"/>
        <v>0</v>
      </c>
      <c r="O603" s="50">
        <f t="shared" si="887"/>
        <v>0</v>
      </c>
      <c r="P603" s="50">
        <f t="shared" si="887"/>
        <v>0</v>
      </c>
      <c r="Q603" s="50">
        <f t="shared" si="887"/>
        <v>0</v>
      </c>
      <c r="R603" s="50">
        <f t="shared" si="887"/>
        <v>119440</v>
      </c>
      <c r="S603" s="50">
        <f t="shared" si="887"/>
        <v>0</v>
      </c>
      <c r="T603" s="50">
        <f t="shared" si="887"/>
        <v>0</v>
      </c>
      <c r="U603" s="50">
        <f t="shared" si="887"/>
        <v>0</v>
      </c>
      <c r="V603" s="50">
        <f t="shared" ref="T603:AI605" si="888">V604</f>
        <v>0</v>
      </c>
      <c r="W603" s="50">
        <f t="shared" si="888"/>
        <v>0</v>
      </c>
      <c r="X603" s="50">
        <f t="shared" si="888"/>
        <v>119440</v>
      </c>
      <c r="Y603" s="50">
        <f t="shared" si="888"/>
        <v>0</v>
      </c>
      <c r="Z603" s="50">
        <f t="shared" si="888"/>
        <v>0</v>
      </c>
      <c r="AA603" s="50">
        <f t="shared" si="888"/>
        <v>0</v>
      </c>
      <c r="AB603" s="50">
        <f t="shared" si="888"/>
        <v>0</v>
      </c>
      <c r="AC603" s="50">
        <f t="shared" si="888"/>
        <v>0</v>
      </c>
      <c r="AD603" s="50">
        <f t="shared" si="888"/>
        <v>119440</v>
      </c>
      <c r="AE603" s="50">
        <f t="shared" si="888"/>
        <v>0</v>
      </c>
      <c r="AF603" s="50">
        <f t="shared" si="888"/>
        <v>0</v>
      </c>
      <c r="AG603" s="50">
        <f t="shared" si="888"/>
        <v>0</v>
      </c>
      <c r="AH603" s="50">
        <f t="shared" si="888"/>
        <v>0</v>
      </c>
      <c r="AI603" s="50">
        <f t="shared" si="888"/>
        <v>0</v>
      </c>
      <c r="AJ603" s="50">
        <f t="shared" ref="AF603:AQ605" si="889">AJ604</f>
        <v>119440</v>
      </c>
      <c r="AK603" s="50">
        <f t="shared" si="889"/>
        <v>0</v>
      </c>
      <c r="AL603" s="50">
        <f t="shared" si="889"/>
        <v>0</v>
      </c>
      <c r="AM603" s="50">
        <f t="shared" si="889"/>
        <v>0</v>
      </c>
      <c r="AN603" s="50">
        <f t="shared" si="889"/>
        <v>0</v>
      </c>
      <c r="AO603" s="50">
        <f t="shared" si="889"/>
        <v>0</v>
      </c>
      <c r="AP603" s="50">
        <f t="shared" si="889"/>
        <v>119440</v>
      </c>
      <c r="AQ603" s="50">
        <f t="shared" si="889"/>
        <v>0</v>
      </c>
    </row>
    <row r="604" spans="1:43" s="9" customFormat="1" ht="49.5">
      <c r="A604" s="77" t="s">
        <v>125</v>
      </c>
      <c r="B604" s="25" t="s">
        <v>62</v>
      </c>
      <c r="C604" s="25" t="s">
        <v>62</v>
      </c>
      <c r="D604" s="32" t="s">
        <v>404</v>
      </c>
      <c r="E604" s="25"/>
      <c r="F604" s="50">
        <f t="shared" si="887"/>
        <v>115878</v>
      </c>
      <c r="G604" s="50">
        <f t="shared" si="887"/>
        <v>0</v>
      </c>
      <c r="H604" s="50">
        <f t="shared" si="887"/>
        <v>3562</v>
      </c>
      <c r="I604" s="50">
        <f t="shared" si="887"/>
        <v>0</v>
      </c>
      <c r="J604" s="50">
        <f t="shared" si="887"/>
        <v>0</v>
      </c>
      <c r="K604" s="50">
        <f t="shared" si="887"/>
        <v>0</v>
      </c>
      <c r="L604" s="50">
        <f t="shared" si="887"/>
        <v>119440</v>
      </c>
      <c r="M604" s="50">
        <f t="shared" si="887"/>
        <v>0</v>
      </c>
      <c r="N604" s="50">
        <f t="shared" si="887"/>
        <v>0</v>
      </c>
      <c r="O604" s="50">
        <f t="shared" si="887"/>
        <v>0</v>
      </c>
      <c r="P604" s="50">
        <f t="shared" si="887"/>
        <v>0</v>
      </c>
      <c r="Q604" s="50">
        <f t="shared" si="887"/>
        <v>0</v>
      </c>
      <c r="R604" s="50">
        <f t="shared" si="887"/>
        <v>119440</v>
      </c>
      <c r="S604" s="50">
        <f t="shared" si="887"/>
        <v>0</v>
      </c>
      <c r="T604" s="50">
        <f t="shared" si="888"/>
        <v>0</v>
      </c>
      <c r="U604" s="50">
        <f t="shared" si="888"/>
        <v>0</v>
      </c>
      <c r="V604" s="50">
        <f t="shared" si="888"/>
        <v>0</v>
      </c>
      <c r="W604" s="50">
        <f t="shared" si="888"/>
        <v>0</v>
      </c>
      <c r="X604" s="50">
        <f t="shared" si="888"/>
        <v>119440</v>
      </c>
      <c r="Y604" s="50">
        <f t="shared" si="888"/>
        <v>0</v>
      </c>
      <c r="Z604" s="50">
        <f t="shared" si="888"/>
        <v>0</v>
      </c>
      <c r="AA604" s="50">
        <f t="shared" si="888"/>
        <v>0</v>
      </c>
      <c r="AB604" s="50">
        <f t="shared" si="888"/>
        <v>0</v>
      </c>
      <c r="AC604" s="50">
        <f t="shared" si="888"/>
        <v>0</v>
      </c>
      <c r="AD604" s="50">
        <f t="shared" si="888"/>
        <v>119440</v>
      </c>
      <c r="AE604" s="50">
        <f t="shared" si="888"/>
        <v>0</v>
      </c>
      <c r="AF604" s="50">
        <f t="shared" si="889"/>
        <v>0</v>
      </c>
      <c r="AG604" s="50">
        <f t="shared" si="889"/>
        <v>0</v>
      </c>
      <c r="AH604" s="50">
        <f t="shared" si="889"/>
        <v>0</v>
      </c>
      <c r="AI604" s="50">
        <f t="shared" si="889"/>
        <v>0</v>
      </c>
      <c r="AJ604" s="50">
        <f t="shared" si="889"/>
        <v>119440</v>
      </c>
      <c r="AK604" s="50">
        <f t="shared" si="889"/>
        <v>0</v>
      </c>
      <c r="AL604" s="50">
        <f t="shared" si="889"/>
        <v>0</v>
      </c>
      <c r="AM604" s="50">
        <f t="shared" si="889"/>
        <v>0</v>
      </c>
      <c r="AN604" s="50">
        <f t="shared" si="889"/>
        <v>0</v>
      </c>
      <c r="AO604" s="50">
        <f t="shared" si="889"/>
        <v>0</v>
      </c>
      <c r="AP604" s="50">
        <f t="shared" si="889"/>
        <v>119440</v>
      </c>
      <c r="AQ604" s="50">
        <f t="shared" si="889"/>
        <v>0</v>
      </c>
    </row>
    <row r="605" spans="1:43" s="9" customFormat="1" ht="37.5" customHeight="1">
      <c r="A605" s="77" t="s">
        <v>83</v>
      </c>
      <c r="B605" s="25" t="s">
        <v>62</v>
      </c>
      <c r="C605" s="25" t="s">
        <v>62</v>
      </c>
      <c r="D605" s="32" t="s">
        <v>404</v>
      </c>
      <c r="E605" s="25" t="s">
        <v>84</v>
      </c>
      <c r="F605" s="50">
        <f t="shared" si="887"/>
        <v>115878</v>
      </c>
      <c r="G605" s="50">
        <f t="shared" si="887"/>
        <v>0</v>
      </c>
      <c r="H605" s="50">
        <f t="shared" si="887"/>
        <v>3562</v>
      </c>
      <c r="I605" s="50">
        <f t="shared" si="887"/>
        <v>0</v>
      </c>
      <c r="J605" s="50">
        <f t="shared" si="887"/>
        <v>0</v>
      </c>
      <c r="K605" s="50">
        <f t="shared" si="887"/>
        <v>0</v>
      </c>
      <c r="L605" s="50">
        <f t="shared" si="887"/>
        <v>119440</v>
      </c>
      <c r="M605" s="50">
        <f t="shared" si="887"/>
        <v>0</v>
      </c>
      <c r="N605" s="50">
        <f t="shared" si="887"/>
        <v>0</v>
      </c>
      <c r="O605" s="50">
        <f t="shared" si="887"/>
        <v>0</v>
      </c>
      <c r="P605" s="50">
        <f t="shared" si="887"/>
        <v>0</v>
      </c>
      <c r="Q605" s="50">
        <f t="shared" si="887"/>
        <v>0</v>
      </c>
      <c r="R605" s="50">
        <f t="shared" si="887"/>
        <v>119440</v>
      </c>
      <c r="S605" s="50">
        <f t="shared" si="887"/>
        <v>0</v>
      </c>
      <c r="T605" s="50">
        <f t="shared" si="888"/>
        <v>0</v>
      </c>
      <c r="U605" s="50">
        <f t="shared" si="888"/>
        <v>0</v>
      </c>
      <c r="V605" s="50">
        <f t="shared" si="888"/>
        <v>0</v>
      </c>
      <c r="W605" s="50">
        <f t="shared" si="888"/>
        <v>0</v>
      </c>
      <c r="X605" s="50">
        <f t="shared" si="888"/>
        <v>119440</v>
      </c>
      <c r="Y605" s="50">
        <f t="shared" si="888"/>
        <v>0</v>
      </c>
      <c r="Z605" s="50">
        <f t="shared" si="888"/>
        <v>0</v>
      </c>
      <c r="AA605" s="50">
        <f t="shared" si="888"/>
        <v>0</v>
      </c>
      <c r="AB605" s="50">
        <f t="shared" si="888"/>
        <v>0</v>
      </c>
      <c r="AC605" s="50">
        <f t="shared" si="888"/>
        <v>0</v>
      </c>
      <c r="AD605" s="50">
        <f t="shared" si="888"/>
        <v>119440</v>
      </c>
      <c r="AE605" s="50">
        <f t="shared" si="888"/>
        <v>0</v>
      </c>
      <c r="AF605" s="50">
        <f t="shared" si="889"/>
        <v>0</v>
      </c>
      <c r="AG605" s="50">
        <f t="shared" si="889"/>
        <v>0</v>
      </c>
      <c r="AH605" s="50">
        <f t="shared" si="889"/>
        <v>0</v>
      </c>
      <c r="AI605" s="50">
        <f t="shared" si="889"/>
        <v>0</v>
      </c>
      <c r="AJ605" s="50">
        <f t="shared" si="889"/>
        <v>119440</v>
      </c>
      <c r="AK605" s="50">
        <f t="shared" si="889"/>
        <v>0</v>
      </c>
      <c r="AL605" s="50">
        <f t="shared" si="889"/>
        <v>0</v>
      </c>
      <c r="AM605" s="50">
        <f t="shared" si="889"/>
        <v>0</v>
      </c>
      <c r="AN605" s="50">
        <f t="shared" si="889"/>
        <v>0</v>
      </c>
      <c r="AO605" s="50">
        <f t="shared" si="889"/>
        <v>0</v>
      </c>
      <c r="AP605" s="50">
        <f t="shared" si="889"/>
        <v>119440</v>
      </c>
      <c r="AQ605" s="50">
        <f t="shared" si="889"/>
        <v>0</v>
      </c>
    </row>
    <row r="606" spans="1:43" s="9" customFormat="1" ht="16.5">
      <c r="A606" s="33" t="s">
        <v>178</v>
      </c>
      <c r="B606" s="25" t="s">
        <v>62</v>
      </c>
      <c r="C606" s="25" t="s">
        <v>62</v>
      </c>
      <c r="D606" s="32" t="s">
        <v>404</v>
      </c>
      <c r="E606" s="25" t="s">
        <v>177</v>
      </c>
      <c r="F606" s="27">
        <v>115878</v>
      </c>
      <c r="G606" s="27"/>
      <c r="H606" s="92">
        <v>3562</v>
      </c>
      <c r="I606" s="27"/>
      <c r="J606" s="27"/>
      <c r="K606" s="27"/>
      <c r="L606" s="27">
        <f>F606+H606+I606+J606+K606</f>
        <v>119440</v>
      </c>
      <c r="M606" s="27">
        <f>G606+K606</f>
        <v>0</v>
      </c>
      <c r="N606" s="27"/>
      <c r="O606" s="27"/>
      <c r="P606" s="27"/>
      <c r="Q606" s="27"/>
      <c r="R606" s="27">
        <f>L606+N606+O606+P606+Q606</f>
        <v>119440</v>
      </c>
      <c r="S606" s="27">
        <f>M606+Q606</f>
        <v>0</v>
      </c>
      <c r="T606" s="27"/>
      <c r="U606" s="27"/>
      <c r="V606" s="27"/>
      <c r="W606" s="27"/>
      <c r="X606" s="27">
        <f>R606+T606+U606+V606+W606</f>
        <v>119440</v>
      </c>
      <c r="Y606" s="27">
        <f>S606+W606</f>
        <v>0</v>
      </c>
      <c r="Z606" s="27"/>
      <c r="AA606" s="27"/>
      <c r="AB606" s="27"/>
      <c r="AC606" s="27"/>
      <c r="AD606" s="27">
        <f>X606+Z606+AA606+AB606+AC606</f>
        <v>119440</v>
      </c>
      <c r="AE606" s="27">
        <f>Y606+AC606</f>
        <v>0</v>
      </c>
      <c r="AF606" s="27"/>
      <c r="AG606" s="27"/>
      <c r="AH606" s="27"/>
      <c r="AI606" s="27"/>
      <c r="AJ606" s="27">
        <f>AD606+AF606+AG606+AH606+AI606</f>
        <v>119440</v>
      </c>
      <c r="AK606" s="27">
        <f>AE606+AI606</f>
        <v>0</v>
      </c>
      <c r="AL606" s="27"/>
      <c r="AM606" s="27"/>
      <c r="AN606" s="27"/>
      <c r="AO606" s="27"/>
      <c r="AP606" s="27">
        <f>AJ606+AL606+AM606+AN606+AO606</f>
        <v>119440</v>
      </c>
      <c r="AQ606" s="27">
        <f>AK606+AO606</f>
        <v>0</v>
      </c>
    </row>
    <row r="607" spans="1:43" s="9" customFormat="1" ht="24" customHeight="1">
      <c r="A607" s="76" t="s">
        <v>78</v>
      </c>
      <c r="B607" s="25" t="s">
        <v>62</v>
      </c>
      <c r="C607" s="25" t="s">
        <v>62</v>
      </c>
      <c r="D607" s="32" t="s">
        <v>395</v>
      </c>
      <c r="E607" s="25"/>
      <c r="F607" s="50">
        <f t="shared" ref="F607:U609" si="890">F608</f>
        <v>32</v>
      </c>
      <c r="G607" s="50">
        <f t="shared" si="890"/>
        <v>0</v>
      </c>
      <c r="H607" s="50">
        <f t="shared" si="890"/>
        <v>0</v>
      </c>
      <c r="I607" s="50">
        <f t="shared" si="890"/>
        <v>0</v>
      </c>
      <c r="J607" s="50">
        <f t="shared" si="890"/>
        <v>0</v>
      </c>
      <c r="K607" s="50">
        <f t="shared" si="890"/>
        <v>0</v>
      </c>
      <c r="L607" s="50">
        <f t="shared" si="890"/>
        <v>32</v>
      </c>
      <c r="M607" s="50">
        <f t="shared" si="890"/>
        <v>0</v>
      </c>
      <c r="N607" s="50">
        <f t="shared" si="890"/>
        <v>0</v>
      </c>
      <c r="O607" s="50">
        <f t="shared" si="890"/>
        <v>0</v>
      </c>
      <c r="P607" s="50">
        <f t="shared" si="890"/>
        <v>0</v>
      </c>
      <c r="Q607" s="50">
        <f t="shared" si="890"/>
        <v>0</v>
      </c>
      <c r="R607" s="50">
        <f t="shared" si="890"/>
        <v>32</v>
      </c>
      <c r="S607" s="50">
        <f t="shared" si="890"/>
        <v>0</v>
      </c>
      <c r="T607" s="50">
        <f t="shared" si="890"/>
        <v>0</v>
      </c>
      <c r="U607" s="50">
        <f t="shared" si="890"/>
        <v>0</v>
      </c>
      <c r="V607" s="50">
        <f t="shared" ref="T607:AI609" si="891">V608</f>
        <v>0</v>
      </c>
      <c r="W607" s="50">
        <f t="shared" si="891"/>
        <v>0</v>
      </c>
      <c r="X607" s="50">
        <f t="shared" si="891"/>
        <v>32</v>
      </c>
      <c r="Y607" s="50">
        <f t="shared" si="891"/>
        <v>0</v>
      </c>
      <c r="Z607" s="50">
        <f t="shared" si="891"/>
        <v>0</v>
      </c>
      <c r="AA607" s="50">
        <f t="shared" si="891"/>
        <v>0</v>
      </c>
      <c r="AB607" s="50">
        <f t="shared" si="891"/>
        <v>0</v>
      </c>
      <c r="AC607" s="50">
        <f t="shared" si="891"/>
        <v>0</v>
      </c>
      <c r="AD607" s="50">
        <f t="shared" si="891"/>
        <v>32</v>
      </c>
      <c r="AE607" s="50">
        <f t="shared" si="891"/>
        <v>0</v>
      </c>
      <c r="AF607" s="50">
        <f t="shared" si="891"/>
        <v>0</v>
      </c>
      <c r="AG607" s="50">
        <f t="shared" si="891"/>
        <v>0</v>
      </c>
      <c r="AH607" s="50">
        <f t="shared" si="891"/>
        <v>0</v>
      </c>
      <c r="AI607" s="50">
        <f t="shared" si="891"/>
        <v>0</v>
      </c>
      <c r="AJ607" s="50">
        <f t="shared" ref="AF607:AQ609" si="892">AJ608</f>
        <v>32</v>
      </c>
      <c r="AK607" s="50">
        <f t="shared" si="892"/>
        <v>0</v>
      </c>
      <c r="AL607" s="50">
        <f t="shared" si="892"/>
        <v>0</v>
      </c>
      <c r="AM607" s="50">
        <f t="shared" si="892"/>
        <v>0</v>
      </c>
      <c r="AN607" s="50">
        <f t="shared" si="892"/>
        <v>0</v>
      </c>
      <c r="AO607" s="50">
        <f t="shared" si="892"/>
        <v>0</v>
      </c>
      <c r="AP607" s="50">
        <f t="shared" si="892"/>
        <v>32</v>
      </c>
      <c r="AQ607" s="50">
        <f t="shared" si="892"/>
        <v>0</v>
      </c>
    </row>
    <row r="608" spans="1:43" s="9" customFormat="1" ht="49.5">
      <c r="A608" s="77" t="s">
        <v>202</v>
      </c>
      <c r="B608" s="25" t="s">
        <v>62</v>
      </c>
      <c r="C608" s="25" t="s">
        <v>62</v>
      </c>
      <c r="D608" s="32" t="s">
        <v>405</v>
      </c>
      <c r="E608" s="25"/>
      <c r="F608" s="50">
        <f t="shared" si="890"/>
        <v>32</v>
      </c>
      <c r="G608" s="50">
        <f t="shared" si="890"/>
        <v>0</v>
      </c>
      <c r="H608" s="50">
        <f t="shared" si="890"/>
        <v>0</v>
      </c>
      <c r="I608" s="50">
        <f t="shared" si="890"/>
        <v>0</v>
      </c>
      <c r="J608" s="50">
        <f t="shared" si="890"/>
        <v>0</v>
      </c>
      <c r="K608" s="50">
        <f t="shared" si="890"/>
        <v>0</v>
      </c>
      <c r="L608" s="50">
        <f t="shared" si="890"/>
        <v>32</v>
      </c>
      <c r="M608" s="50">
        <f t="shared" si="890"/>
        <v>0</v>
      </c>
      <c r="N608" s="50">
        <f t="shared" si="890"/>
        <v>0</v>
      </c>
      <c r="O608" s="50">
        <f t="shared" si="890"/>
        <v>0</v>
      </c>
      <c r="P608" s="50">
        <f t="shared" si="890"/>
        <v>0</v>
      </c>
      <c r="Q608" s="50">
        <f t="shared" si="890"/>
        <v>0</v>
      </c>
      <c r="R608" s="50">
        <f t="shared" si="890"/>
        <v>32</v>
      </c>
      <c r="S608" s="50">
        <f t="shared" si="890"/>
        <v>0</v>
      </c>
      <c r="T608" s="50">
        <f t="shared" si="891"/>
        <v>0</v>
      </c>
      <c r="U608" s="50">
        <f t="shared" si="891"/>
        <v>0</v>
      </c>
      <c r="V608" s="50">
        <f t="shared" si="891"/>
        <v>0</v>
      </c>
      <c r="W608" s="50">
        <f t="shared" si="891"/>
        <v>0</v>
      </c>
      <c r="X608" s="50">
        <f t="shared" si="891"/>
        <v>32</v>
      </c>
      <c r="Y608" s="50">
        <f t="shared" si="891"/>
        <v>0</v>
      </c>
      <c r="Z608" s="50">
        <f t="shared" si="891"/>
        <v>0</v>
      </c>
      <c r="AA608" s="50">
        <f t="shared" si="891"/>
        <v>0</v>
      </c>
      <c r="AB608" s="50">
        <f t="shared" si="891"/>
        <v>0</v>
      </c>
      <c r="AC608" s="50">
        <f t="shared" si="891"/>
        <v>0</v>
      </c>
      <c r="AD608" s="50">
        <f t="shared" si="891"/>
        <v>32</v>
      </c>
      <c r="AE608" s="50">
        <f t="shared" si="891"/>
        <v>0</v>
      </c>
      <c r="AF608" s="50">
        <f t="shared" si="892"/>
        <v>0</v>
      </c>
      <c r="AG608" s="50">
        <f t="shared" si="892"/>
        <v>0</v>
      </c>
      <c r="AH608" s="50">
        <f t="shared" si="892"/>
        <v>0</v>
      </c>
      <c r="AI608" s="50">
        <f t="shared" si="892"/>
        <v>0</v>
      </c>
      <c r="AJ608" s="50">
        <f t="shared" si="892"/>
        <v>32</v>
      </c>
      <c r="AK608" s="50">
        <f t="shared" si="892"/>
        <v>0</v>
      </c>
      <c r="AL608" s="50">
        <f t="shared" si="892"/>
        <v>0</v>
      </c>
      <c r="AM608" s="50">
        <f t="shared" si="892"/>
        <v>0</v>
      </c>
      <c r="AN608" s="50">
        <f t="shared" si="892"/>
        <v>0</v>
      </c>
      <c r="AO608" s="50">
        <f t="shared" si="892"/>
        <v>0</v>
      </c>
      <c r="AP608" s="50">
        <f t="shared" si="892"/>
        <v>32</v>
      </c>
      <c r="AQ608" s="50">
        <f t="shared" si="892"/>
        <v>0</v>
      </c>
    </row>
    <row r="609" spans="1:43" s="9" customFormat="1" ht="39.75" customHeight="1">
      <c r="A609" s="77" t="s">
        <v>83</v>
      </c>
      <c r="B609" s="25" t="s">
        <v>62</v>
      </c>
      <c r="C609" s="25" t="s">
        <v>62</v>
      </c>
      <c r="D609" s="32" t="s">
        <v>405</v>
      </c>
      <c r="E609" s="25" t="s">
        <v>84</v>
      </c>
      <c r="F609" s="50">
        <f t="shared" si="890"/>
        <v>32</v>
      </c>
      <c r="G609" s="50">
        <f t="shared" si="890"/>
        <v>0</v>
      </c>
      <c r="H609" s="50">
        <f t="shared" si="890"/>
        <v>0</v>
      </c>
      <c r="I609" s="50">
        <f t="shared" si="890"/>
        <v>0</v>
      </c>
      <c r="J609" s="50">
        <f t="shared" si="890"/>
        <v>0</v>
      </c>
      <c r="K609" s="50">
        <f t="shared" si="890"/>
        <v>0</v>
      </c>
      <c r="L609" s="50">
        <f t="shared" si="890"/>
        <v>32</v>
      </c>
      <c r="M609" s="50">
        <f t="shared" si="890"/>
        <v>0</v>
      </c>
      <c r="N609" s="50">
        <f t="shared" si="890"/>
        <v>0</v>
      </c>
      <c r="O609" s="50">
        <f t="shared" si="890"/>
        <v>0</v>
      </c>
      <c r="P609" s="50">
        <f t="shared" si="890"/>
        <v>0</v>
      </c>
      <c r="Q609" s="50">
        <f t="shared" si="890"/>
        <v>0</v>
      </c>
      <c r="R609" s="50">
        <f t="shared" si="890"/>
        <v>32</v>
      </c>
      <c r="S609" s="50">
        <f t="shared" si="890"/>
        <v>0</v>
      </c>
      <c r="T609" s="50">
        <f t="shared" si="891"/>
        <v>0</v>
      </c>
      <c r="U609" s="50">
        <f t="shared" si="891"/>
        <v>0</v>
      </c>
      <c r="V609" s="50">
        <f t="shared" si="891"/>
        <v>0</v>
      </c>
      <c r="W609" s="50">
        <f t="shared" si="891"/>
        <v>0</v>
      </c>
      <c r="X609" s="50">
        <f t="shared" si="891"/>
        <v>32</v>
      </c>
      <c r="Y609" s="50">
        <f t="shared" si="891"/>
        <v>0</v>
      </c>
      <c r="Z609" s="50">
        <f t="shared" si="891"/>
        <v>0</v>
      </c>
      <c r="AA609" s="50">
        <f t="shared" si="891"/>
        <v>0</v>
      </c>
      <c r="AB609" s="50">
        <f t="shared" si="891"/>
        <v>0</v>
      </c>
      <c r="AC609" s="50">
        <f t="shared" si="891"/>
        <v>0</v>
      </c>
      <c r="AD609" s="50">
        <f t="shared" si="891"/>
        <v>32</v>
      </c>
      <c r="AE609" s="50">
        <f t="shared" si="891"/>
        <v>0</v>
      </c>
      <c r="AF609" s="50">
        <f t="shared" si="892"/>
        <v>0</v>
      </c>
      <c r="AG609" s="50">
        <f t="shared" si="892"/>
        <v>0</v>
      </c>
      <c r="AH609" s="50">
        <f t="shared" si="892"/>
        <v>0</v>
      </c>
      <c r="AI609" s="50">
        <f t="shared" si="892"/>
        <v>0</v>
      </c>
      <c r="AJ609" s="50">
        <f t="shared" si="892"/>
        <v>32</v>
      </c>
      <c r="AK609" s="50">
        <f t="shared" si="892"/>
        <v>0</v>
      </c>
      <c r="AL609" s="50">
        <f t="shared" si="892"/>
        <v>0</v>
      </c>
      <c r="AM609" s="50">
        <f t="shared" si="892"/>
        <v>0</v>
      </c>
      <c r="AN609" s="50">
        <f t="shared" si="892"/>
        <v>0</v>
      </c>
      <c r="AO609" s="50">
        <f t="shared" si="892"/>
        <v>0</v>
      </c>
      <c r="AP609" s="50">
        <f t="shared" si="892"/>
        <v>32</v>
      </c>
      <c r="AQ609" s="50">
        <f t="shared" si="892"/>
        <v>0</v>
      </c>
    </row>
    <row r="610" spans="1:43" s="9" customFormat="1" ht="16.5">
      <c r="A610" s="33" t="s">
        <v>178</v>
      </c>
      <c r="B610" s="25" t="s">
        <v>62</v>
      </c>
      <c r="C610" s="25" t="s">
        <v>62</v>
      </c>
      <c r="D610" s="32" t="s">
        <v>405</v>
      </c>
      <c r="E610" s="25" t="s">
        <v>177</v>
      </c>
      <c r="F610" s="27">
        <v>32</v>
      </c>
      <c r="G610" s="27"/>
      <c r="H610" s="27"/>
      <c r="I610" s="27"/>
      <c r="J610" s="27"/>
      <c r="K610" s="27"/>
      <c r="L610" s="27">
        <f>F610+H610+I610+J610+K610</f>
        <v>32</v>
      </c>
      <c r="M610" s="27">
        <f>G610+K610</f>
        <v>0</v>
      </c>
      <c r="N610" s="27"/>
      <c r="O610" s="27"/>
      <c r="P610" s="27"/>
      <c r="Q610" s="27"/>
      <c r="R610" s="27">
        <f>L610+N610+O610+P610+Q610</f>
        <v>32</v>
      </c>
      <c r="S610" s="27">
        <f>M610+Q610</f>
        <v>0</v>
      </c>
      <c r="T610" s="27"/>
      <c r="U610" s="27"/>
      <c r="V610" s="27"/>
      <c r="W610" s="27"/>
      <c r="X610" s="27">
        <f>R610+T610+U610+V610+W610</f>
        <v>32</v>
      </c>
      <c r="Y610" s="27">
        <f>S610+W610</f>
        <v>0</v>
      </c>
      <c r="Z610" s="27"/>
      <c r="AA610" s="27"/>
      <c r="AB610" s="27"/>
      <c r="AC610" s="27"/>
      <c r="AD610" s="27">
        <f>X610+Z610+AA610+AB610+AC610</f>
        <v>32</v>
      </c>
      <c r="AE610" s="27">
        <f>Y610+AC610</f>
        <v>0</v>
      </c>
      <c r="AF610" s="27"/>
      <c r="AG610" s="27"/>
      <c r="AH610" s="27"/>
      <c r="AI610" s="27"/>
      <c r="AJ610" s="27">
        <f>AD610+AF610+AG610+AH610+AI610</f>
        <v>32</v>
      </c>
      <c r="AK610" s="27">
        <f>AE610+AI610</f>
        <v>0</v>
      </c>
      <c r="AL610" s="27"/>
      <c r="AM610" s="27"/>
      <c r="AN610" s="27"/>
      <c r="AO610" s="27"/>
      <c r="AP610" s="27">
        <f>AJ610+AL610+AM610+AN610+AO610</f>
        <v>32</v>
      </c>
      <c r="AQ610" s="27">
        <f>AK610+AO610</f>
        <v>0</v>
      </c>
    </row>
    <row r="611" spans="1:43" s="9" customFormat="1" ht="49.5">
      <c r="A611" s="33" t="s">
        <v>156</v>
      </c>
      <c r="B611" s="25" t="s">
        <v>62</v>
      </c>
      <c r="C611" s="25" t="s">
        <v>62</v>
      </c>
      <c r="D611" s="32" t="s">
        <v>374</v>
      </c>
      <c r="E611" s="25"/>
      <c r="F611" s="27">
        <f>F612</f>
        <v>166</v>
      </c>
      <c r="G611" s="27">
        <f>G612</f>
        <v>0</v>
      </c>
      <c r="H611" s="27">
        <f t="shared" ref="H611:Z614" si="893">H612</f>
        <v>0</v>
      </c>
      <c r="I611" s="27">
        <f t="shared" si="893"/>
        <v>0</v>
      </c>
      <c r="J611" s="27">
        <f t="shared" si="893"/>
        <v>0</v>
      </c>
      <c r="K611" s="27">
        <f t="shared" si="893"/>
        <v>0</v>
      </c>
      <c r="L611" s="27">
        <f t="shared" si="893"/>
        <v>166</v>
      </c>
      <c r="M611" s="27">
        <f t="shared" si="893"/>
        <v>0</v>
      </c>
      <c r="N611" s="27">
        <f t="shared" si="893"/>
        <v>0</v>
      </c>
      <c r="O611" s="27">
        <f t="shared" si="893"/>
        <v>0</v>
      </c>
      <c r="P611" s="27">
        <f t="shared" si="893"/>
        <v>0</v>
      </c>
      <c r="Q611" s="27">
        <f t="shared" si="893"/>
        <v>0</v>
      </c>
      <c r="R611" s="27">
        <f t="shared" si="893"/>
        <v>166</v>
      </c>
      <c r="S611" s="27">
        <f t="shared" si="893"/>
        <v>0</v>
      </c>
      <c r="T611" s="27">
        <f t="shared" si="893"/>
        <v>0</v>
      </c>
      <c r="U611" s="27">
        <f t="shared" si="893"/>
        <v>0</v>
      </c>
      <c r="V611" s="27">
        <f t="shared" si="893"/>
        <v>0</v>
      </c>
      <c r="W611" s="27">
        <f t="shared" si="893"/>
        <v>0</v>
      </c>
      <c r="X611" s="27">
        <f t="shared" si="893"/>
        <v>166</v>
      </c>
      <c r="Y611" s="27">
        <f t="shared" si="893"/>
        <v>0</v>
      </c>
      <c r="Z611" s="27">
        <f t="shared" si="893"/>
        <v>0</v>
      </c>
      <c r="AA611" s="27">
        <f t="shared" ref="Z611:AO614" si="894">AA612</f>
        <v>0</v>
      </c>
      <c r="AB611" s="27">
        <f t="shared" si="894"/>
        <v>0</v>
      </c>
      <c r="AC611" s="27">
        <f t="shared" si="894"/>
        <v>0</v>
      </c>
      <c r="AD611" s="27">
        <f t="shared" si="894"/>
        <v>166</v>
      </c>
      <c r="AE611" s="27">
        <f t="shared" si="894"/>
        <v>0</v>
      </c>
      <c r="AF611" s="27">
        <f t="shared" si="894"/>
        <v>0</v>
      </c>
      <c r="AG611" s="27">
        <f t="shared" si="894"/>
        <v>0</v>
      </c>
      <c r="AH611" s="27">
        <f t="shared" si="894"/>
        <v>0</v>
      </c>
      <c r="AI611" s="27">
        <f t="shared" si="894"/>
        <v>0</v>
      </c>
      <c r="AJ611" s="27">
        <f t="shared" si="894"/>
        <v>166</v>
      </c>
      <c r="AK611" s="27">
        <f t="shared" si="894"/>
        <v>0</v>
      </c>
      <c r="AL611" s="27">
        <f t="shared" si="894"/>
        <v>0</v>
      </c>
      <c r="AM611" s="27">
        <f t="shared" si="894"/>
        <v>0</v>
      </c>
      <c r="AN611" s="27">
        <f t="shared" si="894"/>
        <v>0</v>
      </c>
      <c r="AO611" s="27">
        <f t="shared" si="894"/>
        <v>0</v>
      </c>
      <c r="AP611" s="27">
        <f t="shared" ref="AL611:AQ614" si="895">AP612</f>
        <v>166</v>
      </c>
      <c r="AQ611" s="27">
        <f t="shared" si="895"/>
        <v>0</v>
      </c>
    </row>
    <row r="612" spans="1:43" s="9" customFormat="1" ht="33">
      <c r="A612" s="33" t="s">
        <v>216</v>
      </c>
      <c r="B612" s="25" t="s">
        <v>62</v>
      </c>
      <c r="C612" s="25" t="s">
        <v>62</v>
      </c>
      <c r="D612" s="32" t="s">
        <v>406</v>
      </c>
      <c r="E612" s="25"/>
      <c r="F612" s="27">
        <f t="shared" ref="F612:U614" si="896">F613</f>
        <v>166</v>
      </c>
      <c r="G612" s="27">
        <f t="shared" si="896"/>
        <v>0</v>
      </c>
      <c r="H612" s="27">
        <f t="shared" si="896"/>
        <v>0</v>
      </c>
      <c r="I612" s="27">
        <f t="shared" si="896"/>
        <v>0</v>
      </c>
      <c r="J612" s="27">
        <f t="shared" si="896"/>
        <v>0</v>
      </c>
      <c r="K612" s="27">
        <f t="shared" si="896"/>
        <v>0</v>
      </c>
      <c r="L612" s="27">
        <f t="shared" si="896"/>
        <v>166</v>
      </c>
      <c r="M612" s="27">
        <f t="shared" si="896"/>
        <v>0</v>
      </c>
      <c r="N612" s="27">
        <f t="shared" si="896"/>
        <v>0</v>
      </c>
      <c r="O612" s="27">
        <f t="shared" si="896"/>
        <v>0</v>
      </c>
      <c r="P612" s="27">
        <f t="shared" si="896"/>
        <v>0</v>
      </c>
      <c r="Q612" s="27">
        <f t="shared" si="896"/>
        <v>0</v>
      </c>
      <c r="R612" s="27">
        <f t="shared" si="896"/>
        <v>166</v>
      </c>
      <c r="S612" s="27">
        <f t="shared" si="896"/>
        <v>0</v>
      </c>
      <c r="T612" s="27">
        <f t="shared" si="896"/>
        <v>0</v>
      </c>
      <c r="U612" s="27">
        <f t="shared" si="896"/>
        <v>0</v>
      </c>
      <c r="V612" s="27">
        <f t="shared" si="893"/>
        <v>0</v>
      </c>
      <c r="W612" s="27">
        <f t="shared" si="893"/>
        <v>0</v>
      </c>
      <c r="X612" s="27">
        <f t="shared" si="893"/>
        <v>166</v>
      </c>
      <c r="Y612" s="27">
        <f t="shared" si="893"/>
        <v>0</v>
      </c>
      <c r="Z612" s="27">
        <f t="shared" si="893"/>
        <v>0</v>
      </c>
      <c r="AA612" s="27">
        <f t="shared" si="894"/>
        <v>0</v>
      </c>
      <c r="AB612" s="27">
        <f t="shared" si="894"/>
        <v>0</v>
      </c>
      <c r="AC612" s="27">
        <f t="shared" si="894"/>
        <v>0</v>
      </c>
      <c r="AD612" s="27">
        <f t="shared" si="894"/>
        <v>166</v>
      </c>
      <c r="AE612" s="27">
        <f t="shared" si="894"/>
        <v>0</v>
      </c>
      <c r="AF612" s="27">
        <f t="shared" si="894"/>
        <v>0</v>
      </c>
      <c r="AG612" s="27">
        <f t="shared" si="894"/>
        <v>0</v>
      </c>
      <c r="AH612" s="27">
        <f t="shared" si="894"/>
        <v>0</v>
      </c>
      <c r="AI612" s="27">
        <f t="shared" si="894"/>
        <v>0</v>
      </c>
      <c r="AJ612" s="27">
        <f t="shared" si="894"/>
        <v>166</v>
      </c>
      <c r="AK612" s="27">
        <f t="shared" si="894"/>
        <v>0</v>
      </c>
      <c r="AL612" s="27">
        <f t="shared" si="895"/>
        <v>0</v>
      </c>
      <c r="AM612" s="27">
        <f t="shared" si="895"/>
        <v>0</v>
      </c>
      <c r="AN612" s="27">
        <f t="shared" si="895"/>
        <v>0</v>
      </c>
      <c r="AO612" s="27">
        <f t="shared" si="895"/>
        <v>0</v>
      </c>
      <c r="AP612" s="27">
        <f t="shared" si="895"/>
        <v>166</v>
      </c>
      <c r="AQ612" s="27">
        <f t="shared" si="895"/>
        <v>0</v>
      </c>
    </row>
    <row r="613" spans="1:43" s="9" customFormat="1" ht="49.5">
      <c r="A613" s="33" t="s">
        <v>231</v>
      </c>
      <c r="B613" s="25" t="s">
        <v>62</v>
      </c>
      <c r="C613" s="25" t="s">
        <v>62</v>
      </c>
      <c r="D613" s="32" t="s">
        <v>407</v>
      </c>
      <c r="E613" s="25"/>
      <c r="F613" s="27">
        <f t="shared" si="896"/>
        <v>166</v>
      </c>
      <c r="G613" s="27">
        <f t="shared" si="896"/>
        <v>0</v>
      </c>
      <c r="H613" s="27">
        <f t="shared" si="896"/>
        <v>0</v>
      </c>
      <c r="I613" s="27">
        <f t="shared" si="896"/>
        <v>0</v>
      </c>
      <c r="J613" s="27">
        <f t="shared" si="896"/>
        <v>0</v>
      </c>
      <c r="K613" s="27">
        <f t="shared" si="896"/>
        <v>0</v>
      </c>
      <c r="L613" s="27">
        <f t="shared" si="896"/>
        <v>166</v>
      </c>
      <c r="M613" s="27">
        <f t="shared" si="896"/>
        <v>0</v>
      </c>
      <c r="N613" s="27">
        <f t="shared" si="896"/>
        <v>0</v>
      </c>
      <c r="O613" s="27">
        <f t="shared" si="896"/>
        <v>0</v>
      </c>
      <c r="P613" s="27">
        <f t="shared" si="896"/>
        <v>0</v>
      </c>
      <c r="Q613" s="27">
        <f t="shared" si="896"/>
        <v>0</v>
      </c>
      <c r="R613" s="27">
        <f t="shared" si="896"/>
        <v>166</v>
      </c>
      <c r="S613" s="27">
        <f t="shared" si="896"/>
        <v>0</v>
      </c>
      <c r="T613" s="27">
        <f t="shared" si="893"/>
        <v>0</v>
      </c>
      <c r="U613" s="27">
        <f t="shared" si="893"/>
        <v>0</v>
      </c>
      <c r="V613" s="27">
        <f t="shared" si="893"/>
        <v>0</v>
      </c>
      <c r="W613" s="27">
        <f t="shared" si="893"/>
        <v>0</v>
      </c>
      <c r="X613" s="27">
        <f t="shared" si="893"/>
        <v>166</v>
      </c>
      <c r="Y613" s="27">
        <f t="shared" si="893"/>
        <v>0</v>
      </c>
      <c r="Z613" s="27">
        <f t="shared" si="894"/>
        <v>0</v>
      </c>
      <c r="AA613" s="27">
        <f t="shared" si="894"/>
        <v>0</v>
      </c>
      <c r="AB613" s="27">
        <f t="shared" si="894"/>
        <v>0</v>
      </c>
      <c r="AC613" s="27">
        <f t="shared" si="894"/>
        <v>0</v>
      </c>
      <c r="AD613" s="27">
        <f t="shared" si="894"/>
        <v>166</v>
      </c>
      <c r="AE613" s="27">
        <f t="shared" si="894"/>
        <v>0</v>
      </c>
      <c r="AF613" s="27">
        <f t="shared" si="894"/>
        <v>0</v>
      </c>
      <c r="AG613" s="27">
        <f t="shared" si="894"/>
        <v>0</v>
      </c>
      <c r="AH613" s="27">
        <f t="shared" si="894"/>
        <v>0</v>
      </c>
      <c r="AI613" s="27">
        <f t="shared" si="894"/>
        <v>0</v>
      </c>
      <c r="AJ613" s="27">
        <f t="shared" si="894"/>
        <v>166</v>
      </c>
      <c r="AK613" s="27">
        <f t="shared" si="894"/>
        <v>0</v>
      </c>
      <c r="AL613" s="27">
        <f t="shared" si="895"/>
        <v>0</v>
      </c>
      <c r="AM613" s="27">
        <f t="shared" si="895"/>
        <v>0</v>
      </c>
      <c r="AN613" s="27">
        <f t="shared" si="895"/>
        <v>0</v>
      </c>
      <c r="AO613" s="27">
        <f t="shared" si="895"/>
        <v>0</v>
      </c>
      <c r="AP613" s="27">
        <f t="shared" si="895"/>
        <v>166</v>
      </c>
      <c r="AQ613" s="27">
        <f t="shared" si="895"/>
        <v>0</v>
      </c>
    </row>
    <row r="614" spans="1:43" s="9" customFormat="1" ht="38.25" customHeight="1">
      <c r="A614" s="33" t="s">
        <v>83</v>
      </c>
      <c r="B614" s="25" t="s">
        <v>62</v>
      </c>
      <c r="C614" s="25" t="s">
        <v>62</v>
      </c>
      <c r="D614" s="32" t="s">
        <v>407</v>
      </c>
      <c r="E614" s="25" t="s">
        <v>84</v>
      </c>
      <c r="F614" s="27">
        <f t="shared" si="896"/>
        <v>166</v>
      </c>
      <c r="G614" s="27">
        <f t="shared" si="896"/>
        <v>0</v>
      </c>
      <c r="H614" s="27">
        <f t="shared" si="896"/>
        <v>0</v>
      </c>
      <c r="I614" s="27">
        <f t="shared" si="896"/>
        <v>0</v>
      </c>
      <c r="J614" s="27">
        <f t="shared" si="896"/>
        <v>0</v>
      </c>
      <c r="K614" s="27">
        <f t="shared" si="896"/>
        <v>0</v>
      </c>
      <c r="L614" s="27">
        <f t="shared" si="896"/>
        <v>166</v>
      </c>
      <c r="M614" s="27">
        <f t="shared" si="896"/>
        <v>0</v>
      </c>
      <c r="N614" s="27">
        <f t="shared" si="896"/>
        <v>0</v>
      </c>
      <c r="O614" s="27">
        <f t="shared" si="896"/>
        <v>0</v>
      </c>
      <c r="P614" s="27">
        <f t="shared" si="896"/>
        <v>0</v>
      </c>
      <c r="Q614" s="27">
        <f t="shared" si="896"/>
        <v>0</v>
      </c>
      <c r="R614" s="27">
        <f t="shared" si="896"/>
        <v>166</v>
      </c>
      <c r="S614" s="27">
        <f t="shared" si="896"/>
        <v>0</v>
      </c>
      <c r="T614" s="27">
        <f t="shared" si="893"/>
        <v>0</v>
      </c>
      <c r="U614" s="27">
        <f t="shared" si="893"/>
        <v>0</v>
      </c>
      <c r="V614" s="27">
        <f t="shared" si="893"/>
        <v>0</v>
      </c>
      <c r="W614" s="27">
        <f t="shared" si="893"/>
        <v>0</v>
      </c>
      <c r="X614" s="27">
        <f t="shared" si="893"/>
        <v>166</v>
      </c>
      <c r="Y614" s="27">
        <f t="shared" si="893"/>
        <v>0</v>
      </c>
      <c r="Z614" s="27">
        <f t="shared" si="894"/>
        <v>0</v>
      </c>
      <c r="AA614" s="27">
        <f t="shared" si="894"/>
        <v>0</v>
      </c>
      <c r="AB614" s="27">
        <f t="shared" si="894"/>
        <v>0</v>
      </c>
      <c r="AC614" s="27">
        <f t="shared" si="894"/>
        <v>0</v>
      </c>
      <c r="AD614" s="27">
        <f t="shared" si="894"/>
        <v>166</v>
      </c>
      <c r="AE614" s="27">
        <f t="shared" si="894"/>
        <v>0</v>
      </c>
      <c r="AF614" s="27">
        <f t="shared" si="894"/>
        <v>0</v>
      </c>
      <c r="AG614" s="27">
        <f t="shared" si="894"/>
        <v>0</v>
      </c>
      <c r="AH614" s="27">
        <f t="shared" si="894"/>
        <v>0</v>
      </c>
      <c r="AI614" s="27">
        <f t="shared" si="894"/>
        <v>0</v>
      </c>
      <c r="AJ614" s="27">
        <f t="shared" si="894"/>
        <v>166</v>
      </c>
      <c r="AK614" s="27">
        <f t="shared" si="894"/>
        <v>0</v>
      </c>
      <c r="AL614" s="27">
        <f t="shared" si="895"/>
        <v>0</v>
      </c>
      <c r="AM614" s="27">
        <f t="shared" si="895"/>
        <v>0</v>
      </c>
      <c r="AN614" s="27">
        <f t="shared" si="895"/>
        <v>0</v>
      </c>
      <c r="AO614" s="27">
        <f t="shared" si="895"/>
        <v>0</v>
      </c>
      <c r="AP614" s="27">
        <f t="shared" si="895"/>
        <v>166</v>
      </c>
      <c r="AQ614" s="27">
        <f t="shared" si="895"/>
        <v>0</v>
      </c>
    </row>
    <row r="615" spans="1:43" s="9" customFormat="1" ht="16.5">
      <c r="A615" s="33" t="s">
        <v>178</v>
      </c>
      <c r="B615" s="25" t="s">
        <v>62</v>
      </c>
      <c r="C615" s="25" t="s">
        <v>62</v>
      </c>
      <c r="D615" s="32" t="s">
        <v>407</v>
      </c>
      <c r="E615" s="25" t="s">
        <v>177</v>
      </c>
      <c r="F615" s="27">
        <v>166</v>
      </c>
      <c r="G615" s="27"/>
      <c r="H615" s="27"/>
      <c r="I615" s="27"/>
      <c r="J615" s="27"/>
      <c r="K615" s="27"/>
      <c r="L615" s="27">
        <f>F615+H615+I615+J615+K615</f>
        <v>166</v>
      </c>
      <c r="M615" s="27">
        <f>G615+K615</f>
        <v>0</v>
      </c>
      <c r="N615" s="27"/>
      <c r="O615" s="27"/>
      <c r="P615" s="27"/>
      <c r="Q615" s="27"/>
      <c r="R615" s="27">
        <f>L615+N615+O615+P615+Q615</f>
        <v>166</v>
      </c>
      <c r="S615" s="27">
        <f>M615+Q615</f>
        <v>0</v>
      </c>
      <c r="T615" s="27"/>
      <c r="U615" s="27"/>
      <c r="V615" s="27"/>
      <c r="W615" s="27"/>
      <c r="X615" s="27">
        <f>R615+T615+U615+V615+W615</f>
        <v>166</v>
      </c>
      <c r="Y615" s="27">
        <f>S615+W615</f>
        <v>0</v>
      </c>
      <c r="Z615" s="27"/>
      <c r="AA615" s="27"/>
      <c r="AB615" s="27"/>
      <c r="AC615" s="27"/>
      <c r="AD615" s="27">
        <f>X615+Z615+AA615+AB615+AC615</f>
        <v>166</v>
      </c>
      <c r="AE615" s="27">
        <f>Y615+AC615</f>
        <v>0</v>
      </c>
      <c r="AF615" s="27"/>
      <c r="AG615" s="27"/>
      <c r="AH615" s="27"/>
      <c r="AI615" s="27"/>
      <c r="AJ615" s="27">
        <f>AD615+AF615+AG615+AH615+AI615</f>
        <v>166</v>
      </c>
      <c r="AK615" s="27">
        <f>AE615+AI615</f>
        <v>0</v>
      </c>
      <c r="AL615" s="27"/>
      <c r="AM615" s="27"/>
      <c r="AN615" s="27"/>
      <c r="AO615" s="27"/>
      <c r="AP615" s="27">
        <f>AJ615+AL615+AM615+AN615+AO615</f>
        <v>166</v>
      </c>
      <c r="AQ615" s="27">
        <f>AK615+AO615</f>
        <v>0</v>
      </c>
    </row>
    <row r="616" spans="1:43" s="9" customFormat="1" ht="49.5">
      <c r="A616" s="76" t="s">
        <v>523</v>
      </c>
      <c r="B616" s="25" t="s">
        <v>62</v>
      </c>
      <c r="C616" s="25" t="s">
        <v>62</v>
      </c>
      <c r="D616" s="32" t="s">
        <v>389</v>
      </c>
      <c r="E616" s="25"/>
      <c r="F616" s="27">
        <f t="shared" ref="F616:U619" si="897">F617</f>
        <v>680</v>
      </c>
      <c r="G616" s="27">
        <f t="shared" si="897"/>
        <v>0</v>
      </c>
      <c r="H616" s="27">
        <f t="shared" si="897"/>
        <v>0</v>
      </c>
      <c r="I616" s="27">
        <f t="shared" si="897"/>
        <v>0</v>
      </c>
      <c r="J616" s="27">
        <f t="shared" si="897"/>
        <v>0</v>
      </c>
      <c r="K616" s="27">
        <f t="shared" si="897"/>
        <v>0</v>
      </c>
      <c r="L616" s="27">
        <f t="shared" si="897"/>
        <v>680</v>
      </c>
      <c r="M616" s="27">
        <f t="shared" si="897"/>
        <v>0</v>
      </c>
      <c r="N616" s="27">
        <f t="shared" si="897"/>
        <v>0</v>
      </c>
      <c r="O616" s="27">
        <f t="shared" si="897"/>
        <v>0</v>
      </c>
      <c r="P616" s="27">
        <f t="shared" si="897"/>
        <v>0</v>
      </c>
      <c r="Q616" s="27">
        <f t="shared" si="897"/>
        <v>0</v>
      </c>
      <c r="R616" s="27">
        <f t="shared" si="897"/>
        <v>680</v>
      </c>
      <c r="S616" s="27">
        <f t="shared" si="897"/>
        <v>0</v>
      </c>
      <c r="T616" s="27">
        <f t="shared" si="897"/>
        <v>0</v>
      </c>
      <c r="U616" s="27">
        <f t="shared" si="897"/>
        <v>0</v>
      </c>
      <c r="V616" s="27">
        <f t="shared" ref="T616:AI619" si="898">V617</f>
        <v>0</v>
      </c>
      <c r="W616" s="27">
        <f t="shared" si="898"/>
        <v>0</v>
      </c>
      <c r="X616" s="27">
        <f t="shared" si="898"/>
        <v>680</v>
      </c>
      <c r="Y616" s="27">
        <f t="shared" si="898"/>
        <v>0</v>
      </c>
      <c r="Z616" s="27">
        <f t="shared" si="898"/>
        <v>0</v>
      </c>
      <c r="AA616" s="27">
        <f t="shared" si="898"/>
        <v>0</v>
      </c>
      <c r="AB616" s="27">
        <f t="shared" si="898"/>
        <v>0</v>
      </c>
      <c r="AC616" s="27">
        <f t="shared" si="898"/>
        <v>0</v>
      </c>
      <c r="AD616" s="27">
        <f t="shared" si="898"/>
        <v>680</v>
      </c>
      <c r="AE616" s="27">
        <f t="shared" si="898"/>
        <v>0</v>
      </c>
      <c r="AF616" s="27">
        <f t="shared" si="898"/>
        <v>0</v>
      </c>
      <c r="AG616" s="27">
        <f t="shared" si="898"/>
        <v>0</v>
      </c>
      <c r="AH616" s="27">
        <f t="shared" si="898"/>
        <v>0</v>
      </c>
      <c r="AI616" s="27">
        <f t="shared" si="898"/>
        <v>0</v>
      </c>
      <c r="AJ616" s="27">
        <f t="shared" ref="AF616:AQ619" si="899">AJ617</f>
        <v>680</v>
      </c>
      <c r="AK616" s="27">
        <f t="shared" si="899"/>
        <v>0</v>
      </c>
      <c r="AL616" s="27">
        <f t="shared" si="899"/>
        <v>0</v>
      </c>
      <c r="AM616" s="27">
        <f t="shared" si="899"/>
        <v>0</v>
      </c>
      <c r="AN616" s="27">
        <f t="shared" si="899"/>
        <v>0</v>
      </c>
      <c r="AO616" s="27">
        <f t="shared" si="899"/>
        <v>0</v>
      </c>
      <c r="AP616" s="27">
        <f t="shared" si="899"/>
        <v>680</v>
      </c>
      <c r="AQ616" s="27">
        <f t="shared" si="899"/>
        <v>0</v>
      </c>
    </row>
    <row r="617" spans="1:43" s="9" customFormat="1" ht="33">
      <c r="A617" s="33" t="s">
        <v>216</v>
      </c>
      <c r="B617" s="25" t="s">
        <v>62</v>
      </c>
      <c r="C617" s="25" t="s">
        <v>62</v>
      </c>
      <c r="D617" s="32" t="s">
        <v>408</v>
      </c>
      <c r="E617" s="25"/>
      <c r="F617" s="27">
        <f t="shared" si="897"/>
        <v>680</v>
      </c>
      <c r="G617" s="27">
        <f t="shared" si="897"/>
        <v>0</v>
      </c>
      <c r="H617" s="27">
        <f t="shared" si="897"/>
        <v>0</v>
      </c>
      <c r="I617" s="27">
        <f t="shared" si="897"/>
        <v>0</v>
      </c>
      <c r="J617" s="27">
        <f t="shared" si="897"/>
        <v>0</v>
      </c>
      <c r="K617" s="27">
        <f t="shared" si="897"/>
        <v>0</v>
      </c>
      <c r="L617" s="27">
        <f t="shared" si="897"/>
        <v>680</v>
      </c>
      <c r="M617" s="27">
        <f t="shared" si="897"/>
        <v>0</v>
      </c>
      <c r="N617" s="27">
        <f t="shared" si="897"/>
        <v>0</v>
      </c>
      <c r="O617" s="27">
        <f t="shared" si="897"/>
        <v>0</v>
      </c>
      <c r="P617" s="27">
        <f t="shared" si="897"/>
        <v>0</v>
      </c>
      <c r="Q617" s="27">
        <f t="shared" si="897"/>
        <v>0</v>
      </c>
      <c r="R617" s="27">
        <f t="shared" si="897"/>
        <v>680</v>
      </c>
      <c r="S617" s="27">
        <f t="shared" si="897"/>
        <v>0</v>
      </c>
      <c r="T617" s="27">
        <f t="shared" si="898"/>
        <v>0</v>
      </c>
      <c r="U617" s="27">
        <f t="shared" si="898"/>
        <v>0</v>
      </c>
      <c r="V617" s="27">
        <f t="shared" si="898"/>
        <v>0</v>
      </c>
      <c r="W617" s="27">
        <f t="shared" si="898"/>
        <v>0</v>
      </c>
      <c r="X617" s="27">
        <f t="shared" si="898"/>
        <v>680</v>
      </c>
      <c r="Y617" s="27">
        <f t="shared" si="898"/>
        <v>0</v>
      </c>
      <c r="Z617" s="27">
        <f t="shared" si="898"/>
        <v>0</v>
      </c>
      <c r="AA617" s="27">
        <f t="shared" si="898"/>
        <v>0</v>
      </c>
      <c r="AB617" s="27">
        <f t="shared" si="898"/>
        <v>0</v>
      </c>
      <c r="AC617" s="27">
        <f t="shared" si="898"/>
        <v>0</v>
      </c>
      <c r="AD617" s="27">
        <f t="shared" si="898"/>
        <v>680</v>
      </c>
      <c r="AE617" s="27">
        <f t="shared" si="898"/>
        <v>0</v>
      </c>
      <c r="AF617" s="27">
        <f t="shared" si="899"/>
        <v>0</v>
      </c>
      <c r="AG617" s="27">
        <f t="shared" si="899"/>
        <v>0</v>
      </c>
      <c r="AH617" s="27">
        <f t="shared" si="899"/>
        <v>0</v>
      </c>
      <c r="AI617" s="27">
        <f t="shared" si="899"/>
        <v>0</v>
      </c>
      <c r="AJ617" s="27">
        <f t="shared" si="899"/>
        <v>680</v>
      </c>
      <c r="AK617" s="27">
        <f t="shared" si="899"/>
        <v>0</v>
      </c>
      <c r="AL617" s="27">
        <f t="shared" si="899"/>
        <v>0</v>
      </c>
      <c r="AM617" s="27">
        <f t="shared" si="899"/>
        <v>0</v>
      </c>
      <c r="AN617" s="27">
        <f t="shared" si="899"/>
        <v>0</v>
      </c>
      <c r="AO617" s="27">
        <f t="shared" si="899"/>
        <v>0</v>
      </c>
      <c r="AP617" s="27">
        <f t="shared" si="899"/>
        <v>680</v>
      </c>
      <c r="AQ617" s="27">
        <f t="shared" si="899"/>
        <v>0</v>
      </c>
    </row>
    <row r="618" spans="1:43" s="9" customFormat="1" ht="49.5">
      <c r="A618" s="33" t="s">
        <v>231</v>
      </c>
      <c r="B618" s="25" t="s">
        <v>62</v>
      </c>
      <c r="C618" s="25" t="s">
        <v>62</v>
      </c>
      <c r="D618" s="32" t="s">
        <v>409</v>
      </c>
      <c r="E618" s="25"/>
      <c r="F618" s="27">
        <f t="shared" si="897"/>
        <v>680</v>
      </c>
      <c r="G618" s="27">
        <f t="shared" si="897"/>
        <v>0</v>
      </c>
      <c r="H618" s="27">
        <f t="shared" si="897"/>
        <v>0</v>
      </c>
      <c r="I618" s="27">
        <f t="shared" si="897"/>
        <v>0</v>
      </c>
      <c r="J618" s="27">
        <f t="shared" si="897"/>
        <v>0</v>
      </c>
      <c r="K618" s="27">
        <f t="shared" si="897"/>
        <v>0</v>
      </c>
      <c r="L618" s="27">
        <f t="shared" si="897"/>
        <v>680</v>
      </c>
      <c r="M618" s="27">
        <f t="shared" si="897"/>
        <v>0</v>
      </c>
      <c r="N618" s="27">
        <f t="shared" si="897"/>
        <v>0</v>
      </c>
      <c r="O618" s="27">
        <f t="shared" si="897"/>
        <v>0</v>
      </c>
      <c r="P618" s="27">
        <f t="shared" si="897"/>
        <v>0</v>
      </c>
      <c r="Q618" s="27">
        <f t="shared" si="897"/>
        <v>0</v>
      </c>
      <c r="R618" s="27">
        <f t="shared" si="897"/>
        <v>680</v>
      </c>
      <c r="S618" s="27">
        <f t="shared" si="897"/>
        <v>0</v>
      </c>
      <c r="T618" s="27">
        <f t="shared" si="898"/>
        <v>0</v>
      </c>
      <c r="U618" s="27">
        <f t="shared" si="898"/>
        <v>0</v>
      </c>
      <c r="V618" s="27">
        <f t="shared" si="898"/>
        <v>0</v>
      </c>
      <c r="W618" s="27">
        <f t="shared" si="898"/>
        <v>0</v>
      </c>
      <c r="X618" s="27">
        <f t="shared" si="898"/>
        <v>680</v>
      </c>
      <c r="Y618" s="27">
        <f t="shared" si="898"/>
        <v>0</v>
      </c>
      <c r="Z618" s="27">
        <f t="shared" si="898"/>
        <v>0</v>
      </c>
      <c r="AA618" s="27">
        <f t="shared" si="898"/>
        <v>0</v>
      </c>
      <c r="AB618" s="27">
        <f t="shared" si="898"/>
        <v>0</v>
      </c>
      <c r="AC618" s="27">
        <f t="shared" si="898"/>
        <v>0</v>
      </c>
      <c r="AD618" s="27">
        <f t="shared" si="898"/>
        <v>680</v>
      </c>
      <c r="AE618" s="27">
        <f t="shared" si="898"/>
        <v>0</v>
      </c>
      <c r="AF618" s="27">
        <f t="shared" si="899"/>
        <v>0</v>
      </c>
      <c r="AG618" s="27">
        <f t="shared" si="899"/>
        <v>0</v>
      </c>
      <c r="AH618" s="27">
        <f t="shared" si="899"/>
        <v>0</v>
      </c>
      <c r="AI618" s="27">
        <f t="shared" si="899"/>
        <v>0</v>
      </c>
      <c r="AJ618" s="27">
        <f t="shared" si="899"/>
        <v>680</v>
      </c>
      <c r="AK618" s="27">
        <f t="shared" si="899"/>
        <v>0</v>
      </c>
      <c r="AL618" s="27">
        <f t="shared" si="899"/>
        <v>0</v>
      </c>
      <c r="AM618" s="27">
        <f t="shared" si="899"/>
        <v>0</v>
      </c>
      <c r="AN618" s="27">
        <f t="shared" si="899"/>
        <v>0</v>
      </c>
      <c r="AO618" s="27">
        <f t="shared" si="899"/>
        <v>0</v>
      </c>
      <c r="AP618" s="27">
        <f t="shared" si="899"/>
        <v>680</v>
      </c>
      <c r="AQ618" s="27">
        <f t="shared" si="899"/>
        <v>0</v>
      </c>
    </row>
    <row r="619" spans="1:43" s="9" customFormat="1" ht="35.25" customHeight="1">
      <c r="A619" s="33" t="s">
        <v>83</v>
      </c>
      <c r="B619" s="25" t="s">
        <v>62</v>
      </c>
      <c r="C619" s="25" t="s">
        <v>62</v>
      </c>
      <c r="D619" s="32" t="s">
        <v>409</v>
      </c>
      <c r="E619" s="25" t="s">
        <v>84</v>
      </c>
      <c r="F619" s="27">
        <f t="shared" si="897"/>
        <v>680</v>
      </c>
      <c r="G619" s="27">
        <f t="shared" si="897"/>
        <v>0</v>
      </c>
      <c r="H619" s="27">
        <f t="shared" si="897"/>
        <v>0</v>
      </c>
      <c r="I619" s="27">
        <f t="shared" si="897"/>
        <v>0</v>
      </c>
      <c r="J619" s="27">
        <f t="shared" si="897"/>
        <v>0</v>
      </c>
      <c r="K619" s="27">
        <f t="shared" si="897"/>
        <v>0</v>
      </c>
      <c r="L619" s="27">
        <f t="shared" si="897"/>
        <v>680</v>
      </c>
      <c r="M619" s="27">
        <f t="shared" si="897"/>
        <v>0</v>
      </c>
      <c r="N619" s="27">
        <f t="shared" si="897"/>
        <v>0</v>
      </c>
      <c r="O619" s="27">
        <f t="shared" si="897"/>
        <v>0</v>
      </c>
      <c r="P619" s="27">
        <f t="shared" si="897"/>
        <v>0</v>
      </c>
      <c r="Q619" s="27">
        <f t="shared" si="897"/>
        <v>0</v>
      </c>
      <c r="R619" s="27">
        <f t="shared" si="897"/>
        <v>680</v>
      </c>
      <c r="S619" s="27">
        <f t="shared" si="897"/>
        <v>0</v>
      </c>
      <c r="T619" s="27">
        <f t="shared" si="898"/>
        <v>0</v>
      </c>
      <c r="U619" s="27">
        <f t="shared" si="898"/>
        <v>0</v>
      </c>
      <c r="V619" s="27">
        <f t="shared" si="898"/>
        <v>0</v>
      </c>
      <c r="W619" s="27">
        <f t="shared" si="898"/>
        <v>0</v>
      </c>
      <c r="X619" s="27">
        <f t="shared" si="898"/>
        <v>680</v>
      </c>
      <c r="Y619" s="27">
        <f t="shared" si="898"/>
        <v>0</v>
      </c>
      <c r="Z619" s="27">
        <f t="shared" si="898"/>
        <v>0</v>
      </c>
      <c r="AA619" s="27">
        <f t="shared" si="898"/>
        <v>0</v>
      </c>
      <c r="AB619" s="27">
        <f t="shared" si="898"/>
        <v>0</v>
      </c>
      <c r="AC619" s="27">
        <f t="shared" si="898"/>
        <v>0</v>
      </c>
      <c r="AD619" s="27">
        <f t="shared" si="898"/>
        <v>680</v>
      </c>
      <c r="AE619" s="27">
        <f t="shared" si="898"/>
        <v>0</v>
      </c>
      <c r="AF619" s="27">
        <f t="shared" si="899"/>
        <v>0</v>
      </c>
      <c r="AG619" s="27">
        <f t="shared" si="899"/>
        <v>0</v>
      </c>
      <c r="AH619" s="27">
        <f t="shared" si="899"/>
        <v>0</v>
      </c>
      <c r="AI619" s="27">
        <f t="shared" si="899"/>
        <v>0</v>
      </c>
      <c r="AJ619" s="27">
        <f t="shared" si="899"/>
        <v>680</v>
      </c>
      <c r="AK619" s="27">
        <f t="shared" si="899"/>
        <v>0</v>
      </c>
      <c r="AL619" s="27">
        <f t="shared" si="899"/>
        <v>0</v>
      </c>
      <c r="AM619" s="27">
        <f t="shared" si="899"/>
        <v>0</v>
      </c>
      <c r="AN619" s="27">
        <f t="shared" si="899"/>
        <v>0</v>
      </c>
      <c r="AO619" s="27">
        <f t="shared" si="899"/>
        <v>0</v>
      </c>
      <c r="AP619" s="27">
        <f t="shared" si="899"/>
        <v>680</v>
      </c>
      <c r="AQ619" s="27">
        <f t="shared" si="899"/>
        <v>0</v>
      </c>
    </row>
    <row r="620" spans="1:43" s="9" customFormat="1" ht="16.5">
      <c r="A620" s="33" t="s">
        <v>178</v>
      </c>
      <c r="B620" s="25" t="s">
        <v>62</v>
      </c>
      <c r="C620" s="25" t="s">
        <v>62</v>
      </c>
      <c r="D620" s="32" t="s">
        <v>409</v>
      </c>
      <c r="E620" s="25" t="s">
        <v>177</v>
      </c>
      <c r="F620" s="27">
        <v>680</v>
      </c>
      <c r="G620" s="27"/>
      <c r="H620" s="27"/>
      <c r="I620" s="27"/>
      <c r="J620" s="27"/>
      <c r="K620" s="27"/>
      <c r="L620" s="27">
        <f>F620+H620+I620+J620+K620</f>
        <v>680</v>
      </c>
      <c r="M620" s="27">
        <f>G620+K620</f>
        <v>0</v>
      </c>
      <c r="N620" s="27"/>
      <c r="O620" s="27"/>
      <c r="P620" s="27"/>
      <c r="Q620" s="27"/>
      <c r="R620" s="27">
        <f>L620+N620+O620+P620+Q620</f>
        <v>680</v>
      </c>
      <c r="S620" s="27">
        <f>M620+Q620</f>
        <v>0</v>
      </c>
      <c r="T620" s="27"/>
      <c r="U620" s="27"/>
      <c r="V620" s="27"/>
      <c r="W620" s="27"/>
      <c r="X620" s="27">
        <f>R620+T620+U620+V620+W620</f>
        <v>680</v>
      </c>
      <c r="Y620" s="27">
        <f>S620+W620</f>
        <v>0</v>
      </c>
      <c r="Z620" s="27"/>
      <c r="AA620" s="27"/>
      <c r="AB620" s="27"/>
      <c r="AC620" s="27"/>
      <c r="AD620" s="27">
        <f>X620+Z620+AA620+AB620+AC620</f>
        <v>680</v>
      </c>
      <c r="AE620" s="27">
        <f>Y620+AC620</f>
        <v>0</v>
      </c>
      <c r="AF620" s="27"/>
      <c r="AG620" s="27"/>
      <c r="AH620" s="27"/>
      <c r="AI620" s="27"/>
      <c r="AJ620" s="27">
        <f>AD620+AF620+AG620+AH620+AI620</f>
        <v>680</v>
      </c>
      <c r="AK620" s="27">
        <f>AE620+AI620</f>
        <v>0</v>
      </c>
      <c r="AL620" s="27"/>
      <c r="AM620" s="27"/>
      <c r="AN620" s="27"/>
      <c r="AO620" s="27"/>
      <c r="AP620" s="27">
        <f>AJ620+AL620+AM620+AN620+AO620</f>
        <v>680</v>
      </c>
      <c r="AQ620" s="27">
        <f>AK620+AO620</f>
        <v>0</v>
      </c>
    </row>
    <row r="621" spans="1:43">
      <c r="A621" s="78"/>
      <c r="B621" s="34"/>
      <c r="C621" s="34"/>
      <c r="D621" s="35"/>
      <c r="E621" s="34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  <c r="AO621" s="18"/>
      <c r="AP621" s="18"/>
      <c r="AQ621" s="18"/>
    </row>
    <row r="622" spans="1:43" s="5" customFormat="1" ht="20.25">
      <c r="A622" s="74" t="s">
        <v>33</v>
      </c>
      <c r="B622" s="19" t="s">
        <v>34</v>
      </c>
      <c r="C622" s="19"/>
      <c r="D622" s="20"/>
      <c r="E622" s="19"/>
      <c r="F622" s="37">
        <f t="shared" ref="F622:G622" si="900">F624+F631</f>
        <v>4543</v>
      </c>
      <c r="G622" s="37">
        <f t="shared" si="900"/>
        <v>0</v>
      </c>
      <c r="H622" s="37">
        <f t="shared" ref="H622:M622" si="901">H624+H631</f>
        <v>0</v>
      </c>
      <c r="I622" s="37">
        <f t="shared" si="901"/>
        <v>0</v>
      </c>
      <c r="J622" s="37">
        <f t="shared" si="901"/>
        <v>0</v>
      </c>
      <c r="K622" s="37">
        <f t="shared" si="901"/>
        <v>0</v>
      </c>
      <c r="L622" s="37">
        <f t="shared" si="901"/>
        <v>4543</v>
      </c>
      <c r="M622" s="37">
        <f t="shared" si="901"/>
        <v>0</v>
      </c>
      <c r="N622" s="37">
        <f t="shared" ref="N622:S622" si="902">N624+N631</f>
        <v>0</v>
      </c>
      <c r="O622" s="37">
        <f t="shared" si="902"/>
        <v>0</v>
      </c>
      <c r="P622" s="37">
        <f t="shared" si="902"/>
        <v>0</v>
      </c>
      <c r="Q622" s="37">
        <f t="shared" si="902"/>
        <v>0</v>
      </c>
      <c r="R622" s="37">
        <f t="shared" si="902"/>
        <v>4543</v>
      </c>
      <c r="S622" s="37">
        <f t="shared" si="902"/>
        <v>0</v>
      </c>
      <c r="T622" s="37">
        <f t="shared" ref="T622:Y622" si="903">T624+T631</f>
        <v>0</v>
      </c>
      <c r="U622" s="37">
        <f t="shared" si="903"/>
        <v>0</v>
      </c>
      <c r="V622" s="37">
        <f t="shared" si="903"/>
        <v>0</v>
      </c>
      <c r="W622" s="37">
        <f t="shared" si="903"/>
        <v>0</v>
      </c>
      <c r="X622" s="37">
        <f t="shared" si="903"/>
        <v>4543</v>
      </c>
      <c r="Y622" s="37">
        <f t="shared" si="903"/>
        <v>0</v>
      </c>
      <c r="Z622" s="37">
        <f t="shared" ref="Z622:AE622" si="904">Z624+Z631</f>
        <v>0</v>
      </c>
      <c r="AA622" s="37">
        <f t="shared" si="904"/>
        <v>0</v>
      </c>
      <c r="AB622" s="37">
        <f t="shared" si="904"/>
        <v>0</v>
      </c>
      <c r="AC622" s="37">
        <f t="shared" si="904"/>
        <v>0</v>
      </c>
      <c r="AD622" s="37">
        <f t="shared" si="904"/>
        <v>4543</v>
      </c>
      <c r="AE622" s="37">
        <f t="shared" si="904"/>
        <v>0</v>
      </c>
      <c r="AF622" s="37">
        <f t="shared" ref="AF622:AK622" si="905">AF624+AF631</f>
        <v>0</v>
      </c>
      <c r="AG622" s="37">
        <f t="shared" si="905"/>
        <v>0</v>
      </c>
      <c r="AH622" s="37">
        <f t="shared" si="905"/>
        <v>0</v>
      </c>
      <c r="AI622" s="37">
        <f t="shared" si="905"/>
        <v>0</v>
      </c>
      <c r="AJ622" s="37">
        <f t="shared" si="905"/>
        <v>4543</v>
      </c>
      <c r="AK622" s="37">
        <f t="shared" si="905"/>
        <v>0</v>
      </c>
      <c r="AL622" s="37">
        <f t="shared" ref="AL622:AQ622" si="906">AL624+AL631</f>
        <v>0</v>
      </c>
      <c r="AM622" s="37">
        <f t="shared" si="906"/>
        <v>0</v>
      </c>
      <c r="AN622" s="37">
        <f t="shared" si="906"/>
        <v>0</v>
      </c>
      <c r="AO622" s="37">
        <f t="shared" si="906"/>
        <v>0</v>
      </c>
      <c r="AP622" s="37">
        <f t="shared" si="906"/>
        <v>4543</v>
      </c>
      <c r="AQ622" s="37">
        <f t="shared" si="906"/>
        <v>0</v>
      </c>
    </row>
    <row r="623" spans="1:43" s="5" customFormat="1" ht="20.25">
      <c r="A623" s="74"/>
      <c r="B623" s="19"/>
      <c r="C623" s="19"/>
      <c r="D623" s="20"/>
      <c r="E623" s="19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  <c r="AB623" s="48"/>
      <c r="AC623" s="48"/>
      <c r="AD623" s="48"/>
      <c r="AE623" s="48"/>
      <c r="AF623" s="48"/>
      <c r="AG623" s="48"/>
      <c r="AH623" s="48"/>
      <c r="AI623" s="48"/>
      <c r="AJ623" s="48"/>
      <c r="AK623" s="48"/>
      <c r="AL623" s="48"/>
      <c r="AM623" s="48"/>
      <c r="AN623" s="48"/>
      <c r="AO623" s="48"/>
      <c r="AP623" s="48"/>
      <c r="AQ623" s="48"/>
    </row>
    <row r="624" spans="1:43" s="5" customFormat="1" ht="37.5">
      <c r="A624" s="71" t="s">
        <v>71</v>
      </c>
      <c r="B624" s="22" t="s">
        <v>60</v>
      </c>
      <c r="C624" s="22" t="s">
        <v>51</v>
      </c>
      <c r="D624" s="20"/>
      <c r="E624" s="19"/>
      <c r="F624" s="24">
        <f t="shared" ref="F624:U628" si="907">F625</f>
        <v>50</v>
      </c>
      <c r="G624" s="24">
        <f t="shared" si="907"/>
        <v>0</v>
      </c>
      <c r="H624" s="24">
        <f t="shared" si="907"/>
        <v>0</v>
      </c>
      <c r="I624" s="24">
        <f t="shared" si="907"/>
        <v>0</v>
      </c>
      <c r="J624" s="24">
        <f t="shared" si="907"/>
        <v>0</v>
      </c>
      <c r="K624" s="24">
        <f t="shared" si="907"/>
        <v>0</v>
      </c>
      <c r="L624" s="24">
        <f t="shared" si="907"/>
        <v>50</v>
      </c>
      <c r="M624" s="24">
        <f t="shared" si="907"/>
        <v>0</v>
      </c>
      <c r="N624" s="24">
        <f t="shared" si="907"/>
        <v>0</v>
      </c>
      <c r="O624" s="24">
        <f t="shared" si="907"/>
        <v>0</v>
      </c>
      <c r="P624" s="24">
        <f t="shared" si="907"/>
        <v>0</v>
      </c>
      <c r="Q624" s="24">
        <f t="shared" si="907"/>
        <v>0</v>
      </c>
      <c r="R624" s="24">
        <f t="shared" si="907"/>
        <v>50</v>
      </c>
      <c r="S624" s="24">
        <f t="shared" si="907"/>
        <v>0</v>
      </c>
      <c r="T624" s="24">
        <f t="shared" si="907"/>
        <v>0</v>
      </c>
      <c r="U624" s="24">
        <f t="shared" si="907"/>
        <v>0</v>
      </c>
      <c r="V624" s="24">
        <f t="shared" ref="T624:AI628" si="908">V625</f>
        <v>0</v>
      </c>
      <c r="W624" s="24">
        <f t="shared" si="908"/>
        <v>0</v>
      </c>
      <c r="X624" s="24">
        <f t="shared" si="908"/>
        <v>50</v>
      </c>
      <c r="Y624" s="24">
        <f t="shared" si="908"/>
        <v>0</v>
      </c>
      <c r="Z624" s="24">
        <f t="shared" si="908"/>
        <v>0</v>
      </c>
      <c r="AA624" s="24">
        <f t="shared" si="908"/>
        <v>0</v>
      </c>
      <c r="AB624" s="24">
        <f t="shared" si="908"/>
        <v>0</v>
      </c>
      <c r="AC624" s="24">
        <f t="shared" si="908"/>
        <v>0</v>
      </c>
      <c r="AD624" s="24">
        <f t="shared" si="908"/>
        <v>50</v>
      </c>
      <c r="AE624" s="24">
        <f t="shared" si="908"/>
        <v>0</v>
      </c>
      <c r="AF624" s="24">
        <f t="shared" si="908"/>
        <v>0</v>
      </c>
      <c r="AG624" s="24">
        <f t="shared" si="908"/>
        <v>0</v>
      </c>
      <c r="AH624" s="24">
        <f t="shared" si="908"/>
        <v>0</v>
      </c>
      <c r="AI624" s="24">
        <f t="shared" si="908"/>
        <v>0</v>
      </c>
      <c r="AJ624" s="24">
        <f t="shared" ref="AF624:AQ628" si="909">AJ625</f>
        <v>50</v>
      </c>
      <c r="AK624" s="24">
        <f t="shared" si="909"/>
        <v>0</v>
      </c>
      <c r="AL624" s="24">
        <f t="shared" si="909"/>
        <v>0</v>
      </c>
      <c r="AM624" s="24">
        <f t="shared" si="909"/>
        <v>0</v>
      </c>
      <c r="AN624" s="24">
        <f t="shared" si="909"/>
        <v>0</v>
      </c>
      <c r="AO624" s="24">
        <f t="shared" si="909"/>
        <v>0</v>
      </c>
      <c r="AP624" s="24">
        <f t="shared" si="909"/>
        <v>50</v>
      </c>
      <c r="AQ624" s="24">
        <f t="shared" si="909"/>
        <v>0</v>
      </c>
    </row>
    <row r="625" spans="1:43" s="5" customFormat="1" ht="50.25">
      <c r="A625" s="33" t="s">
        <v>467</v>
      </c>
      <c r="B625" s="51" t="s">
        <v>60</v>
      </c>
      <c r="C625" s="51" t="s">
        <v>51</v>
      </c>
      <c r="D625" s="38" t="s">
        <v>397</v>
      </c>
      <c r="E625" s="25"/>
      <c r="F625" s="27">
        <f t="shared" si="907"/>
        <v>50</v>
      </c>
      <c r="G625" s="27">
        <f t="shared" si="907"/>
        <v>0</v>
      </c>
      <c r="H625" s="27">
        <f t="shared" si="907"/>
        <v>0</v>
      </c>
      <c r="I625" s="27">
        <f t="shared" si="907"/>
        <v>0</v>
      </c>
      <c r="J625" s="27">
        <f t="shared" si="907"/>
        <v>0</v>
      </c>
      <c r="K625" s="27">
        <f t="shared" si="907"/>
        <v>0</v>
      </c>
      <c r="L625" s="27">
        <f t="shared" si="907"/>
        <v>50</v>
      </c>
      <c r="M625" s="27">
        <f t="shared" si="907"/>
        <v>0</v>
      </c>
      <c r="N625" s="27">
        <f t="shared" si="907"/>
        <v>0</v>
      </c>
      <c r="O625" s="27">
        <f t="shared" si="907"/>
        <v>0</v>
      </c>
      <c r="P625" s="27">
        <f t="shared" si="907"/>
        <v>0</v>
      </c>
      <c r="Q625" s="27">
        <f t="shared" si="907"/>
        <v>0</v>
      </c>
      <c r="R625" s="27">
        <f t="shared" si="907"/>
        <v>50</v>
      </c>
      <c r="S625" s="27">
        <f t="shared" si="907"/>
        <v>0</v>
      </c>
      <c r="T625" s="27">
        <f t="shared" si="908"/>
        <v>0</v>
      </c>
      <c r="U625" s="27">
        <f t="shared" si="908"/>
        <v>0</v>
      </c>
      <c r="V625" s="27">
        <f t="shared" si="908"/>
        <v>0</v>
      </c>
      <c r="W625" s="27">
        <f t="shared" si="908"/>
        <v>0</v>
      </c>
      <c r="X625" s="27">
        <f t="shared" si="908"/>
        <v>50</v>
      </c>
      <c r="Y625" s="27">
        <f t="shared" si="908"/>
        <v>0</v>
      </c>
      <c r="Z625" s="27">
        <f t="shared" si="908"/>
        <v>0</v>
      </c>
      <c r="AA625" s="27">
        <f t="shared" si="908"/>
        <v>0</v>
      </c>
      <c r="AB625" s="27">
        <f t="shared" si="908"/>
        <v>0</v>
      </c>
      <c r="AC625" s="27">
        <f t="shared" si="908"/>
        <v>0</v>
      </c>
      <c r="AD625" s="27">
        <f t="shared" si="908"/>
        <v>50</v>
      </c>
      <c r="AE625" s="27">
        <f t="shared" si="908"/>
        <v>0</v>
      </c>
      <c r="AF625" s="27">
        <f t="shared" si="909"/>
        <v>0</v>
      </c>
      <c r="AG625" s="27">
        <f t="shared" si="909"/>
        <v>0</v>
      </c>
      <c r="AH625" s="27">
        <f t="shared" si="909"/>
        <v>0</v>
      </c>
      <c r="AI625" s="27">
        <f t="shared" si="909"/>
        <v>0</v>
      </c>
      <c r="AJ625" s="27">
        <f t="shared" si="909"/>
        <v>50</v>
      </c>
      <c r="AK625" s="27">
        <f t="shared" si="909"/>
        <v>0</v>
      </c>
      <c r="AL625" s="27">
        <f t="shared" si="909"/>
        <v>0</v>
      </c>
      <c r="AM625" s="27">
        <f t="shared" si="909"/>
        <v>0</v>
      </c>
      <c r="AN625" s="27">
        <f t="shared" si="909"/>
        <v>0</v>
      </c>
      <c r="AO625" s="27">
        <f t="shared" si="909"/>
        <v>0</v>
      </c>
      <c r="AP625" s="27">
        <f t="shared" si="909"/>
        <v>50</v>
      </c>
      <c r="AQ625" s="27">
        <f t="shared" si="909"/>
        <v>0</v>
      </c>
    </row>
    <row r="626" spans="1:43" s="5" customFormat="1" ht="24" customHeight="1">
      <c r="A626" s="77" t="s">
        <v>78</v>
      </c>
      <c r="B626" s="51" t="s">
        <v>60</v>
      </c>
      <c r="C626" s="51" t="s">
        <v>51</v>
      </c>
      <c r="D626" s="38" t="s">
        <v>398</v>
      </c>
      <c r="E626" s="25"/>
      <c r="F626" s="27">
        <f t="shared" si="907"/>
        <v>50</v>
      </c>
      <c r="G626" s="27">
        <f t="shared" si="907"/>
        <v>0</v>
      </c>
      <c r="H626" s="27">
        <f t="shared" si="907"/>
        <v>0</v>
      </c>
      <c r="I626" s="27">
        <f t="shared" si="907"/>
        <v>0</v>
      </c>
      <c r="J626" s="27">
        <f t="shared" si="907"/>
        <v>0</v>
      </c>
      <c r="K626" s="27">
        <f t="shared" si="907"/>
        <v>0</v>
      </c>
      <c r="L626" s="27">
        <f t="shared" si="907"/>
        <v>50</v>
      </c>
      <c r="M626" s="27">
        <f t="shared" si="907"/>
        <v>0</v>
      </c>
      <c r="N626" s="27">
        <f t="shared" si="907"/>
        <v>0</v>
      </c>
      <c r="O626" s="27">
        <f t="shared" si="907"/>
        <v>0</v>
      </c>
      <c r="P626" s="27">
        <f t="shared" si="907"/>
        <v>0</v>
      </c>
      <c r="Q626" s="27">
        <f t="shared" si="907"/>
        <v>0</v>
      </c>
      <c r="R626" s="27">
        <f t="shared" si="907"/>
        <v>50</v>
      </c>
      <c r="S626" s="27">
        <f t="shared" si="907"/>
        <v>0</v>
      </c>
      <c r="T626" s="27">
        <f t="shared" si="908"/>
        <v>0</v>
      </c>
      <c r="U626" s="27">
        <f t="shared" si="908"/>
        <v>0</v>
      </c>
      <c r="V626" s="27">
        <f t="shared" si="908"/>
        <v>0</v>
      </c>
      <c r="W626" s="27">
        <f t="shared" si="908"/>
        <v>0</v>
      </c>
      <c r="X626" s="27">
        <f t="shared" si="908"/>
        <v>50</v>
      </c>
      <c r="Y626" s="27">
        <f t="shared" si="908"/>
        <v>0</v>
      </c>
      <c r="Z626" s="27">
        <f t="shared" si="908"/>
        <v>0</v>
      </c>
      <c r="AA626" s="27">
        <f t="shared" si="908"/>
        <v>0</v>
      </c>
      <c r="AB626" s="27">
        <f t="shared" si="908"/>
        <v>0</v>
      </c>
      <c r="AC626" s="27">
        <f t="shared" si="908"/>
        <v>0</v>
      </c>
      <c r="AD626" s="27">
        <f t="shared" si="908"/>
        <v>50</v>
      </c>
      <c r="AE626" s="27">
        <f t="shared" si="908"/>
        <v>0</v>
      </c>
      <c r="AF626" s="27">
        <f t="shared" si="909"/>
        <v>0</v>
      </c>
      <c r="AG626" s="27">
        <f t="shared" si="909"/>
        <v>0</v>
      </c>
      <c r="AH626" s="27">
        <f t="shared" si="909"/>
        <v>0</v>
      </c>
      <c r="AI626" s="27">
        <f t="shared" si="909"/>
        <v>0</v>
      </c>
      <c r="AJ626" s="27">
        <f t="shared" si="909"/>
        <v>50</v>
      </c>
      <c r="AK626" s="27">
        <f t="shared" si="909"/>
        <v>0</v>
      </c>
      <c r="AL626" s="27">
        <f t="shared" si="909"/>
        <v>0</v>
      </c>
      <c r="AM626" s="27">
        <f t="shared" si="909"/>
        <v>0</v>
      </c>
      <c r="AN626" s="27">
        <f t="shared" si="909"/>
        <v>0</v>
      </c>
      <c r="AO626" s="27">
        <f t="shared" si="909"/>
        <v>0</v>
      </c>
      <c r="AP626" s="27">
        <f t="shared" si="909"/>
        <v>50</v>
      </c>
      <c r="AQ626" s="27">
        <f t="shared" si="909"/>
        <v>0</v>
      </c>
    </row>
    <row r="627" spans="1:43" s="5" customFormat="1" ht="33.75">
      <c r="A627" s="33" t="s">
        <v>126</v>
      </c>
      <c r="B627" s="51" t="s">
        <v>60</v>
      </c>
      <c r="C627" s="51" t="s">
        <v>51</v>
      </c>
      <c r="D627" s="38" t="s">
        <v>410</v>
      </c>
      <c r="E627" s="25"/>
      <c r="F627" s="27">
        <f t="shared" si="907"/>
        <v>50</v>
      </c>
      <c r="G627" s="27">
        <f t="shared" si="907"/>
        <v>0</v>
      </c>
      <c r="H627" s="27">
        <f t="shared" si="907"/>
        <v>0</v>
      </c>
      <c r="I627" s="27">
        <f t="shared" si="907"/>
        <v>0</v>
      </c>
      <c r="J627" s="27">
        <f t="shared" si="907"/>
        <v>0</v>
      </c>
      <c r="K627" s="27">
        <f t="shared" si="907"/>
        <v>0</v>
      </c>
      <c r="L627" s="27">
        <f t="shared" si="907"/>
        <v>50</v>
      </c>
      <c r="M627" s="27">
        <f t="shared" si="907"/>
        <v>0</v>
      </c>
      <c r="N627" s="27">
        <f t="shared" si="907"/>
        <v>0</v>
      </c>
      <c r="O627" s="27">
        <f t="shared" si="907"/>
        <v>0</v>
      </c>
      <c r="P627" s="27">
        <f t="shared" si="907"/>
        <v>0</v>
      </c>
      <c r="Q627" s="27">
        <f t="shared" si="907"/>
        <v>0</v>
      </c>
      <c r="R627" s="27">
        <f t="shared" si="907"/>
        <v>50</v>
      </c>
      <c r="S627" s="27">
        <f t="shared" si="907"/>
        <v>0</v>
      </c>
      <c r="T627" s="27">
        <f t="shared" si="908"/>
        <v>0</v>
      </c>
      <c r="U627" s="27">
        <f t="shared" si="908"/>
        <v>0</v>
      </c>
      <c r="V627" s="27">
        <f t="shared" si="908"/>
        <v>0</v>
      </c>
      <c r="W627" s="27">
        <f t="shared" si="908"/>
        <v>0</v>
      </c>
      <c r="X627" s="27">
        <f t="shared" si="908"/>
        <v>50</v>
      </c>
      <c r="Y627" s="27">
        <f t="shared" si="908"/>
        <v>0</v>
      </c>
      <c r="Z627" s="27">
        <f t="shared" si="908"/>
        <v>0</v>
      </c>
      <c r="AA627" s="27">
        <f t="shared" si="908"/>
        <v>0</v>
      </c>
      <c r="AB627" s="27">
        <f t="shared" si="908"/>
        <v>0</v>
      </c>
      <c r="AC627" s="27">
        <f t="shared" si="908"/>
        <v>0</v>
      </c>
      <c r="AD627" s="27">
        <f t="shared" si="908"/>
        <v>50</v>
      </c>
      <c r="AE627" s="27">
        <f t="shared" si="908"/>
        <v>0</v>
      </c>
      <c r="AF627" s="27">
        <f t="shared" si="909"/>
        <v>0</v>
      </c>
      <c r="AG627" s="27">
        <f t="shared" si="909"/>
        <v>0</v>
      </c>
      <c r="AH627" s="27">
        <f t="shared" si="909"/>
        <v>0</v>
      </c>
      <c r="AI627" s="27">
        <f t="shared" si="909"/>
        <v>0</v>
      </c>
      <c r="AJ627" s="27">
        <f t="shared" si="909"/>
        <v>50</v>
      </c>
      <c r="AK627" s="27">
        <f t="shared" si="909"/>
        <v>0</v>
      </c>
      <c r="AL627" s="27">
        <f t="shared" si="909"/>
        <v>0</v>
      </c>
      <c r="AM627" s="27">
        <f t="shared" si="909"/>
        <v>0</v>
      </c>
      <c r="AN627" s="27">
        <f t="shared" si="909"/>
        <v>0</v>
      </c>
      <c r="AO627" s="27">
        <f t="shared" si="909"/>
        <v>0</v>
      </c>
      <c r="AP627" s="27">
        <f t="shared" si="909"/>
        <v>50</v>
      </c>
      <c r="AQ627" s="27">
        <f t="shared" si="909"/>
        <v>0</v>
      </c>
    </row>
    <row r="628" spans="1:43" s="5" customFormat="1" ht="33.75">
      <c r="A628" s="33" t="s">
        <v>437</v>
      </c>
      <c r="B628" s="51" t="s">
        <v>60</v>
      </c>
      <c r="C628" s="51" t="s">
        <v>51</v>
      </c>
      <c r="D628" s="38" t="s">
        <v>410</v>
      </c>
      <c r="E628" s="25" t="s">
        <v>80</v>
      </c>
      <c r="F628" s="27">
        <f t="shared" si="907"/>
        <v>50</v>
      </c>
      <c r="G628" s="27">
        <f t="shared" si="907"/>
        <v>0</v>
      </c>
      <c r="H628" s="27">
        <f t="shared" si="907"/>
        <v>0</v>
      </c>
      <c r="I628" s="27">
        <f t="shared" si="907"/>
        <v>0</v>
      </c>
      <c r="J628" s="27">
        <f t="shared" si="907"/>
        <v>0</v>
      </c>
      <c r="K628" s="27">
        <f t="shared" si="907"/>
        <v>0</v>
      </c>
      <c r="L628" s="27">
        <f t="shared" si="907"/>
        <v>50</v>
      </c>
      <c r="M628" s="27">
        <f t="shared" si="907"/>
        <v>0</v>
      </c>
      <c r="N628" s="27">
        <f t="shared" si="907"/>
        <v>0</v>
      </c>
      <c r="O628" s="27">
        <f t="shared" si="907"/>
        <v>0</v>
      </c>
      <c r="P628" s="27">
        <f t="shared" si="907"/>
        <v>0</v>
      </c>
      <c r="Q628" s="27">
        <f t="shared" si="907"/>
        <v>0</v>
      </c>
      <c r="R628" s="27">
        <f t="shared" si="907"/>
        <v>50</v>
      </c>
      <c r="S628" s="27">
        <f t="shared" si="907"/>
        <v>0</v>
      </c>
      <c r="T628" s="27">
        <f t="shared" si="908"/>
        <v>0</v>
      </c>
      <c r="U628" s="27">
        <f t="shared" si="908"/>
        <v>0</v>
      </c>
      <c r="V628" s="27">
        <f t="shared" si="908"/>
        <v>0</v>
      </c>
      <c r="W628" s="27">
        <f t="shared" si="908"/>
        <v>0</v>
      </c>
      <c r="X628" s="27">
        <f t="shared" si="908"/>
        <v>50</v>
      </c>
      <c r="Y628" s="27">
        <f t="shared" si="908"/>
        <v>0</v>
      </c>
      <c r="Z628" s="27">
        <f t="shared" si="908"/>
        <v>0</v>
      </c>
      <c r="AA628" s="27">
        <f t="shared" si="908"/>
        <v>0</v>
      </c>
      <c r="AB628" s="27">
        <f t="shared" si="908"/>
        <v>0</v>
      </c>
      <c r="AC628" s="27">
        <f t="shared" si="908"/>
        <v>0</v>
      </c>
      <c r="AD628" s="27">
        <f t="shared" si="908"/>
        <v>50</v>
      </c>
      <c r="AE628" s="27">
        <f t="shared" si="908"/>
        <v>0</v>
      </c>
      <c r="AF628" s="27">
        <f t="shared" si="909"/>
        <v>0</v>
      </c>
      <c r="AG628" s="27">
        <f t="shared" si="909"/>
        <v>0</v>
      </c>
      <c r="AH628" s="27">
        <f t="shared" si="909"/>
        <v>0</v>
      </c>
      <c r="AI628" s="27">
        <f t="shared" si="909"/>
        <v>0</v>
      </c>
      <c r="AJ628" s="27">
        <f t="shared" si="909"/>
        <v>50</v>
      </c>
      <c r="AK628" s="27">
        <f t="shared" si="909"/>
        <v>0</v>
      </c>
      <c r="AL628" s="27">
        <f t="shared" si="909"/>
        <v>0</v>
      </c>
      <c r="AM628" s="27">
        <f t="shared" si="909"/>
        <v>0</v>
      </c>
      <c r="AN628" s="27">
        <f t="shared" si="909"/>
        <v>0</v>
      </c>
      <c r="AO628" s="27">
        <f t="shared" si="909"/>
        <v>0</v>
      </c>
      <c r="AP628" s="27">
        <f t="shared" si="909"/>
        <v>50</v>
      </c>
      <c r="AQ628" s="27">
        <f t="shared" si="909"/>
        <v>0</v>
      </c>
    </row>
    <row r="629" spans="1:43" s="5" customFormat="1" ht="39" customHeight="1">
      <c r="A629" s="72" t="s">
        <v>170</v>
      </c>
      <c r="B629" s="51" t="s">
        <v>60</v>
      </c>
      <c r="C629" s="51" t="s">
        <v>51</v>
      </c>
      <c r="D629" s="38" t="s">
        <v>410</v>
      </c>
      <c r="E629" s="25" t="s">
        <v>169</v>
      </c>
      <c r="F629" s="27">
        <v>50</v>
      </c>
      <c r="G629" s="27"/>
      <c r="H629" s="27"/>
      <c r="I629" s="27"/>
      <c r="J629" s="27"/>
      <c r="K629" s="27"/>
      <c r="L629" s="27">
        <f>F629+H629+I629+J629+K629</f>
        <v>50</v>
      </c>
      <c r="M629" s="27">
        <f>G629+K629</f>
        <v>0</v>
      </c>
      <c r="N629" s="27"/>
      <c r="O629" s="27"/>
      <c r="P629" s="27"/>
      <c r="Q629" s="27"/>
      <c r="R629" s="27">
        <f>L629+N629+O629+P629+Q629</f>
        <v>50</v>
      </c>
      <c r="S629" s="27">
        <f>M629+Q629</f>
        <v>0</v>
      </c>
      <c r="T629" s="27"/>
      <c r="U629" s="27"/>
      <c r="V629" s="27"/>
      <c r="W629" s="27"/>
      <c r="X629" s="27">
        <f>R629+T629+U629+V629+W629</f>
        <v>50</v>
      </c>
      <c r="Y629" s="27">
        <f>S629+W629</f>
        <v>0</v>
      </c>
      <c r="Z629" s="27"/>
      <c r="AA629" s="27"/>
      <c r="AB629" s="27"/>
      <c r="AC629" s="27"/>
      <c r="AD629" s="27">
        <f>X629+Z629+AA629+AB629+AC629</f>
        <v>50</v>
      </c>
      <c r="AE629" s="27">
        <f>Y629+AC629</f>
        <v>0</v>
      </c>
      <c r="AF629" s="27"/>
      <c r="AG629" s="27"/>
      <c r="AH629" s="27"/>
      <c r="AI629" s="27"/>
      <c r="AJ629" s="27">
        <f>AD629+AF629+AG629+AH629+AI629</f>
        <v>50</v>
      </c>
      <c r="AK629" s="27">
        <f>AE629+AI629</f>
        <v>0</v>
      </c>
      <c r="AL629" s="27"/>
      <c r="AM629" s="27"/>
      <c r="AN629" s="27"/>
      <c r="AO629" s="27"/>
      <c r="AP629" s="27">
        <f>AJ629+AL629+AM629+AN629+AO629</f>
        <v>50</v>
      </c>
      <c r="AQ629" s="27">
        <f>AK629+AO629</f>
        <v>0</v>
      </c>
    </row>
    <row r="630" spans="1:43" s="5" customFormat="1" ht="20.25">
      <c r="A630" s="33"/>
      <c r="B630" s="25"/>
      <c r="C630" s="25"/>
      <c r="D630" s="25"/>
      <c r="E630" s="25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8"/>
      <c r="R630" s="58"/>
      <c r="S630" s="58"/>
      <c r="T630" s="58"/>
      <c r="U630" s="58"/>
      <c r="V630" s="58"/>
      <c r="W630" s="58"/>
      <c r="X630" s="58"/>
      <c r="Y630" s="58"/>
      <c r="Z630" s="58"/>
      <c r="AA630" s="58"/>
      <c r="AB630" s="58"/>
      <c r="AC630" s="58"/>
      <c r="AD630" s="58"/>
      <c r="AE630" s="58"/>
      <c r="AF630" s="58"/>
      <c r="AG630" s="58"/>
      <c r="AH630" s="58"/>
      <c r="AI630" s="58"/>
      <c r="AJ630" s="58"/>
      <c r="AK630" s="58"/>
      <c r="AL630" s="58"/>
      <c r="AM630" s="58"/>
      <c r="AN630" s="58"/>
      <c r="AO630" s="58"/>
      <c r="AP630" s="58"/>
      <c r="AQ630" s="58"/>
    </row>
    <row r="631" spans="1:43" s="7" customFormat="1" ht="37.5">
      <c r="A631" s="71" t="s">
        <v>64</v>
      </c>
      <c r="B631" s="22" t="s">
        <v>60</v>
      </c>
      <c r="C631" s="22" t="s">
        <v>62</v>
      </c>
      <c r="D631" s="29"/>
      <c r="E631" s="22"/>
      <c r="F631" s="24">
        <f t="shared" ref="F631:U635" si="910">F632</f>
        <v>4493</v>
      </c>
      <c r="G631" s="24">
        <f t="shared" si="910"/>
        <v>0</v>
      </c>
      <c r="H631" s="24">
        <f t="shared" si="910"/>
        <v>0</v>
      </c>
      <c r="I631" s="24">
        <f t="shared" si="910"/>
        <v>0</v>
      </c>
      <c r="J631" s="24">
        <f t="shared" si="910"/>
        <v>0</v>
      </c>
      <c r="K631" s="24">
        <f t="shared" si="910"/>
        <v>0</v>
      </c>
      <c r="L631" s="24">
        <f t="shared" si="910"/>
        <v>4493</v>
      </c>
      <c r="M631" s="24">
        <f t="shared" si="910"/>
        <v>0</v>
      </c>
      <c r="N631" s="24">
        <f t="shared" si="910"/>
        <v>0</v>
      </c>
      <c r="O631" s="24">
        <f t="shared" si="910"/>
        <v>0</v>
      </c>
      <c r="P631" s="24">
        <f t="shared" si="910"/>
        <v>0</v>
      </c>
      <c r="Q631" s="24">
        <f t="shared" si="910"/>
        <v>0</v>
      </c>
      <c r="R631" s="24">
        <f t="shared" si="910"/>
        <v>4493</v>
      </c>
      <c r="S631" s="24">
        <f t="shared" si="910"/>
        <v>0</v>
      </c>
      <c r="T631" s="24">
        <f t="shared" si="910"/>
        <v>0</v>
      </c>
      <c r="U631" s="24">
        <f t="shared" si="910"/>
        <v>0</v>
      </c>
      <c r="V631" s="24">
        <f t="shared" ref="T631:AI635" si="911">V632</f>
        <v>0</v>
      </c>
      <c r="W631" s="24">
        <f t="shared" si="911"/>
        <v>0</v>
      </c>
      <c r="X631" s="24">
        <f t="shared" si="911"/>
        <v>4493</v>
      </c>
      <c r="Y631" s="24">
        <f t="shared" si="911"/>
        <v>0</v>
      </c>
      <c r="Z631" s="24">
        <f t="shared" si="911"/>
        <v>0</v>
      </c>
      <c r="AA631" s="24">
        <f t="shared" si="911"/>
        <v>0</v>
      </c>
      <c r="AB631" s="24">
        <f t="shared" si="911"/>
        <v>0</v>
      </c>
      <c r="AC631" s="24">
        <f t="shared" si="911"/>
        <v>0</v>
      </c>
      <c r="AD631" s="24">
        <f t="shared" si="911"/>
        <v>4493</v>
      </c>
      <c r="AE631" s="24">
        <f t="shared" si="911"/>
        <v>0</v>
      </c>
      <c r="AF631" s="24">
        <f t="shared" si="911"/>
        <v>0</v>
      </c>
      <c r="AG631" s="24">
        <f t="shared" si="911"/>
        <v>0</v>
      </c>
      <c r="AH631" s="24">
        <f t="shared" si="911"/>
        <v>0</v>
      </c>
      <c r="AI631" s="24">
        <f t="shared" si="911"/>
        <v>0</v>
      </c>
      <c r="AJ631" s="24">
        <f t="shared" ref="AF631:AQ635" si="912">AJ632</f>
        <v>4493</v>
      </c>
      <c r="AK631" s="24">
        <f t="shared" si="912"/>
        <v>0</v>
      </c>
      <c r="AL631" s="24">
        <f t="shared" si="912"/>
        <v>0</v>
      </c>
      <c r="AM631" s="24">
        <f t="shared" si="912"/>
        <v>0</v>
      </c>
      <c r="AN631" s="24">
        <f t="shared" si="912"/>
        <v>0</v>
      </c>
      <c r="AO631" s="24">
        <f t="shared" si="912"/>
        <v>0</v>
      </c>
      <c r="AP631" s="24">
        <f t="shared" si="912"/>
        <v>4493</v>
      </c>
      <c r="AQ631" s="24">
        <f t="shared" si="912"/>
        <v>0</v>
      </c>
    </row>
    <row r="632" spans="1:43" s="9" customFormat="1" ht="54" customHeight="1">
      <c r="A632" s="33" t="s">
        <v>467</v>
      </c>
      <c r="B632" s="25" t="s">
        <v>60</v>
      </c>
      <c r="C632" s="25" t="s">
        <v>62</v>
      </c>
      <c r="D632" s="25" t="s">
        <v>397</v>
      </c>
      <c r="E632" s="25" t="s">
        <v>528</v>
      </c>
      <c r="F632" s="28">
        <f>F633</f>
        <v>4493</v>
      </c>
      <c r="G632" s="28">
        <f>G633</f>
        <v>0</v>
      </c>
      <c r="H632" s="28">
        <f t="shared" si="910"/>
        <v>0</v>
      </c>
      <c r="I632" s="28">
        <f t="shared" si="910"/>
        <v>0</v>
      </c>
      <c r="J632" s="28">
        <f t="shared" si="910"/>
        <v>0</v>
      </c>
      <c r="K632" s="28">
        <f t="shared" si="910"/>
        <v>0</v>
      </c>
      <c r="L632" s="28">
        <f t="shared" si="910"/>
        <v>4493</v>
      </c>
      <c r="M632" s="28">
        <f t="shared" si="910"/>
        <v>0</v>
      </c>
      <c r="N632" s="28">
        <f t="shared" si="910"/>
        <v>0</v>
      </c>
      <c r="O632" s="28">
        <f t="shared" si="910"/>
        <v>0</v>
      </c>
      <c r="P632" s="28">
        <f t="shared" si="910"/>
        <v>0</v>
      </c>
      <c r="Q632" s="28">
        <f t="shared" si="910"/>
        <v>0</v>
      </c>
      <c r="R632" s="28">
        <f t="shared" si="910"/>
        <v>4493</v>
      </c>
      <c r="S632" s="28">
        <f t="shared" si="910"/>
        <v>0</v>
      </c>
      <c r="T632" s="28">
        <f t="shared" si="911"/>
        <v>0</v>
      </c>
      <c r="U632" s="28">
        <f t="shared" si="911"/>
        <v>0</v>
      </c>
      <c r="V632" s="28">
        <f t="shared" si="911"/>
        <v>0</v>
      </c>
      <c r="W632" s="28">
        <f t="shared" si="911"/>
        <v>0</v>
      </c>
      <c r="X632" s="28">
        <f t="shared" si="911"/>
        <v>4493</v>
      </c>
      <c r="Y632" s="28">
        <f t="shared" si="911"/>
        <v>0</v>
      </c>
      <c r="Z632" s="28">
        <f t="shared" si="911"/>
        <v>0</v>
      </c>
      <c r="AA632" s="28">
        <f t="shared" si="911"/>
        <v>0</v>
      </c>
      <c r="AB632" s="28">
        <f t="shared" si="911"/>
        <v>0</v>
      </c>
      <c r="AC632" s="28">
        <f t="shared" si="911"/>
        <v>0</v>
      </c>
      <c r="AD632" s="28">
        <f t="shared" si="911"/>
        <v>4493</v>
      </c>
      <c r="AE632" s="28">
        <f t="shared" si="911"/>
        <v>0</v>
      </c>
      <c r="AF632" s="28">
        <f t="shared" si="912"/>
        <v>0</v>
      </c>
      <c r="AG632" s="28">
        <f t="shared" si="912"/>
        <v>0</v>
      </c>
      <c r="AH632" s="28">
        <f t="shared" si="912"/>
        <v>0</v>
      </c>
      <c r="AI632" s="28">
        <f t="shared" si="912"/>
        <v>0</v>
      </c>
      <c r="AJ632" s="28">
        <f t="shared" si="912"/>
        <v>4493</v>
      </c>
      <c r="AK632" s="28">
        <f t="shared" si="912"/>
        <v>0</v>
      </c>
      <c r="AL632" s="28">
        <f t="shared" si="912"/>
        <v>0</v>
      </c>
      <c r="AM632" s="28">
        <f t="shared" si="912"/>
        <v>0</v>
      </c>
      <c r="AN632" s="28">
        <f t="shared" si="912"/>
        <v>0</v>
      </c>
      <c r="AO632" s="28">
        <f t="shared" si="912"/>
        <v>0</v>
      </c>
      <c r="AP632" s="28">
        <f t="shared" si="912"/>
        <v>4493</v>
      </c>
      <c r="AQ632" s="28">
        <f t="shared" si="912"/>
        <v>0</v>
      </c>
    </row>
    <row r="633" spans="1:43" s="9" customFormat="1" ht="21" customHeight="1">
      <c r="A633" s="77" t="s">
        <v>78</v>
      </c>
      <c r="B633" s="25" t="s">
        <v>60</v>
      </c>
      <c r="C633" s="25" t="s">
        <v>62</v>
      </c>
      <c r="D633" s="25" t="s">
        <v>398</v>
      </c>
      <c r="E633" s="25"/>
      <c r="F633" s="28">
        <f t="shared" ref="F633:T635" si="913">F634</f>
        <v>4493</v>
      </c>
      <c r="G633" s="27">
        <f t="shared" si="910"/>
        <v>0</v>
      </c>
      <c r="H633" s="28">
        <f t="shared" si="913"/>
        <v>0</v>
      </c>
      <c r="I633" s="27">
        <f t="shared" si="910"/>
        <v>0</v>
      </c>
      <c r="J633" s="28">
        <f t="shared" si="913"/>
        <v>0</v>
      </c>
      <c r="K633" s="27">
        <f t="shared" si="910"/>
        <v>0</v>
      </c>
      <c r="L633" s="28">
        <f t="shared" si="913"/>
        <v>4493</v>
      </c>
      <c r="M633" s="27">
        <f t="shared" si="910"/>
        <v>0</v>
      </c>
      <c r="N633" s="28">
        <f t="shared" si="913"/>
        <v>0</v>
      </c>
      <c r="O633" s="27">
        <f t="shared" si="910"/>
        <v>0</v>
      </c>
      <c r="P633" s="28">
        <f t="shared" si="913"/>
        <v>0</v>
      </c>
      <c r="Q633" s="27">
        <f t="shared" si="910"/>
        <v>0</v>
      </c>
      <c r="R633" s="28">
        <f t="shared" si="913"/>
        <v>4493</v>
      </c>
      <c r="S633" s="27">
        <f t="shared" si="910"/>
        <v>0</v>
      </c>
      <c r="T633" s="28">
        <f t="shared" si="913"/>
        <v>0</v>
      </c>
      <c r="U633" s="27">
        <f t="shared" si="911"/>
        <v>0</v>
      </c>
      <c r="V633" s="28">
        <f t="shared" si="911"/>
        <v>0</v>
      </c>
      <c r="W633" s="27">
        <f t="shared" si="911"/>
        <v>0</v>
      </c>
      <c r="X633" s="28">
        <f t="shared" si="911"/>
        <v>4493</v>
      </c>
      <c r="Y633" s="27">
        <f t="shared" si="911"/>
        <v>0</v>
      </c>
      <c r="Z633" s="28">
        <f t="shared" si="911"/>
        <v>0</v>
      </c>
      <c r="AA633" s="27">
        <f t="shared" si="911"/>
        <v>0</v>
      </c>
      <c r="AB633" s="28">
        <f t="shared" si="911"/>
        <v>0</v>
      </c>
      <c r="AC633" s="27">
        <f t="shared" si="911"/>
        <v>0</v>
      </c>
      <c r="AD633" s="28">
        <f t="shared" si="911"/>
        <v>4493</v>
      </c>
      <c r="AE633" s="27">
        <f t="shared" si="911"/>
        <v>0</v>
      </c>
      <c r="AF633" s="28">
        <f t="shared" si="912"/>
        <v>0</v>
      </c>
      <c r="AG633" s="27">
        <f t="shared" si="912"/>
        <v>0</v>
      </c>
      <c r="AH633" s="28">
        <f t="shared" si="912"/>
        <v>0</v>
      </c>
      <c r="AI633" s="27">
        <f t="shared" si="912"/>
        <v>0</v>
      </c>
      <c r="AJ633" s="28">
        <f t="shared" si="912"/>
        <v>4493</v>
      </c>
      <c r="AK633" s="27">
        <f t="shared" si="912"/>
        <v>0</v>
      </c>
      <c r="AL633" s="28">
        <f t="shared" si="912"/>
        <v>0</v>
      </c>
      <c r="AM633" s="27">
        <f t="shared" si="912"/>
        <v>0</v>
      </c>
      <c r="AN633" s="28">
        <f t="shared" si="912"/>
        <v>0</v>
      </c>
      <c r="AO633" s="27">
        <f t="shared" si="912"/>
        <v>0</v>
      </c>
      <c r="AP633" s="28">
        <f t="shared" si="912"/>
        <v>4493</v>
      </c>
      <c r="AQ633" s="27">
        <f t="shared" si="912"/>
        <v>0</v>
      </c>
    </row>
    <row r="634" spans="1:43" s="9" customFormat="1" ht="33">
      <c r="A634" s="77" t="s">
        <v>127</v>
      </c>
      <c r="B634" s="25" t="s">
        <v>60</v>
      </c>
      <c r="C634" s="25" t="s">
        <v>62</v>
      </c>
      <c r="D634" s="25" t="s">
        <v>529</v>
      </c>
      <c r="E634" s="25"/>
      <c r="F634" s="28">
        <f t="shared" si="913"/>
        <v>4493</v>
      </c>
      <c r="G634" s="27">
        <f t="shared" si="910"/>
        <v>0</v>
      </c>
      <c r="H634" s="28">
        <f t="shared" si="913"/>
        <v>0</v>
      </c>
      <c r="I634" s="27">
        <f t="shared" si="910"/>
        <v>0</v>
      </c>
      <c r="J634" s="28">
        <f t="shared" si="913"/>
        <v>0</v>
      </c>
      <c r="K634" s="27">
        <f t="shared" si="910"/>
        <v>0</v>
      </c>
      <c r="L634" s="28">
        <f t="shared" si="913"/>
        <v>4493</v>
      </c>
      <c r="M634" s="27">
        <f t="shared" si="910"/>
        <v>0</v>
      </c>
      <c r="N634" s="28">
        <f t="shared" si="913"/>
        <v>0</v>
      </c>
      <c r="O634" s="27">
        <f t="shared" si="910"/>
        <v>0</v>
      </c>
      <c r="P634" s="28">
        <f t="shared" si="913"/>
        <v>0</v>
      </c>
      <c r="Q634" s="27">
        <f t="shared" si="910"/>
        <v>0</v>
      </c>
      <c r="R634" s="28">
        <f t="shared" si="913"/>
        <v>4493</v>
      </c>
      <c r="S634" s="27">
        <f t="shared" si="910"/>
        <v>0</v>
      </c>
      <c r="T634" s="28">
        <f t="shared" si="911"/>
        <v>0</v>
      </c>
      <c r="U634" s="27">
        <f t="shared" si="911"/>
        <v>0</v>
      </c>
      <c r="V634" s="28">
        <f t="shared" si="911"/>
        <v>0</v>
      </c>
      <c r="W634" s="27">
        <f t="shared" si="911"/>
        <v>0</v>
      </c>
      <c r="X634" s="28">
        <f t="shared" si="911"/>
        <v>4493</v>
      </c>
      <c r="Y634" s="27">
        <f t="shared" si="911"/>
        <v>0</v>
      </c>
      <c r="Z634" s="28">
        <f t="shared" si="911"/>
        <v>0</v>
      </c>
      <c r="AA634" s="27">
        <f t="shared" si="911"/>
        <v>0</v>
      </c>
      <c r="AB634" s="28">
        <f t="shared" si="911"/>
        <v>0</v>
      </c>
      <c r="AC634" s="27">
        <f t="shared" si="911"/>
        <v>0</v>
      </c>
      <c r="AD634" s="28">
        <f t="shared" si="911"/>
        <v>4493</v>
      </c>
      <c r="AE634" s="27">
        <f t="shared" si="911"/>
        <v>0</v>
      </c>
      <c r="AF634" s="28">
        <f t="shared" si="912"/>
        <v>0</v>
      </c>
      <c r="AG634" s="27">
        <f t="shared" si="912"/>
        <v>0</v>
      </c>
      <c r="AH634" s="28">
        <f t="shared" si="912"/>
        <v>0</v>
      </c>
      <c r="AI634" s="27">
        <f t="shared" si="912"/>
        <v>0</v>
      </c>
      <c r="AJ634" s="28">
        <f t="shared" si="912"/>
        <v>4493</v>
      </c>
      <c r="AK634" s="27">
        <f t="shared" si="912"/>
        <v>0</v>
      </c>
      <c r="AL634" s="28">
        <f t="shared" si="912"/>
        <v>0</v>
      </c>
      <c r="AM634" s="27">
        <f t="shared" si="912"/>
        <v>0</v>
      </c>
      <c r="AN634" s="28">
        <f t="shared" si="912"/>
        <v>0</v>
      </c>
      <c r="AO634" s="27">
        <f t="shared" si="912"/>
        <v>0</v>
      </c>
      <c r="AP634" s="28">
        <f t="shared" si="912"/>
        <v>4493</v>
      </c>
      <c r="AQ634" s="27">
        <f t="shared" si="912"/>
        <v>0</v>
      </c>
    </row>
    <row r="635" spans="1:43" s="9" customFormat="1" ht="33">
      <c r="A635" s="33" t="s">
        <v>437</v>
      </c>
      <c r="B635" s="25" t="s">
        <v>60</v>
      </c>
      <c r="C635" s="25" t="s">
        <v>62</v>
      </c>
      <c r="D635" s="25" t="s">
        <v>529</v>
      </c>
      <c r="E635" s="25" t="s">
        <v>80</v>
      </c>
      <c r="F635" s="28">
        <f t="shared" si="913"/>
        <v>4493</v>
      </c>
      <c r="G635" s="27">
        <f t="shared" si="910"/>
        <v>0</v>
      </c>
      <c r="H635" s="28">
        <f t="shared" si="913"/>
        <v>0</v>
      </c>
      <c r="I635" s="27">
        <f t="shared" si="910"/>
        <v>0</v>
      </c>
      <c r="J635" s="28">
        <f t="shared" si="913"/>
        <v>0</v>
      </c>
      <c r="K635" s="27">
        <f t="shared" si="910"/>
        <v>0</v>
      </c>
      <c r="L635" s="28">
        <f t="shared" si="913"/>
        <v>4493</v>
      </c>
      <c r="M635" s="27">
        <f t="shared" si="910"/>
        <v>0</v>
      </c>
      <c r="N635" s="28">
        <f t="shared" si="913"/>
        <v>0</v>
      </c>
      <c r="O635" s="27">
        <f t="shared" si="910"/>
        <v>0</v>
      </c>
      <c r="P635" s="28">
        <f t="shared" si="913"/>
        <v>0</v>
      </c>
      <c r="Q635" s="27">
        <f t="shared" si="910"/>
        <v>0</v>
      </c>
      <c r="R635" s="28">
        <f t="shared" si="913"/>
        <v>4493</v>
      </c>
      <c r="S635" s="27">
        <f t="shared" si="910"/>
        <v>0</v>
      </c>
      <c r="T635" s="28">
        <f t="shared" si="911"/>
        <v>0</v>
      </c>
      <c r="U635" s="27">
        <f t="shared" si="911"/>
        <v>0</v>
      </c>
      <c r="V635" s="28">
        <f t="shared" si="911"/>
        <v>0</v>
      </c>
      <c r="W635" s="27">
        <f t="shared" si="911"/>
        <v>0</v>
      </c>
      <c r="X635" s="28">
        <f t="shared" si="911"/>
        <v>4493</v>
      </c>
      <c r="Y635" s="27">
        <f t="shared" si="911"/>
        <v>0</v>
      </c>
      <c r="Z635" s="28">
        <f t="shared" si="911"/>
        <v>0</v>
      </c>
      <c r="AA635" s="27">
        <f t="shared" si="911"/>
        <v>0</v>
      </c>
      <c r="AB635" s="28">
        <f t="shared" si="911"/>
        <v>0</v>
      </c>
      <c r="AC635" s="27">
        <f t="shared" si="911"/>
        <v>0</v>
      </c>
      <c r="AD635" s="28">
        <f t="shared" si="911"/>
        <v>4493</v>
      </c>
      <c r="AE635" s="27">
        <f t="shared" si="911"/>
        <v>0</v>
      </c>
      <c r="AF635" s="28">
        <f t="shared" si="912"/>
        <v>0</v>
      </c>
      <c r="AG635" s="27">
        <f t="shared" si="912"/>
        <v>0</v>
      </c>
      <c r="AH635" s="28">
        <f t="shared" si="912"/>
        <v>0</v>
      </c>
      <c r="AI635" s="27">
        <f t="shared" si="912"/>
        <v>0</v>
      </c>
      <c r="AJ635" s="28">
        <f t="shared" si="912"/>
        <v>4493</v>
      </c>
      <c r="AK635" s="27">
        <f t="shared" si="912"/>
        <v>0</v>
      </c>
      <c r="AL635" s="28">
        <f t="shared" si="912"/>
        <v>0</v>
      </c>
      <c r="AM635" s="27">
        <f t="shared" si="912"/>
        <v>0</v>
      </c>
      <c r="AN635" s="28">
        <f t="shared" si="912"/>
        <v>0</v>
      </c>
      <c r="AO635" s="27">
        <f t="shared" si="912"/>
        <v>0</v>
      </c>
      <c r="AP635" s="28">
        <f t="shared" si="912"/>
        <v>4493</v>
      </c>
      <c r="AQ635" s="27">
        <f t="shared" si="912"/>
        <v>0</v>
      </c>
    </row>
    <row r="636" spans="1:43" s="9" customFormat="1" ht="38.25" customHeight="1">
      <c r="A636" s="72" t="s">
        <v>170</v>
      </c>
      <c r="B636" s="25" t="s">
        <v>60</v>
      </c>
      <c r="C636" s="25" t="s">
        <v>62</v>
      </c>
      <c r="D636" s="25" t="s">
        <v>529</v>
      </c>
      <c r="E636" s="25" t="s">
        <v>169</v>
      </c>
      <c r="F636" s="28">
        <v>4493</v>
      </c>
      <c r="G636" s="27"/>
      <c r="H636" s="28"/>
      <c r="I636" s="27"/>
      <c r="J636" s="28"/>
      <c r="K636" s="27"/>
      <c r="L636" s="27">
        <f>F636+H636+I636+J636+K636</f>
        <v>4493</v>
      </c>
      <c r="M636" s="27">
        <f>G636+K636</f>
        <v>0</v>
      </c>
      <c r="N636" s="28"/>
      <c r="O636" s="27"/>
      <c r="P636" s="28"/>
      <c r="Q636" s="27"/>
      <c r="R636" s="27">
        <f>L636+N636+O636+P636+Q636</f>
        <v>4493</v>
      </c>
      <c r="S636" s="27">
        <f>M636+Q636</f>
        <v>0</v>
      </c>
      <c r="T636" s="28"/>
      <c r="U636" s="27"/>
      <c r="V636" s="28"/>
      <c r="W636" s="27"/>
      <c r="X636" s="27">
        <f>R636+T636+U636+V636+W636</f>
        <v>4493</v>
      </c>
      <c r="Y636" s="27">
        <f>S636+W636</f>
        <v>0</v>
      </c>
      <c r="Z636" s="28"/>
      <c r="AA636" s="27"/>
      <c r="AB636" s="28"/>
      <c r="AC636" s="27"/>
      <c r="AD636" s="27">
        <f>X636+Z636+AA636+AB636+AC636</f>
        <v>4493</v>
      </c>
      <c r="AE636" s="27">
        <f>Y636+AC636</f>
        <v>0</v>
      </c>
      <c r="AF636" s="28"/>
      <c r="AG636" s="27"/>
      <c r="AH636" s="28"/>
      <c r="AI636" s="27"/>
      <c r="AJ636" s="27">
        <f>AD636+AF636+AG636+AH636+AI636</f>
        <v>4493</v>
      </c>
      <c r="AK636" s="27">
        <f>AE636+AI636</f>
        <v>0</v>
      </c>
      <c r="AL636" s="28"/>
      <c r="AM636" s="27"/>
      <c r="AN636" s="28"/>
      <c r="AO636" s="27"/>
      <c r="AP636" s="27">
        <f>AJ636+AL636+AM636+AN636+AO636</f>
        <v>4493</v>
      </c>
      <c r="AQ636" s="27">
        <f>AK636+AO636</f>
        <v>0</v>
      </c>
    </row>
    <row r="637" spans="1:43" ht="15" customHeight="1">
      <c r="A637" s="83"/>
      <c r="B637" s="39"/>
      <c r="C637" s="39"/>
      <c r="D637" s="39"/>
      <c r="E637" s="40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  <c r="AL637" s="18"/>
      <c r="AM637" s="18"/>
      <c r="AN637" s="18"/>
      <c r="AO637" s="18"/>
      <c r="AP637" s="18"/>
      <c r="AQ637" s="18"/>
    </row>
    <row r="638" spans="1:43" s="5" customFormat="1" ht="20.25">
      <c r="A638" s="74" t="s">
        <v>35</v>
      </c>
      <c r="B638" s="19" t="s">
        <v>36</v>
      </c>
      <c r="C638" s="19"/>
      <c r="D638" s="20"/>
      <c r="E638" s="19"/>
      <c r="F638" s="41">
        <f t="shared" ref="F638:AQ638" si="914">F640+F678+F718+F813+F820+F831+F842</f>
        <v>2862932</v>
      </c>
      <c r="G638" s="41">
        <f t="shared" si="914"/>
        <v>244687</v>
      </c>
      <c r="H638" s="41">
        <f t="shared" si="914"/>
        <v>50505</v>
      </c>
      <c r="I638" s="41">
        <f t="shared" si="914"/>
        <v>-875</v>
      </c>
      <c r="J638" s="41">
        <f t="shared" si="914"/>
        <v>0</v>
      </c>
      <c r="K638" s="41">
        <f t="shared" si="914"/>
        <v>0</v>
      </c>
      <c r="L638" s="41">
        <f t="shared" si="914"/>
        <v>2912562</v>
      </c>
      <c r="M638" s="41">
        <f t="shared" si="914"/>
        <v>244687</v>
      </c>
      <c r="N638" s="41">
        <f t="shared" si="914"/>
        <v>11623</v>
      </c>
      <c r="O638" s="41">
        <f t="shared" si="914"/>
        <v>0</v>
      </c>
      <c r="P638" s="41">
        <f t="shared" si="914"/>
        <v>0</v>
      </c>
      <c r="Q638" s="41">
        <f t="shared" si="914"/>
        <v>845379</v>
      </c>
      <c r="R638" s="41">
        <f t="shared" si="914"/>
        <v>3769564</v>
      </c>
      <c r="S638" s="41">
        <f t="shared" si="914"/>
        <v>1090066</v>
      </c>
      <c r="T638" s="41">
        <f t="shared" si="914"/>
        <v>51719</v>
      </c>
      <c r="U638" s="41">
        <f t="shared" si="914"/>
        <v>0</v>
      </c>
      <c r="V638" s="41">
        <f t="shared" si="914"/>
        <v>0</v>
      </c>
      <c r="W638" s="41">
        <f t="shared" si="914"/>
        <v>92390</v>
      </c>
      <c r="X638" s="41">
        <f t="shared" si="914"/>
        <v>3913673</v>
      </c>
      <c r="Y638" s="41">
        <f t="shared" si="914"/>
        <v>1182456</v>
      </c>
      <c r="Z638" s="41">
        <f t="shared" si="914"/>
        <v>4681</v>
      </c>
      <c r="AA638" s="41">
        <f t="shared" si="914"/>
        <v>0</v>
      </c>
      <c r="AB638" s="41">
        <f t="shared" si="914"/>
        <v>0</v>
      </c>
      <c r="AC638" s="41">
        <f t="shared" si="914"/>
        <v>3122835</v>
      </c>
      <c r="AD638" s="41">
        <f t="shared" si="914"/>
        <v>7041189</v>
      </c>
      <c r="AE638" s="41">
        <f t="shared" si="914"/>
        <v>4305291</v>
      </c>
      <c r="AF638" s="41">
        <f t="shared" si="914"/>
        <v>2227</v>
      </c>
      <c r="AG638" s="41">
        <f t="shared" si="914"/>
        <v>0</v>
      </c>
      <c r="AH638" s="41">
        <f t="shared" si="914"/>
        <v>0</v>
      </c>
      <c r="AI638" s="41">
        <f t="shared" si="914"/>
        <v>0</v>
      </c>
      <c r="AJ638" s="41">
        <f t="shared" si="914"/>
        <v>7043416</v>
      </c>
      <c r="AK638" s="41">
        <f t="shared" si="914"/>
        <v>4305291</v>
      </c>
      <c r="AL638" s="41">
        <f t="shared" si="914"/>
        <v>23844</v>
      </c>
      <c r="AM638" s="41">
        <f t="shared" si="914"/>
        <v>-577</v>
      </c>
      <c r="AN638" s="41">
        <f t="shared" si="914"/>
        <v>-1546</v>
      </c>
      <c r="AO638" s="41">
        <f t="shared" si="914"/>
        <v>89637</v>
      </c>
      <c r="AP638" s="41">
        <f t="shared" si="914"/>
        <v>7154774</v>
      </c>
      <c r="AQ638" s="41">
        <f t="shared" si="914"/>
        <v>4394928</v>
      </c>
    </row>
    <row r="639" spans="1:43" s="5" customFormat="1" ht="15.75" customHeight="1">
      <c r="A639" s="74"/>
      <c r="B639" s="19"/>
      <c r="C639" s="19"/>
      <c r="D639" s="20"/>
      <c r="E639" s="19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  <c r="AB639" s="48"/>
      <c r="AC639" s="48"/>
      <c r="AD639" s="48"/>
      <c r="AE639" s="48"/>
      <c r="AF639" s="48"/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</row>
    <row r="640" spans="1:43" s="5" customFormat="1" ht="20.25">
      <c r="A640" s="71" t="s">
        <v>37</v>
      </c>
      <c r="B640" s="22" t="s">
        <v>56</v>
      </c>
      <c r="C640" s="22" t="s">
        <v>50</v>
      </c>
      <c r="D640" s="29"/>
      <c r="E640" s="22"/>
      <c r="F640" s="30">
        <f>F641+F672</f>
        <v>1004127</v>
      </c>
      <c r="G640" s="30">
        <f>G641+G672</f>
        <v>0</v>
      </c>
      <c r="H640" s="30">
        <f t="shared" ref="H640:M640" si="915">H641+H672</f>
        <v>18038</v>
      </c>
      <c r="I640" s="30">
        <f t="shared" si="915"/>
        <v>0</v>
      </c>
      <c r="J640" s="30">
        <f t="shared" si="915"/>
        <v>0</v>
      </c>
      <c r="K640" s="30">
        <f t="shared" si="915"/>
        <v>0</v>
      </c>
      <c r="L640" s="30">
        <f t="shared" si="915"/>
        <v>1022165</v>
      </c>
      <c r="M640" s="30">
        <f t="shared" si="915"/>
        <v>0</v>
      </c>
      <c r="N640" s="30">
        <f t="shared" ref="N640:S640" si="916">N641+N672</f>
        <v>11623</v>
      </c>
      <c r="O640" s="30">
        <f t="shared" si="916"/>
        <v>0</v>
      </c>
      <c r="P640" s="30">
        <f t="shared" si="916"/>
        <v>0</v>
      </c>
      <c r="Q640" s="30">
        <f t="shared" si="916"/>
        <v>378733</v>
      </c>
      <c r="R640" s="30">
        <f t="shared" si="916"/>
        <v>1412521</v>
      </c>
      <c r="S640" s="30">
        <f t="shared" si="916"/>
        <v>378733</v>
      </c>
      <c r="T640" s="30">
        <f t="shared" ref="T640:Y640" si="917">T641+T672</f>
        <v>19161</v>
      </c>
      <c r="U640" s="30">
        <f t="shared" si="917"/>
        <v>0</v>
      </c>
      <c r="V640" s="30">
        <f t="shared" si="917"/>
        <v>0</v>
      </c>
      <c r="W640" s="30">
        <f t="shared" si="917"/>
        <v>0</v>
      </c>
      <c r="X640" s="30">
        <f t="shared" si="917"/>
        <v>1431682</v>
      </c>
      <c r="Y640" s="30">
        <f t="shared" si="917"/>
        <v>378733</v>
      </c>
      <c r="Z640" s="30">
        <f t="shared" ref="Z640:AE640" si="918">Z641+Z672</f>
        <v>0</v>
      </c>
      <c r="AA640" s="30">
        <f t="shared" si="918"/>
        <v>0</v>
      </c>
      <c r="AB640" s="30">
        <f t="shared" si="918"/>
        <v>0</v>
      </c>
      <c r="AC640" s="30">
        <f t="shared" si="918"/>
        <v>1244753</v>
      </c>
      <c r="AD640" s="30">
        <f t="shared" si="918"/>
        <v>2676435</v>
      </c>
      <c r="AE640" s="30">
        <f t="shared" si="918"/>
        <v>1623486</v>
      </c>
      <c r="AF640" s="30">
        <f t="shared" ref="AF640:AK640" si="919">AF641+AF672</f>
        <v>0</v>
      </c>
      <c r="AG640" s="30">
        <f t="shared" si="919"/>
        <v>0</v>
      </c>
      <c r="AH640" s="30">
        <f t="shared" si="919"/>
        <v>0</v>
      </c>
      <c r="AI640" s="30">
        <f t="shared" si="919"/>
        <v>0</v>
      </c>
      <c r="AJ640" s="30">
        <f t="shared" si="919"/>
        <v>2676435</v>
      </c>
      <c r="AK640" s="30">
        <f t="shared" si="919"/>
        <v>1623486</v>
      </c>
      <c r="AL640" s="30">
        <f t="shared" ref="AL640:AQ640" si="920">AL641+AL672</f>
        <v>0</v>
      </c>
      <c r="AM640" s="30">
        <f t="shared" si="920"/>
        <v>220</v>
      </c>
      <c r="AN640" s="30">
        <f t="shared" si="920"/>
        <v>0</v>
      </c>
      <c r="AO640" s="30">
        <f t="shared" si="920"/>
        <v>87297</v>
      </c>
      <c r="AP640" s="30">
        <f t="shared" si="920"/>
        <v>2763952</v>
      </c>
      <c r="AQ640" s="30">
        <f t="shared" si="920"/>
        <v>1710783</v>
      </c>
    </row>
    <row r="641" spans="1:43" s="5" customFormat="1" ht="50.25">
      <c r="A641" s="33" t="s">
        <v>478</v>
      </c>
      <c r="B641" s="25" t="s">
        <v>56</v>
      </c>
      <c r="C641" s="25" t="s">
        <v>50</v>
      </c>
      <c r="D641" s="32" t="s">
        <v>308</v>
      </c>
      <c r="E641" s="25"/>
      <c r="F641" s="27">
        <f>F642+F647+F652+F669</f>
        <v>1000689</v>
      </c>
      <c r="G641" s="27">
        <f>G642+G647+G652+G669</f>
        <v>0</v>
      </c>
      <c r="H641" s="27">
        <f t="shared" ref="H641:M641" si="921">H642+H647+H652+H669</f>
        <v>18038</v>
      </c>
      <c r="I641" s="27">
        <f t="shared" si="921"/>
        <v>0</v>
      </c>
      <c r="J641" s="27">
        <f t="shared" si="921"/>
        <v>0</v>
      </c>
      <c r="K641" s="27">
        <f t="shared" si="921"/>
        <v>0</v>
      </c>
      <c r="L641" s="27">
        <f t="shared" si="921"/>
        <v>1018727</v>
      </c>
      <c r="M641" s="27">
        <f t="shared" si="921"/>
        <v>0</v>
      </c>
      <c r="N641" s="27">
        <f>N642+N647+N652+N669+N656</f>
        <v>11623</v>
      </c>
      <c r="O641" s="27">
        <f t="shared" ref="O641:S641" si="922">O642+O647+O652+O669+O656</f>
        <v>0</v>
      </c>
      <c r="P641" s="27">
        <f t="shared" si="922"/>
        <v>0</v>
      </c>
      <c r="Q641" s="27">
        <f t="shared" si="922"/>
        <v>378733</v>
      </c>
      <c r="R641" s="27">
        <f t="shared" si="922"/>
        <v>1409083</v>
      </c>
      <c r="S641" s="27">
        <f t="shared" si="922"/>
        <v>378733</v>
      </c>
      <c r="T641" s="27">
        <f>T642+T647+T652+T669+T656</f>
        <v>19161</v>
      </c>
      <c r="U641" s="27">
        <f t="shared" ref="U641:Y641" si="923">U642+U647+U652+U669+U656</f>
        <v>0</v>
      </c>
      <c r="V641" s="27">
        <f t="shared" si="923"/>
        <v>0</v>
      </c>
      <c r="W641" s="27">
        <f t="shared" si="923"/>
        <v>0</v>
      </c>
      <c r="X641" s="27">
        <f t="shared" si="923"/>
        <v>1428244</v>
      </c>
      <c r="Y641" s="27">
        <f t="shared" si="923"/>
        <v>378733</v>
      </c>
      <c r="Z641" s="27">
        <f>Z642+Z647+Z652+Z669+Z656</f>
        <v>0</v>
      </c>
      <c r="AA641" s="27">
        <f t="shared" ref="AA641:AE641" si="924">AA642+AA647+AA652+AA669+AA656</f>
        <v>0</v>
      </c>
      <c r="AB641" s="27">
        <f t="shared" si="924"/>
        <v>0</v>
      </c>
      <c r="AC641" s="27">
        <f t="shared" si="924"/>
        <v>1244753</v>
      </c>
      <c r="AD641" s="27">
        <f t="shared" si="924"/>
        <v>2672997</v>
      </c>
      <c r="AE641" s="27">
        <f t="shared" si="924"/>
        <v>1623486</v>
      </c>
      <c r="AF641" s="27">
        <f>AF642+AF647+AF652+AF669+AF656</f>
        <v>0</v>
      </c>
      <c r="AG641" s="27">
        <f t="shared" ref="AG641:AK641" si="925">AG642+AG647+AG652+AG669+AG656</f>
        <v>0</v>
      </c>
      <c r="AH641" s="27">
        <f t="shared" si="925"/>
        <v>0</v>
      </c>
      <c r="AI641" s="27">
        <f t="shared" si="925"/>
        <v>0</v>
      </c>
      <c r="AJ641" s="27">
        <f t="shared" si="925"/>
        <v>2672997</v>
      </c>
      <c r="AK641" s="27">
        <f t="shared" si="925"/>
        <v>1623486</v>
      </c>
      <c r="AL641" s="27">
        <f>AL642+AL647+AL652+AL669+AL656+AL665</f>
        <v>0</v>
      </c>
      <c r="AM641" s="27">
        <f t="shared" ref="AM641:AQ641" si="926">AM642+AM647+AM652+AM669+AM656+AM665</f>
        <v>220</v>
      </c>
      <c r="AN641" s="27">
        <f t="shared" si="926"/>
        <v>0</v>
      </c>
      <c r="AO641" s="27">
        <f t="shared" si="926"/>
        <v>87297</v>
      </c>
      <c r="AP641" s="27">
        <f t="shared" si="926"/>
        <v>2760514</v>
      </c>
      <c r="AQ641" s="27">
        <f t="shared" si="926"/>
        <v>1710783</v>
      </c>
    </row>
    <row r="642" spans="1:43" s="5" customFormat="1" ht="33.75">
      <c r="A642" s="77" t="s">
        <v>216</v>
      </c>
      <c r="B642" s="25" t="s">
        <v>56</v>
      </c>
      <c r="C642" s="25" t="s">
        <v>50</v>
      </c>
      <c r="D642" s="32" t="s">
        <v>309</v>
      </c>
      <c r="E642" s="25"/>
      <c r="F642" s="27">
        <f t="shared" ref="F642:U643" si="927">F643</f>
        <v>635842</v>
      </c>
      <c r="G642" s="27">
        <f t="shared" si="927"/>
        <v>0</v>
      </c>
      <c r="H642" s="27">
        <f t="shared" si="927"/>
        <v>18038</v>
      </c>
      <c r="I642" s="27">
        <f t="shared" si="927"/>
        <v>0</v>
      </c>
      <c r="J642" s="27">
        <f t="shared" si="927"/>
        <v>0</v>
      </c>
      <c r="K642" s="27">
        <f t="shared" si="927"/>
        <v>0</v>
      </c>
      <c r="L642" s="27">
        <f t="shared" si="927"/>
        <v>653880</v>
      </c>
      <c r="M642" s="27">
        <f t="shared" si="927"/>
        <v>0</v>
      </c>
      <c r="N642" s="27">
        <f t="shared" si="927"/>
        <v>0</v>
      </c>
      <c r="O642" s="27">
        <f t="shared" si="927"/>
        <v>0</v>
      </c>
      <c r="P642" s="27">
        <f t="shared" si="927"/>
        <v>0</v>
      </c>
      <c r="Q642" s="27">
        <f t="shared" si="927"/>
        <v>0</v>
      </c>
      <c r="R642" s="27">
        <f t="shared" si="927"/>
        <v>653880</v>
      </c>
      <c r="S642" s="27">
        <f t="shared" si="927"/>
        <v>0</v>
      </c>
      <c r="T642" s="27">
        <f t="shared" si="927"/>
        <v>19161</v>
      </c>
      <c r="U642" s="27">
        <f t="shared" si="927"/>
        <v>0</v>
      </c>
      <c r="V642" s="27">
        <f t="shared" ref="T642:AI643" si="928">V643</f>
        <v>0</v>
      </c>
      <c r="W642" s="27">
        <f t="shared" si="928"/>
        <v>0</v>
      </c>
      <c r="X642" s="27">
        <f t="shared" si="928"/>
        <v>673041</v>
      </c>
      <c r="Y642" s="27">
        <f t="shared" si="928"/>
        <v>0</v>
      </c>
      <c r="Z642" s="27">
        <f t="shared" si="928"/>
        <v>0</v>
      </c>
      <c r="AA642" s="27">
        <f t="shared" si="928"/>
        <v>0</v>
      </c>
      <c r="AB642" s="27">
        <f t="shared" si="928"/>
        <v>0</v>
      </c>
      <c r="AC642" s="27">
        <f t="shared" si="928"/>
        <v>0</v>
      </c>
      <c r="AD642" s="27">
        <f t="shared" si="928"/>
        <v>673041</v>
      </c>
      <c r="AE642" s="27">
        <f t="shared" si="928"/>
        <v>0</v>
      </c>
      <c r="AF642" s="27">
        <f t="shared" si="928"/>
        <v>0</v>
      </c>
      <c r="AG642" s="27">
        <f t="shared" si="928"/>
        <v>0</v>
      </c>
      <c r="AH642" s="27">
        <f t="shared" si="928"/>
        <v>0</v>
      </c>
      <c r="AI642" s="27">
        <f t="shared" si="928"/>
        <v>0</v>
      </c>
      <c r="AJ642" s="27">
        <f t="shared" ref="AF642:AQ643" si="929">AJ643</f>
        <v>673041</v>
      </c>
      <c r="AK642" s="27">
        <f t="shared" si="929"/>
        <v>0</v>
      </c>
      <c r="AL642" s="27">
        <f t="shared" si="929"/>
        <v>0</v>
      </c>
      <c r="AM642" s="27">
        <f t="shared" si="929"/>
        <v>0</v>
      </c>
      <c r="AN642" s="27">
        <f t="shared" si="929"/>
        <v>0</v>
      </c>
      <c r="AO642" s="27">
        <f t="shared" si="929"/>
        <v>0</v>
      </c>
      <c r="AP642" s="27">
        <f t="shared" si="929"/>
        <v>673041</v>
      </c>
      <c r="AQ642" s="27">
        <f t="shared" si="929"/>
        <v>0</v>
      </c>
    </row>
    <row r="643" spans="1:43" s="5" customFormat="1" ht="20.25">
      <c r="A643" s="73" t="s">
        <v>106</v>
      </c>
      <c r="B643" s="25" t="s">
        <v>56</v>
      </c>
      <c r="C643" s="25" t="s">
        <v>50</v>
      </c>
      <c r="D643" s="32" t="s">
        <v>310</v>
      </c>
      <c r="E643" s="25"/>
      <c r="F643" s="27">
        <f t="shared" si="927"/>
        <v>635842</v>
      </c>
      <c r="G643" s="27">
        <f t="shared" si="927"/>
        <v>0</v>
      </c>
      <c r="H643" s="27">
        <f t="shared" si="927"/>
        <v>18038</v>
      </c>
      <c r="I643" s="27">
        <f t="shared" si="927"/>
        <v>0</v>
      </c>
      <c r="J643" s="27">
        <f t="shared" si="927"/>
        <v>0</v>
      </c>
      <c r="K643" s="27">
        <f t="shared" si="927"/>
        <v>0</v>
      </c>
      <c r="L643" s="27">
        <f t="shared" si="927"/>
        <v>653880</v>
      </c>
      <c r="M643" s="27">
        <f t="shared" si="927"/>
        <v>0</v>
      </c>
      <c r="N643" s="27">
        <f t="shared" si="927"/>
        <v>0</v>
      </c>
      <c r="O643" s="27">
        <f t="shared" si="927"/>
        <v>0</v>
      </c>
      <c r="P643" s="27">
        <f t="shared" si="927"/>
        <v>0</v>
      </c>
      <c r="Q643" s="27">
        <f t="shared" si="927"/>
        <v>0</v>
      </c>
      <c r="R643" s="27">
        <f t="shared" si="927"/>
        <v>653880</v>
      </c>
      <c r="S643" s="27">
        <f t="shared" si="927"/>
        <v>0</v>
      </c>
      <c r="T643" s="27">
        <f t="shared" si="928"/>
        <v>19161</v>
      </c>
      <c r="U643" s="27">
        <f t="shared" si="928"/>
        <v>0</v>
      </c>
      <c r="V643" s="27">
        <f t="shared" si="928"/>
        <v>0</v>
      </c>
      <c r="W643" s="27">
        <f t="shared" si="928"/>
        <v>0</v>
      </c>
      <c r="X643" s="27">
        <f t="shared" si="928"/>
        <v>673041</v>
      </c>
      <c r="Y643" s="27">
        <f t="shared" si="928"/>
        <v>0</v>
      </c>
      <c r="Z643" s="27">
        <f t="shared" si="928"/>
        <v>0</v>
      </c>
      <c r="AA643" s="27">
        <f t="shared" si="928"/>
        <v>0</v>
      </c>
      <c r="AB643" s="27">
        <f t="shared" si="928"/>
        <v>0</v>
      </c>
      <c r="AC643" s="27">
        <f t="shared" si="928"/>
        <v>0</v>
      </c>
      <c r="AD643" s="27">
        <f t="shared" si="928"/>
        <v>673041</v>
      </c>
      <c r="AE643" s="27">
        <f t="shared" si="928"/>
        <v>0</v>
      </c>
      <c r="AF643" s="27">
        <f t="shared" si="929"/>
        <v>0</v>
      </c>
      <c r="AG643" s="27">
        <f t="shared" si="929"/>
        <v>0</v>
      </c>
      <c r="AH643" s="27">
        <f t="shared" si="929"/>
        <v>0</v>
      </c>
      <c r="AI643" s="27">
        <f t="shared" si="929"/>
        <v>0</v>
      </c>
      <c r="AJ643" s="27">
        <f t="shared" si="929"/>
        <v>673041</v>
      </c>
      <c r="AK643" s="27">
        <f t="shared" si="929"/>
        <v>0</v>
      </c>
      <c r="AL643" s="27">
        <f t="shared" si="929"/>
        <v>0</v>
      </c>
      <c r="AM643" s="27">
        <f t="shared" si="929"/>
        <v>0</v>
      </c>
      <c r="AN643" s="27">
        <f t="shared" si="929"/>
        <v>0</v>
      </c>
      <c r="AO643" s="27">
        <f t="shared" si="929"/>
        <v>0</v>
      </c>
      <c r="AP643" s="27">
        <f t="shared" si="929"/>
        <v>673041</v>
      </c>
      <c r="AQ643" s="27">
        <f t="shared" si="929"/>
        <v>0</v>
      </c>
    </row>
    <row r="644" spans="1:43" s="5" customFormat="1" ht="39" customHeight="1">
      <c r="A644" s="73" t="s">
        <v>83</v>
      </c>
      <c r="B644" s="25" t="s">
        <v>56</v>
      </c>
      <c r="C644" s="25" t="s">
        <v>50</v>
      </c>
      <c r="D644" s="32" t="s">
        <v>310</v>
      </c>
      <c r="E644" s="25" t="s">
        <v>84</v>
      </c>
      <c r="F644" s="27">
        <f t="shared" ref="F644:G644" si="930">F645+F646</f>
        <v>635842</v>
      </c>
      <c r="G644" s="27">
        <f t="shared" si="930"/>
        <v>0</v>
      </c>
      <c r="H644" s="27">
        <f t="shared" ref="H644:M644" si="931">H645+H646</f>
        <v>18038</v>
      </c>
      <c r="I644" s="27">
        <f t="shared" si="931"/>
        <v>0</v>
      </c>
      <c r="J644" s="27">
        <f t="shared" si="931"/>
        <v>0</v>
      </c>
      <c r="K644" s="27">
        <f t="shared" si="931"/>
        <v>0</v>
      </c>
      <c r="L644" s="27">
        <f t="shared" si="931"/>
        <v>653880</v>
      </c>
      <c r="M644" s="27">
        <f t="shared" si="931"/>
        <v>0</v>
      </c>
      <c r="N644" s="27">
        <f t="shared" ref="N644:S644" si="932">N645+N646</f>
        <v>0</v>
      </c>
      <c r="O644" s="27">
        <f t="shared" si="932"/>
        <v>0</v>
      </c>
      <c r="P644" s="27">
        <f t="shared" si="932"/>
        <v>0</v>
      </c>
      <c r="Q644" s="27">
        <f t="shared" si="932"/>
        <v>0</v>
      </c>
      <c r="R644" s="27">
        <f t="shared" si="932"/>
        <v>653880</v>
      </c>
      <c r="S644" s="27">
        <f t="shared" si="932"/>
        <v>0</v>
      </c>
      <c r="T644" s="27">
        <f t="shared" ref="T644:Y644" si="933">T645+T646</f>
        <v>19161</v>
      </c>
      <c r="U644" s="27">
        <f t="shared" si="933"/>
        <v>0</v>
      </c>
      <c r="V644" s="27">
        <f t="shared" si="933"/>
        <v>0</v>
      </c>
      <c r="W644" s="27">
        <f t="shared" si="933"/>
        <v>0</v>
      </c>
      <c r="X644" s="27">
        <f t="shared" si="933"/>
        <v>673041</v>
      </c>
      <c r="Y644" s="27">
        <f t="shared" si="933"/>
        <v>0</v>
      </c>
      <c r="Z644" s="27">
        <f t="shared" ref="Z644:AE644" si="934">Z645+Z646</f>
        <v>0</v>
      </c>
      <c r="AA644" s="27">
        <f t="shared" si="934"/>
        <v>0</v>
      </c>
      <c r="AB644" s="27">
        <f t="shared" si="934"/>
        <v>0</v>
      </c>
      <c r="AC644" s="27">
        <f t="shared" si="934"/>
        <v>0</v>
      </c>
      <c r="AD644" s="27">
        <f t="shared" si="934"/>
        <v>673041</v>
      </c>
      <c r="AE644" s="27">
        <f t="shared" si="934"/>
        <v>0</v>
      </c>
      <c r="AF644" s="27">
        <f t="shared" ref="AF644:AK644" si="935">AF645+AF646</f>
        <v>0</v>
      </c>
      <c r="AG644" s="27">
        <f t="shared" si="935"/>
        <v>0</v>
      </c>
      <c r="AH644" s="27">
        <f t="shared" si="935"/>
        <v>0</v>
      </c>
      <c r="AI644" s="27">
        <f t="shared" si="935"/>
        <v>0</v>
      </c>
      <c r="AJ644" s="27">
        <f t="shared" si="935"/>
        <v>673041</v>
      </c>
      <c r="AK644" s="27">
        <f t="shared" si="935"/>
        <v>0</v>
      </c>
      <c r="AL644" s="27">
        <f t="shared" ref="AL644:AQ644" si="936">AL645+AL646</f>
        <v>0</v>
      </c>
      <c r="AM644" s="27">
        <f t="shared" si="936"/>
        <v>0</v>
      </c>
      <c r="AN644" s="27">
        <f t="shared" si="936"/>
        <v>0</v>
      </c>
      <c r="AO644" s="27">
        <f t="shared" si="936"/>
        <v>0</v>
      </c>
      <c r="AP644" s="27">
        <f t="shared" si="936"/>
        <v>673041</v>
      </c>
      <c r="AQ644" s="27">
        <f t="shared" si="936"/>
        <v>0</v>
      </c>
    </row>
    <row r="645" spans="1:43" s="5" customFormat="1" ht="20.25">
      <c r="A645" s="33" t="s">
        <v>178</v>
      </c>
      <c r="B645" s="25" t="s">
        <v>56</v>
      </c>
      <c r="C645" s="25" t="s">
        <v>50</v>
      </c>
      <c r="D645" s="32" t="s">
        <v>310</v>
      </c>
      <c r="E645" s="25" t="s">
        <v>177</v>
      </c>
      <c r="F645" s="27">
        <f>562742+3515</f>
        <v>566257</v>
      </c>
      <c r="G645" s="27"/>
      <c r="H645" s="27">
        <f>14151+2465</f>
        <v>16616</v>
      </c>
      <c r="I645" s="27"/>
      <c r="J645" s="27"/>
      <c r="K645" s="27"/>
      <c r="L645" s="27">
        <f>F645+H645+I645+J645+K645</f>
        <v>582873</v>
      </c>
      <c r="M645" s="27">
        <f>G645+K645</f>
        <v>0</v>
      </c>
      <c r="N645" s="27"/>
      <c r="O645" s="27"/>
      <c r="P645" s="27"/>
      <c r="Q645" s="27"/>
      <c r="R645" s="27">
        <f>L645+N645+O645+P645+Q645</f>
        <v>582873</v>
      </c>
      <c r="S645" s="27">
        <f>M645+Q645</f>
        <v>0</v>
      </c>
      <c r="T645" s="27">
        <f>15050+2599</f>
        <v>17649</v>
      </c>
      <c r="U645" s="27"/>
      <c r="V645" s="27"/>
      <c r="W645" s="27"/>
      <c r="X645" s="27">
        <f>R645+T645+U645+V645+W645</f>
        <v>600522</v>
      </c>
      <c r="Y645" s="27">
        <f>S645+W645</f>
        <v>0</v>
      </c>
      <c r="Z645" s="27"/>
      <c r="AA645" s="27"/>
      <c r="AB645" s="27"/>
      <c r="AC645" s="27"/>
      <c r="AD645" s="27">
        <f>X645+Z645+AA645+AB645+AC645</f>
        <v>600522</v>
      </c>
      <c r="AE645" s="27">
        <f>Y645+AC645</f>
        <v>0</v>
      </c>
      <c r="AF645" s="27"/>
      <c r="AG645" s="27"/>
      <c r="AH645" s="27"/>
      <c r="AI645" s="27"/>
      <c r="AJ645" s="27">
        <f>AD645+AF645+AG645+AH645+AI645</f>
        <v>600522</v>
      </c>
      <c r="AK645" s="27">
        <f>AE645+AI645</f>
        <v>0</v>
      </c>
      <c r="AL645" s="27"/>
      <c r="AM645" s="27"/>
      <c r="AN645" s="27"/>
      <c r="AO645" s="27"/>
      <c r="AP645" s="27">
        <f>AJ645+AL645+AM645+AN645+AO645</f>
        <v>600522</v>
      </c>
      <c r="AQ645" s="27">
        <f>AK645+AO645</f>
        <v>0</v>
      </c>
    </row>
    <row r="646" spans="1:43" s="5" customFormat="1" ht="20.25">
      <c r="A646" s="33" t="s">
        <v>189</v>
      </c>
      <c r="B646" s="25" t="s">
        <v>56</v>
      </c>
      <c r="C646" s="25" t="s">
        <v>50</v>
      </c>
      <c r="D646" s="32" t="s">
        <v>310</v>
      </c>
      <c r="E646" s="25" t="s">
        <v>188</v>
      </c>
      <c r="F646" s="27">
        <f>73100-3515</f>
        <v>69585</v>
      </c>
      <c r="G646" s="27"/>
      <c r="H646" s="27">
        <v>1422</v>
      </c>
      <c r="I646" s="27"/>
      <c r="J646" s="27"/>
      <c r="K646" s="27"/>
      <c r="L646" s="27">
        <f>F646+H646+I646+J646+K646</f>
        <v>71007</v>
      </c>
      <c r="M646" s="27">
        <f>G646+K646</f>
        <v>0</v>
      </c>
      <c r="N646" s="27"/>
      <c r="O646" s="27"/>
      <c r="P646" s="27"/>
      <c r="Q646" s="27"/>
      <c r="R646" s="27">
        <f>L646+N646+O646+P646+Q646</f>
        <v>71007</v>
      </c>
      <c r="S646" s="27">
        <f>M646+Q646</f>
        <v>0</v>
      </c>
      <c r="T646" s="27">
        <v>1512</v>
      </c>
      <c r="U646" s="27"/>
      <c r="V646" s="27"/>
      <c r="W646" s="27"/>
      <c r="X646" s="27">
        <f>R646+T646+U646+V646+W646</f>
        <v>72519</v>
      </c>
      <c r="Y646" s="27">
        <f>S646+W646</f>
        <v>0</v>
      </c>
      <c r="Z646" s="27"/>
      <c r="AA646" s="27"/>
      <c r="AB646" s="27"/>
      <c r="AC646" s="27"/>
      <c r="AD646" s="27">
        <f>X646+Z646+AA646+AB646+AC646</f>
        <v>72519</v>
      </c>
      <c r="AE646" s="27">
        <f>Y646+AC646</f>
        <v>0</v>
      </c>
      <c r="AF646" s="27"/>
      <c r="AG646" s="27"/>
      <c r="AH646" s="27"/>
      <c r="AI646" s="27"/>
      <c r="AJ646" s="27">
        <f>AD646+AF646+AG646+AH646+AI646</f>
        <v>72519</v>
      </c>
      <c r="AK646" s="27">
        <f>AE646+AI646</f>
        <v>0</v>
      </c>
      <c r="AL646" s="27"/>
      <c r="AM646" s="27"/>
      <c r="AN646" s="27"/>
      <c r="AO646" s="27"/>
      <c r="AP646" s="27">
        <f>AJ646+AL646+AM646+AN646+AO646</f>
        <v>72519</v>
      </c>
      <c r="AQ646" s="27">
        <f>AK646+AO646</f>
        <v>0</v>
      </c>
    </row>
    <row r="647" spans="1:43" s="5" customFormat="1" ht="24" customHeight="1">
      <c r="A647" s="76" t="s">
        <v>78</v>
      </c>
      <c r="B647" s="25" t="s">
        <v>56</v>
      </c>
      <c r="C647" s="25" t="s">
        <v>50</v>
      </c>
      <c r="D647" s="25" t="s">
        <v>311</v>
      </c>
      <c r="E647" s="25"/>
      <c r="F647" s="27">
        <f>F648</f>
        <v>86578</v>
      </c>
      <c r="G647" s="27">
        <f>G648</f>
        <v>0</v>
      </c>
      <c r="H647" s="27">
        <f t="shared" ref="H647:AQ647" si="937">H648</f>
        <v>0</v>
      </c>
      <c r="I647" s="27">
        <f t="shared" si="937"/>
        <v>0</v>
      </c>
      <c r="J647" s="27">
        <f t="shared" si="937"/>
        <v>0</v>
      </c>
      <c r="K647" s="27">
        <f t="shared" si="937"/>
        <v>0</v>
      </c>
      <c r="L647" s="27">
        <f t="shared" si="937"/>
        <v>86578</v>
      </c>
      <c r="M647" s="27">
        <f t="shared" si="937"/>
        <v>0</v>
      </c>
      <c r="N647" s="27">
        <f t="shared" si="937"/>
        <v>0</v>
      </c>
      <c r="O647" s="27">
        <f t="shared" si="937"/>
        <v>0</v>
      </c>
      <c r="P647" s="27">
        <f t="shared" si="937"/>
        <v>0</v>
      </c>
      <c r="Q647" s="27">
        <f t="shared" si="937"/>
        <v>0</v>
      </c>
      <c r="R647" s="27">
        <f t="shared" si="937"/>
        <v>86578</v>
      </c>
      <c r="S647" s="27">
        <f t="shared" si="937"/>
        <v>0</v>
      </c>
      <c r="T647" s="27">
        <f t="shared" si="937"/>
        <v>0</v>
      </c>
      <c r="U647" s="27">
        <f t="shared" si="937"/>
        <v>0</v>
      </c>
      <c r="V647" s="27">
        <f t="shared" si="937"/>
        <v>0</v>
      </c>
      <c r="W647" s="27">
        <f t="shared" si="937"/>
        <v>0</v>
      </c>
      <c r="X647" s="27">
        <f t="shared" si="937"/>
        <v>86578</v>
      </c>
      <c r="Y647" s="27">
        <f t="shared" si="937"/>
        <v>0</v>
      </c>
      <c r="Z647" s="27">
        <f t="shared" si="937"/>
        <v>0</v>
      </c>
      <c r="AA647" s="27">
        <f t="shared" si="937"/>
        <v>0</v>
      </c>
      <c r="AB647" s="27">
        <f t="shared" si="937"/>
        <v>0</v>
      </c>
      <c r="AC647" s="27">
        <f t="shared" si="937"/>
        <v>0</v>
      </c>
      <c r="AD647" s="27">
        <f t="shared" si="937"/>
        <v>86578</v>
      </c>
      <c r="AE647" s="27">
        <f t="shared" si="937"/>
        <v>0</v>
      </c>
      <c r="AF647" s="27">
        <f t="shared" si="937"/>
        <v>0</v>
      </c>
      <c r="AG647" s="27">
        <f t="shared" si="937"/>
        <v>0</v>
      </c>
      <c r="AH647" s="27">
        <f t="shared" si="937"/>
        <v>0</v>
      </c>
      <c r="AI647" s="27">
        <f t="shared" si="937"/>
        <v>0</v>
      </c>
      <c r="AJ647" s="27">
        <f t="shared" si="937"/>
        <v>86578</v>
      </c>
      <c r="AK647" s="27">
        <f t="shared" si="937"/>
        <v>0</v>
      </c>
      <c r="AL647" s="27">
        <f t="shared" si="937"/>
        <v>0</v>
      </c>
      <c r="AM647" s="27">
        <f t="shared" si="937"/>
        <v>220</v>
      </c>
      <c r="AN647" s="27">
        <f t="shared" si="937"/>
        <v>0</v>
      </c>
      <c r="AO647" s="27">
        <f t="shared" si="937"/>
        <v>0</v>
      </c>
      <c r="AP647" s="27">
        <f t="shared" si="937"/>
        <v>86798</v>
      </c>
      <c r="AQ647" s="27">
        <f t="shared" si="937"/>
        <v>0</v>
      </c>
    </row>
    <row r="648" spans="1:43" s="5" customFormat="1" ht="20.25">
      <c r="A648" s="73" t="s">
        <v>107</v>
      </c>
      <c r="B648" s="25" t="s">
        <v>56</v>
      </c>
      <c r="C648" s="25" t="s">
        <v>50</v>
      </c>
      <c r="D648" s="25" t="s">
        <v>313</v>
      </c>
      <c r="E648" s="25"/>
      <c r="F648" s="27">
        <f t="shared" ref="F648:AQ648" si="938">F649</f>
        <v>86578</v>
      </c>
      <c r="G648" s="27">
        <f t="shared" si="938"/>
        <v>0</v>
      </c>
      <c r="H648" s="27">
        <f t="shared" si="938"/>
        <v>0</v>
      </c>
      <c r="I648" s="27">
        <f t="shared" si="938"/>
        <v>0</v>
      </c>
      <c r="J648" s="27">
        <f t="shared" si="938"/>
        <v>0</v>
      </c>
      <c r="K648" s="27">
        <f t="shared" si="938"/>
        <v>0</v>
      </c>
      <c r="L648" s="27">
        <f t="shared" si="938"/>
        <v>86578</v>
      </c>
      <c r="M648" s="27">
        <f t="shared" si="938"/>
        <v>0</v>
      </c>
      <c r="N648" s="27">
        <f t="shared" si="938"/>
        <v>0</v>
      </c>
      <c r="O648" s="27">
        <f t="shared" si="938"/>
        <v>0</v>
      </c>
      <c r="P648" s="27">
        <f t="shared" si="938"/>
        <v>0</v>
      </c>
      <c r="Q648" s="27">
        <f t="shared" si="938"/>
        <v>0</v>
      </c>
      <c r="R648" s="27">
        <f t="shared" si="938"/>
        <v>86578</v>
      </c>
      <c r="S648" s="27">
        <f t="shared" si="938"/>
        <v>0</v>
      </c>
      <c r="T648" s="27">
        <f t="shared" si="938"/>
        <v>0</v>
      </c>
      <c r="U648" s="27">
        <f t="shared" si="938"/>
        <v>0</v>
      </c>
      <c r="V648" s="27">
        <f t="shared" si="938"/>
        <v>0</v>
      </c>
      <c r="W648" s="27">
        <f t="shared" si="938"/>
        <v>0</v>
      </c>
      <c r="X648" s="27">
        <f t="shared" si="938"/>
        <v>86578</v>
      </c>
      <c r="Y648" s="27">
        <f t="shared" si="938"/>
        <v>0</v>
      </c>
      <c r="Z648" s="27">
        <f t="shared" si="938"/>
        <v>0</v>
      </c>
      <c r="AA648" s="27">
        <f t="shared" si="938"/>
        <v>0</v>
      </c>
      <c r="AB648" s="27">
        <f t="shared" si="938"/>
        <v>0</v>
      </c>
      <c r="AC648" s="27">
        <f t="shared" si="938"/>
        <v>0</v>
      </c>
      <c r="AD648" s="27">
        <f t="shared" si="938"/>
        <v>86578</v>
      </c>
      <c r="AE648" s="27">
        <f t="shared" si="938"/>
        <v>0</v>
      </c>
      <c r="AF648" s="27">
        <f t="shared" si="938"/>
        <v>0</v>
      </c>
      <c r="AG648" s="27">
        <f t="shared" si="938"/>
        <v>0</v>
      </c>
      <c r="AH648" s="27">
        <f t="shared" si="938"/>
        <v>0</v>
      </c>
      <c r="AI648" s="27">
        <f t="shared" si="938"/>
        <v>0</v>
      </c>
      <c r="AJ648" s="27">
        <f t="shared" si="938"/>
        <v>86578</v>
      </c>
      <c r="AK648" s="27">
        <f t="shared" si="938"/>
        <v>0</v>
      </c>
      <c r="AL648" s="27">
        <f t="shared" si="938"/>
        <v>0</v>
      </c>
      <c r="AM648" s="27">
        <f t="shared" si="938"/>
        <v>220</v>
      </c>
      <c r="AN648" s="27">
        <f t="shared" si="938"/>
        <v>0</v>
      </c>
      <c r="AO648" s="27">
        <f t="shared" si="938"/>
        <v>0</v>
      </c>
      <c r="AP648" s="27">
        <f t="shared" si="938"/>
        <v>86798</v>
      </c>
      <c r="AQ648" s="27">
        <f t="shared" si="938"/>
        <v>0</v>
      </c>
    </row>
    <row r="649" spans="1:43" s="5" customFormat="1" ht="38.25" customHeight="1">
      <c r="A649" s="73" t="s">
        <v>83</v>
      </c>
      <c r="B649" s="25" t="s">
        <v>56</v>
      </c>
      <c r="C649" s="25" t="s">
        <v>50</v>
      </c>
      <c r="D649" s="25" t="s">
        <v>313</v>
      </c>
      <c r="E649" s="25" t="s">
        <v>84</v>
      </c>
      <c r="F649" s="27">
        <f t="shared" ref="F649:G649" si="939">F650+F651</f>
        <v>86578</v>
      </c>
      <c r="G649" s="27">
        <f t="shared" si="939"/>
        <v>0</v>
      </c>
      <c r="H649" s="27">
        <f t="shared" ref="H649:M649" si="940">H650+H651</f>
        <v>0</v>
      </c>
      <c r="I649" s="27">
        <f t="shared" si="940"/>
        <v>0</v>
      </c>
      <c r="J649" s="27">
        <f t="shared" si="940"/>
        <v>0</v>
      </c>
      <c r="K649" s="27">
        <f t="shared" si="940"/>
        <v>0</v>
      </c>
      <c r="L649" s="27">
        <f t="shared" si="940"/>
        <v>86578</v>
      </c>
      <c r="M649" s="27">
        <f t="shared" si="940"/>
        <v>0</v>
      </c>
      <c r="N649" s="27">
        <f t="shared" ref="N649:S649" si="941">N650+N651</f>
        <v>0</v>
      </c>
      <c r="O649" s="27">
        <f t="shared" si="941"/>
        <v>0</v>
      </c>
      <c r="P649" s="27">
        <f t="shared" si="941"/>
        <v>0</v>
      </c>
      <c r="Q649" s="27">
        <f t="shared" si="941"/>
        <v>0</v>
      </c>
      <c r="R649" s="27">
        <f t="shared" si="941"/>
        <v>86578</v>
      </c>
      <c r="S649" s="27">
        <f t="shared" si="941"/>
        <v>0</v>
      </c>
      <c r="T649" s="27">
        <f t="shared" ref="T649:Y649" si="942">T650+T651</f>
        <v>0</v>
      </c>
      <c r="U649" s="27">
        <f t="shared" si="942"/>
        <v>0</v>
      </c>
      <c r="V649" s="27">
        <f t="shared" si="942"/>
        <v>0</v>
      </c>
      <c r="W649" s="27">
        <f t="shared" si="942"/>
        <v>0</v>
      </c>
      <c r="X649" s="27">
        <f t="shared" si="942"/>
        <v>86578</v>
      </c>
      <c r="Y649" s="27">
        <f t="shared" si="942"/>
        <v>0</v>
      </c>
      <c r="Z649" s="27">
        <f t="shared" ref="Z649:AE649" si="943">Z650+Z651</f>
        <v>0</v>
      </c>
      <c r="AA649" s="27">
        <f t="shared" si="943"/>
        <v>0</v>
      </c>
      <c r="AB649" s="27">
        <f t="shared" si="943"/>
        <v>0</v>
      </c>
      <c r="AC649" s="27">
        <f t="shared" si="943"/>
        <v>0</v>
      </c>
      <c r="AD649" s="27">
        <f t="shared" si="943"/>
        <v>86578</v>
      </c>
      <c r="AE649" s="27">
        <f t="shared" si="943"/>
        <v>0</v>
      </c>
      <c r="AF649" s="27">
        <f t="shared" ref="AF649:AK649" si="944">AF650+AF651</f>
        <v>0</v>
      </c>
      <c r="AG649" s="27">
        <f t="shared" si="944"/>
        <v>0</v>
      </c>
      <c r="AH649" s="27">
        <f t="shared" si="944"/>
        <v>0</v>
      </c>
      <c r="AI649" s="27">
        <f t="shared" si="944"/>
        <v>0</v>
      </c>
      <c r="AJ649" s="27">
        <f t="shared" si="944"/>
        <v>86578</v>
      </c>
      <c r="AK649" s="27">
        <f t="shared" si="944"/>
        <v>0</v>
      </c>
      <c r="AL649" s="27">
        <f t="shared" ref="AL649:AQ649" si="945">AL650+AL651</f>
        <v>0</v>
      </c>
      <c r="AM649" s="27">
        <f t="shared" si="945"/>
        <v>220</v>
      </c>
      <c r="AN649" s="27">
        <f t="shared" si="945"/>
        <v>0</v>
      </c>
      <c r="AO649" s="27">
        <f t="shared" si="945"/>
        <v>0</v>
      </c>
      <c r="AP649" s="27">
        <f t="shared" si="945"/>
        <v>86798</v>
      </c>
      <c r="AQ649" s="27">
        <f t="shared" si="945"/>
        <v>0</v>
      </c>
    </row>
    <row r="650" spans="1:43" s="5" customFormat="1" ht="20.25">
      <c r="A650" s="33" t="s">
        <v>178</v>
      </c>
      <c r="B650" s="25" t="s">
        <v>56</v>
      </c>
      <c r="C650" s="25" t="s">
        <v>50</v>
      </c>
      <c r="D650" s="25" t="s">
        <v>313</v>
      </c>
      <c r="E650" s="25" t="s">
        <v>177</v>
      </c>
      <c r="F650" s="27">
        <v>83314</v>
      </c>
      <c r="G650" s="27"/>
      <c r="H650" s="27"/>
      <c r="I650" s="27"/>
      <c r="J650" s="27"/>
      <c r="K650" s="27"/>
      <c r="L650" s="27">
        <f>F650+H650+I650+J650+K650</f>
        <v>83314</v>
      </c>
      <c r="M650" s="27">
        <f>G650+K650</f>
        <v>0</v>
      </c>
      <c r="N650" s="27"/>
      <c r="O650" s="27"/>
      <c r="P650" s="27"/>
      <c r="Q650" s="27"/>
      <c r="R650" s="27">
        <f>L650+N650+O650+P650+Q650</f>
        <v>83314</v>
      </c>
      <c r="S650" s="27">
        <f>M650+Q650</f>
        <v>0</v>
      </c>
      <c r="T650" s="27"/>
      <c r="U650" s="27"/>
      <c r="V650" s="27"/>
      <c r="W650" s="27"/>
      <c r="X650" s="27">
        <f>R650+T650+U650+V650+W650</f>
        <v>83314</v>
      </c>
      <c r="Y650" s="27">
        <f>S650+W650</f>
        <v>0</v>
      </c>
      <c r="Z650" s="27"/>
      <c r="AA650" s="27"/>
      <c r="AB650" s="27"/>
      <c r="AC650" s="27"/>
      <c r="AD650" s="27">
        <f>X650+Z650+AA650+AB650+AC650</f>
        <v>83314</v>
      </c>
      <c r="AE650" s="27">
        <f>Y650+AC650</f>
        <v>0</v>
      </c>
      <c r="AF650" s="27"/>
      <c r="AG650" s="27"/>
      <c r="AH650" s="27"/>
      <c r="AI650" s="27"/>
      <c r="AJ650" s="27">
        <f>AD650+AF650+AG650+AH650+AI650</f>
        <v>83314</v>
      </c>
      <c r="AK650" s="27">
        <f>AE650+AI650</f>
        <v>0</v>
      </c>
      <c r="AL650" s="92"/>
      <c r="AM650" s="92">
        <v>220</v>
      </c>
      <c r="AN650" s="92"/>
      <c r="AO650" s="92"/>
      <c r="AP650" s="27">
        <f>AJ650+AL650+AM650+AN650+AO650</f>
        <v>83534</v>
      </c>
      <c r="AQ650" s="27">
        <f>AK650+AO650</f>
        <v>0</v>
      </c>
    </row>
    <row r="651" spans="1:43" s="5" customFormat="1" ht="20.25">
      <c r="A651" s="33" t="s">
        <v>189</v>
      </c>
      <c r="B651" s="25" t="s">
        <v>56</v>
      </c>
      <c r="C651" s="25" t="s">
        <v>50</v>
      </c>
      <c r="D651" s="25" t="s">
        <v>313</v>
      </c>
      <c r="E651" s="25" t="s">
        <v>188</v>
      </c>
      <c r="F651" s="27">
        <v>3264</v>
      </c>
      <c r="G651" s="27"/>
      <c r="H651" s="27"/>
      <c r="I651" s="27"/>
      <c r="J651" s="27"/>
      <c r="K651" s="27"/>
      <c r="L651" s="27">
        <f>F651+H651+I651+J651+K651</f>
        <v>3264</v>
      </c>
      <c r="M651" s="27">
        <f>G651+K651</f>
        <v>0</v>
      </c>
      <c r="N651" s="27"/>
      <c r="O651" s="27"/>
      <c r="P651" s="27"/>
      <c r="Q651" s="27"/>
      <c r="R651" s="27">
        <f>L651+N651+O651+P651+Q651</f>
        <v>3264</v>
      </c>
      <c r="S651" s="27">
        <f>M651+Q651</f>
        <v>0</v>
      </c>
      <c r="T651" s="27"/>
      <c r="U651" s="27"/>
      <c r="V651" s="27"/>
      <c r="W651" s="27"/>
      <c r="X651" s="27">
        <f>R651+T651+U651+V651+W651</f>
        <v>3264</v>
      </c>
      <c r="Y651" s="27">
        <f>S651+W651</f>
        <v>0</v>
      </c>
      <c r="Z651" s="27"/>
      <c r="AA651" s="27"/>
      <c r="AB651" s="27"/>
      <c r="AC651" s="27"/>
      <c r="AD651" s="27">
        <f>X651+Z651+AA651+AB651+AC651</f>
        <v>3264</v>
      </c>
      <c r="AE651" s="27">
        <f>Y651+AC651</f>
        <v>0</v>
      </c>
      <c r="AF651" s="27"/>
      <c r="AG651" s="27"/>
      <c r="AH651" s="27"/>
      <c r="AI651" s="27"/>
      <c r="AJ651" s="27">
        <f>AD651+AF651+AG651+AH651+AI651</f>
        <v>3264</v>
      </c>
      <c r="AK651" s="27">
        <f>AE651+AI651</f>
        <v>0</v>
      </c>
      <c r="AL651" s="27"/>
      <c r="AM651" s="27"/>
      <c r="AN651" s="27"/>
      <c r="AO651" s="27"/>
      <c r="AP651" s="27">
        <f>AJ651+AL651+AM651+AN651+AO651</f>
        <v>3264</v>
      </c>
      <c r="AQ651" s="27">
        <f>AK651+AO651</f>
        <v>0</v>
      </c>
    </row>
    <row r="652" spans="1:43" s="5" customFormat="1" ht="20.25">
      <c r="A652" s="33" t="s">
        <v>207</v>
      </c>
      <c r="B652" s="25" t="s">
        <v>56</v>
      </c>
      <c r="C652" s="25" t="s">
        <v>50</v>
      </c>
      <c r="D652" s="25" t="s">
        <v>314</v>
      </c>
      <c r="E652" s="25"/>
      <c r="F652" s="27">
        <f t="shared" ref="F652:U654" si="946">F653</f>
        <v>272186</v>
      </c>
      <c r="G652" s="27">
        <f t="shared" si="946"/>
        <v>0</v>
      </c>
      <c r="H652" s="27">
        <f t="shared" si="946"/>
        <v>0</v>
      </c>
      <c r="I652" s="27">
        <f t="shared" si="946"/>
        <v>0</v>
      </c>
      <c r="J652" s="27">
        <f t="shared" si="946"/>
        <v>0</v>
      </c>
      <c r="K652" s="27">
        <f t="shared" si="946"/>
        <v>0</v>
      </c>
      <c r="L652" s="27">
        <f t="shared" si="946"/>
        <v>272186</v>
      </c>
      <c r="M652" s="27">
        <f t="shared" si="946"/>
        <v>0</v>
      </c>
      <c r="N652" s="27">
        <f t="shared" si="946"/>
        <v>11623</v>
      </c>
      <c r="O652" s="27">
        <f t="shared" si="946"/>
        <v>0</v>
      </c>
      <c r="P652" s="27">
        <f t="shared" si="946"/>
        <v>0</v>
      </c>
      <c r="Q652" s="27">
        <f t="shared" si="946"/>
        <v>0</v>
      </c>
      <c r="R652" s="27">
        <f t="shared" si="946"/>
        <v>283809</v>
      </c>
      <c r="S652" s="27">
        <f t="shared" si="946"/>
        <v>0</v>
      </c>
      <c r="T652" s="27">
        <f t="shared" si="946"/>
        <v>0</v>
      </c>
      <c r="U652" s="27">
        <f t="shared" si="946"/>
        <v>0</v>
      </c>
      <c r="V652" s="27">
        <f t="shared" ref="T652:AI654" si="947">V653</f>
        <v>0</v>
      </c>
      <c r="W652" s="27">
        <f t="shared" si="947"/>
        <v>0</v>
      </c>
      <c r="X652" s="27">
        <f t="shared" si="947"/>
        <v>283809</v>
      </c>
      <c r="Y652" s="27">
        <f t="shared" si="947"/>
        <v>0</v>
      </c>
      <c r="Z652" s="27">
        <f t="shared" si="947"/>
        <v>0</v>
      </c>
      <c r="AA652" s="27">
        <f t="shared" si="947"/>
        <v>0</v>
      </c>
      <c r="AB652" s="27">
        <f t="shared" si="947"/>
        <v>0</v>
      </c>
      <c r="AC652" s="27">
        <f t="shared" si="947"/>
        <v>0</v>
      </c>
      <c r="AD652" s="27">
        <f t="shared" si="947"/>
        <v>283809</v>
      </c>
      <c r="AE652" s="27">
        <f t="shared" si="947"/>
        <v>0</v>
      </c>
      <c r="AF652" s="27">
        <f t="shared" si="947"/>
        <v>0</v>
      </c>
      <c r="AG652" s="27">
        <f t="shared" si="947"/>
        <v>0</v>
      </c>
      <c r="AH652" s="27">
        <f t="shared" si="947"/>
        <v>0</v>
      </c>
      <c r="AI652" s="27">
        <f t="shared" si="947"/>
        <v>0</v>
      </c>
      <c r="AJ652" s="27">
        <f t="shared" ref="AF652:AQ654" si="948">AJ653</f>
        <v>283809</v>
      </c>
      <c r="AK652" s="27">
        <f t="shared" si="948"/>
        <v>0</v>
      </c>
      <c r="AL652" s="27">
        <f t="shared" si="948"/>
        <v>0</v>
      </c>
      <c r="AM652" s="27">
        <f t="shared" si="948"/>
        <v>0</v>
      </c>
      <c r="AN652" s="27">
        <f t="shared" si="948"/>
        <v>0</v>
      </c>
      <c r="AO652" s="27">
        <f t="shared" si="948"/>
        <v>0</v>
      </c>
      <c r="AP652" s="27">
        <f t="shared" si="948"/>
        <v>283809</v>
      </c>
      <c r="AQ652" s="27">
        <f t="shared" si="948"/>
        <v>0</v>
      </c>
    </row>
    <row r="653" spans="1:43" s="5" customFormat="1" ht="33.75">
      <c r="A653" s="33" t="s">
        <v>209</v>
      </c>
      <c r="B653" s="25" t="s">
        <v>56</v>
      </c>
      <c r="C653" s="25" t="s">
        <v>50</v>
      </c>
      <c r="D653" s="25" t="s">
        <v>315</v>
      </c>
      <c r="E653" s="25"/>
      <c r="F653" s="27">
        <f t="shared" si="946"/>
        <v>272186</v>
      </c>
      <c r="G653" s="27">
        <f t="shared" si="946"/>
        <v>0</v>
      </c>
      <c r="H653" s="27">
        <f t="shared" si="946"/>
        <v>0</v>
      </c>
      <c r="I653" s="27">
        <f t="shared" si="946"/>
        <v>0</v>
      </c>
      <c r="J653" s="27">
        <f t="shared" si="946"/>
        <v>0</v>
      </c>
      <c r="K653" s="27">
        <f t="shared" si="946"/>
        <v>0</v>
      </c>
      <c r="L653" s="27">
        <f t="shared" si="946"/>
        <v>272186</v>
      </c>
      <c r="M653" s="27">
        <f t="shared" si="946"/>
        <v>0</v>
      </c>
      <c r="N653" s="27">
        <f t="shared" si="946"/>
        <v>11623</v>
      </c>
      <c r="O653" s="27">
        <f t="shared" si="946"/>
        <v>0</v>
      </c>
      <c r="P653" s="27">
        <f t="shared" si="946"/>
        <v>0</v>
      </c>
      <c r="Q653" s="27">
        <f t="shared" si="946"/>
        <v>0</v>
      </c>
      <c r="R653" s="27">
        <f t="shared" si="946"/>
        <v>283809</v>
      </c>
      <c r="S653" s="27">
        <f t="shared" si="946"/>
        <v>0</v>
      </c>
      <c r="T653" s="27">
        <f t="shared" si="947"/>
        <v>0</v>
      </c>
      <c r="U653" s="27">
        <f t="shared" si="947"/>
        <v>0</v>
      </c>
      <c r="V653" s="27">
        <f t="shared" si="947"/>
        <v>0</v>
      </c>
      <c r="W653" s="27">
        <f t="shared" si="947"/>
        <v>0</v>
      </c>
      <c r="X653" s="27">
        <f t="shared" si="947"/>
        <v>283809</v>
      </c>
      <c r="Y653" s="27">
        <f t="shared" si="947"/>
        <v>0</v>
      </c>
      <c r="Z653" s="27">
        <f t="shared" si="947"/>
        <v>0</v>
      </c>
      <c r="AA653" s="27">
        <f t="shared" si="947"/>
        <v>0</v>
      </c>
      <c r="AB653" s="27">
        <f t="shared" si="947"/>
        <v>0</v>
      </c>
      <c r="AC653" s="27">
        <f t="shared" si="947"/>
        <v>0</v>
      </c>
      <c r="AD653" s="27">
        <f t="shared" si="947"/>
        <v>283809</v>
      </c>
      <c r="AE653" s="27">
        <f t="shared" si="947"/>
        <v>0</v>
      </c>
      <c r="AF653" s="27">
        <f t="shared" si="948"/>
        <v>0</v>
      </c>
      <c r="AG653" s="27">
        <f t="shared" si="948"/>
        <v>0</v>
      </c>
      <c r="AH653" s="27">
        <f t="shared" si="948"/>
        <v>0</v>
      </c>
      <c r="AI653" s="27">
        <f t="shared" si="948"/>
        <v>0</v>
      </c>
      <c r="AJ653" s="27">
        <f t="shared" si="948"/>
        <v>283809</v>
      </c>
      <c r="AK653" s="27">
        <f t="shared" si="948"/>
        <v>0</v>
      </c>
      <c r="AL653" s="27">
        <f t="shared" si="948"/>
        <v>0</v>
      </c>
      <c r="AM653" s="27">
        <f t="shared" si="948"/>
        <v>0</v>
      </c>
      <c r="AN653" s="27">
        <f t="shared" si="948"/>
        <v>0</v>
      </c>
      <c r="AO653" s="27">
        <f t="shared" si="948"/>
        <v>0</v>
      </c>
      <c r="AP653" s="27">
        <f t="shared" si="948"/>
        <v>283809</v>
      </c>
      <c r="AQ653" s="27">
        <f t="shared" si="948"/>
        <v>0</v>
      </c>
    </row>
    <row r="654" spans="1:43" s="5" customFormat="1" ht="39.75" customHeight="1">
      <c r="A654" s="73" t="s">
        <v>83</v>
      </c>
      <c r="B654" s="25" t="s">
        <v>56</v>
      </c>
      <c r="C654" s="25" t="s">
        <v>50</v>
      </c>
      <c r="D654" s="25" t="s">
        <v>315</v>
      </c>
      <c r="E654" s="25" t="s">
        <v>84</v>
      </c>
      <c r="F654" s="27">
        <f t="shared" si="946"/>
        <v>272186</v>
      </c>
      <c r="G654" s="27">
        <f t="shared" si="946"/>
        <v>0</v>
      </c>
      <c r="H654" s="27">
        <f t="shared" si="946"/>
        <v>0</v>
      </c>
      <c r="I654" s="27">
        <f t="shared" si="946"/>
        <v>0</v>
      </c>
      <c r="J654" s="27">
        <f t="shared" si="946"/>
        <v>0</v>
      </c>
      <c r="K654" s="27">
        <f t="shared" si="946"/>
        <v>0</v>
      </c>
      <c r="L654" s="27">
        <f t="shared" si="946"/>
        <v>272186</v>
      </c>
      <c r="M654" s="27">
        <f t="shared" si="946"/>
        <v>0</v>
      </c>
      <c r="N654" s="27">
        <f t="shared" si="946"/>
        <v>11623</v>
      </c>
      <c r="O654" s="27">
        <f t="shared" si="946"/>
        <v>0</v>
      </c>
      <c r="P654" s="27">
        <f t="shared" si="946"/>
        <v>0</v>
      </c>
      <c r="Q654" s="27">
        <f t="shared" si="946"/>
        <v>0</v>
      </c>
      <c r="R654" s="27">
        <f t="shared" si="946"/>
        <v>283809</v>
      </c>
      <c r="S654" s="27">
        <f t="shared" si="946"/>
        <v>0</v>
      </c>
      <c r="T654" s="27">
        <f t="shared" si="947"/>
        <v>0</v>
      </c>
      <c r="U654" s="27">
        <f t="shared" si="947"/>
        <v>0</v>
      </c>
      <c r="V654" s="27">
        <f t="shared" si="947"/>
        <v>0</v>
      </c>
      <c r="W654" s="27">
        <f t="shared" si="947"/>
        <v>0</v>
      </c>
      <c r="X654" s="27">
        <f t="shared" si="947"/>
        <v>283809</v>
      </c>
      <c r="Y654" s="27">
        <f t="shared" si="947"/>
        <v>0</v>
      </c>
      <c r="Z654" s="27">
        <f t="shared" si="947"/>
        <v>0</v>
      </c>
      <c r="AA654" s="27">
        <f t="shared" si="947"/>
        <v>0</v>
      </c>
      <c r="AB654" s="27">
        <f t="shared" si="947"/>
        <v>0</v>
      </c>
      <c r="AC654" s="27">
        <f t="shared" si="947"/>
        <v>0</v>
      </c>
      <c r="AD654" s="27">
        <f t="shared" si="947"/>
        <v>283809</v>
      </c>
      <c r="AE654" s="27">
        <f t="shared" si="947"/>
        <v>0</v>
      </c>
      <c r="AF654" s="27">
        <f t="shared" si="948"/>
        <v>0</v>
      </c>
      <c r="AG654" s="27">
        <f t="shared" si="948"/>
        <v>0</v>
      </c>
      <c r="AH654" s="27">
        <f t="shared" si="948"/>
        <v>0</v>
      </c>
      <c r="AI654" s="27">
        <f t="shared" si="948"/>
        <v>0</v>
      </c>
      <c r="AJ654" s="27">
        <f t="shared" si="948"/>
        <v>283809</v>
      </c>
      <c r="AK654" s="27">
        <f t="shared" si="948"/>
        <v>0</v>
      </c>
      <c r="AL654" s="27">
        <f t="shared" si="948"/>
        <v>0</v>
      </c>
      <c r="AM654" s="27">
        <f t="shared" si="948"/>
        <v>0</v>
      </c>
      <c r="AN654" s="27">
        <f t="shared" si="948"/>
        <v>0</v>
      </c>
      <c r="AO654" s="27">
        <f t="shared" si="948"/>
        <v>0</v>
      </c>
      <c r="AP654" s="27">
        <f t="shared" si="948"/>
        <v>283809</v>
      </c>
      <c r="AQ654" s="27">
        <f t="shared" si="948"/>
        <v>0</v>
      </c>
    </row>
    <row r="655" spans="1:43" s="5" customFormat="1" ht="50.25">
      <c r="A655" s="33" t="s">
        <v>193</v>
      </c>
      <c r="B655" s="25" t="s">
        <v>56</v>
      </c>
      <c r="C655" s="25" t="s">
        <v>50</v>
      </c>
      <c r="D655" s="25" t="s">
        <v>315</v>
      </c>
      <c r="E655" s="25" t="s">
        <v>183</v>
      </c>
      <c r="F655" s="27">
        <f>272812-626</f>
        <v>272186</v>
      </c>
      <c r="G655" s="27"/>
      <c r="H655" s="27"/>
      <c r="I655" s="27"/>
      <c r="J655" s="27"/>
      <c r="K655" s="27"/>
      <c r="L655" s="27">
        <f>F655+H655+I655+J655+K655</f>
        <v>272186</v>
      </c>
      <c r="M655" s="27">
        <f>G655+K655</f>
        <v>0</v>
      </c>
      <c r="N655" s="27">
        <v>11623</v>
      </c>
      <c r="O655" s="27"/>
      <c r="P655" s="27"/>
      <c r="Q655" s="27"/>
      <c r="R655" s="27">
        <f>L655+N655+O655+P655+Q655</f>
        <v>283809</v>
      </c>
      <c r="S655" s="27">
        <f>M655+Q655</f>
        <v>0</v>
      </c>
      <c r="T655" s="27"/>
      <c r="U655" s="27"/>
      <c r="V655" s="27"/>
      <c r="W655" s="27"/>
      <c r="X655" s="27">
        <f>R655+T655+U655+V655+W655</f>
        <v>283809</v>
      </c>
      <c r="Y655" s="27">
        <f>S655+W655</f>
        <v>0</v>
      </c>
      <c r="Z655" s="27"/>
      <c r="AA655" s="27"/>
      <c r="AB655" s="27"/>
      <c r="AC655" s="27"/>
      <c r="AD655" s="27">
        <f>X655+Z655+AA655+AB655+AC655</f>
        <v>283809</v>
      </c>
      <c r="AE655" s="27">
        <f>Y655+AC655</f>
        <v>0</v>
      </c>
      <c r="AF655" s="27"/>
      <c r="AG655" s="27"/>
      <c r="AH655" s="27"/>
      <c r="AI655" s="27"/>
      <c r="AJ655" s="27">
        <f>AD655+AF655+AG655+AH655+AI655</f>
        <v>283809</v>
      </c>
      <c r="AK655" s="27">
        <f>AE655+AI655</f>
        <v>0</v>
      </c>
      <c r="AL655" s="27"/>
      <c r="AM655" s="27"/>
      <c r="AN655" s="27"/>
      <c r="AO655" s="27"/>
      <c r="AP655" s="27">
        <f>AJ655+AL655+AM655+AN655+AO655</f>
        <v>283809</v>
      </c>
      <c r="AQ655" s="27">
        <f>AK655+AO655</f>
        <v>0</v>
      </c>
    </row>
    <row r="656" spans="1:43" s="5" customFormat="1" ht="20.25">
      <c r="A656" s="56" t="s">
        <v>593</v>
      </c>
      <c r="B656" s="25" t="s">
        <v>56</v>
      </c>
      <c r="C656" s="25" t="s">
        <v>50</v>
      </c>
      <c r="D656" s="25" t="s">
        <v>630</v>
      </c>
      <c r="E656" s="25"/>
      <c r="F656" s="27"/>
      <c r="G656" s="27"/>
      <c r="H656" s="27"/>
      <c r="I656" s="27"/>
      <c r="J656" s="27"/>
      <c r="K656" s="27"/>
      <c r="L656" s="27"/>
      <c r="M656" s="27"/>
      <c r="N656" s="27">
        <f>N657+N661</f>
        <v>0</v>
      </c>
      <c r="O656" s="27">
        <f t="shared" ref="O656:S656" si="949">O657+O661</f>
        <v>0</v>
      </c>
      <c r="P656" s="27">
        <f t="shared" si="949"/>
        <v>0</v>
      </c>
      <c r="Q656" s="27">
        <f t="shared" si="949"/>
        <v>293069</v>
      </c>
      <c r="R656" s="27">
        <f t="shared" si="949"/>
        <v>293069</v>
      </c>
      <c r="S656" s="27">
        <f t="shared" si="949"/>
        <v>293069</v>
      </c>
      <c r="T656" s="27">
        <f>T657+T661</f>
        <v>0</v>
      </c>
      <c r="U656" s="27">
        <f t="shared" ref="U656:Y656" si="950">U657+U661</f>
        <v>0</v>
      </c>
      <c r="V656" s="27">
        <f t="shared" si="950"/>
        <v>0</v>
      </c>
      <c r="W656" s="27">
        <f t="shared" si="950"/>
        <v>0</v>
      </c>
      <c r="X656" s="27">
        <f t="shared" si="950"/>
        <v>293069</v>
      </c>
      <c r="Y656" s="27">
        <f t="shared" si="950"/>
        <v>293069</v>
      </c>
      <c r="Z656" s="27">
        <f>Z657+Z661</f>
        <v>0</v>
      </c>
      <c r="AA656" s="27">
        <f t="shared" ref="AA656:AE656" si="951">AA657+AA661</f>
        <v>0</v>
      </c>
      <c r="AB656" s="27">
        <f t="shared" si="951"/>
        <v>0</v>
      </c>
      <c r="AC656" s="27">
        <f t="shared" si="951"/>
        <v>1244753</v>
      </c>
      <c r="AD656" s="27">
        <f t="shared" si="951"/>
        <v>1537822</v>
      </c>
      <c r="AE656" s="27">
        <f t="shared" si="951"/>
        <v>1537822</v>
      </c>
      <c r="AF656" s="27">
        <f>AF657+AF661</f>
        <v>0</v>
      </c>
      <c r="AG656" s="27">
        <f t="shared" ref="AG656:AK656" si="952">AG657+AG661</f>
        <v>0</v>
      </c>
      <c r="AH656" s="27">
        <f t="shared" si="952"/>
        <v>0</v>
      </c>
      <c r="AI656" s="27">
        <f t="shared" si="952"/>
        <v>0</v>
      </c>
      <c r="AJ656" s="27">
        <f t="shared" si="952"/>
        <v>1537822</v>
      </c>
      <c r="AK656" s="27">
        <f t="shared" si="952"/>
        <v>1537822</v>
      </c>
      <c r="AL656" s="27">
        <f>AL657+AL661</f>
        <v>0</v>
      </c>
      <c r="AM656" s="27">
        <f t="shared" ref="AM656:AQ656" si="953">AM657+AM661</f>
        <v>0</v>
      </c>
      <c r="AN656" s="27">
        <f t="shared" si="953"/>
        <v>0</v>
      </c>
      <c r="AO656" s="27">
        <f t="shared" si="953"/>
        <v>0</v>
      </c>
      <c r="AP656" s="27">
        <f t="shared" si="953"/>
        <v>1537822</v>
      </c>
      <c r="AQ656" s="27">
        <f t="shared" si="953"/>
        <v>1537822</v>
      </c>
    </row>
    <row r="657" spans="1:43" s="5" customFormat="1" ht="50.25">
      <c r="A657" s="118" t="s">
        <v>631</v>
      </c>
      <c r="B657" s="25" t="s">
        <v>56</v>
      </c>
      <c r="C657" s="25" t="s">
        <v>50</v>
      </c>
      <c r="D657" s="25" t="s">
        <v>629</v>
      </c>
      <c r="E657" s="25"/>
      <c r="F657" s="27"/>
      <c r="G657" s="27"/>
      <c r="H657" s="27"/>
      <c r="I657" s="27"/>
      <c r="J657" s="27"/>
      <c r="K657" s="27"/>
      <c r="L657" s="27"/>
      <c r="M657" s="27"/>
      <c r="N657" s="27">
        <f>N658</f>
        <v>0</v>
      </c>
      <c r="O657" s="27">
        <f t="shared" ref="O657:AQ657" si="954">O658</f>
        <v>0</v>
      </c>
      <c r="P657" s="27">
        <f t="shared" si="954"/>
        <v>0</v>
      </c>
      <c r="Q657" s="27">
        <f t="shared" si="954"/>
        <v>258210</v>
      </c>
      <c r="R657" s="27">
        <f t="shared" si="954"/>
        <v>258210</v>
      </c>
      <c r="S657" s="27">
        <f t="shared" si="954"/>
        <v>258210</v>
      </c>
      <c r="T657" s="27">
        <f>T658</f>
        <v>0</v>
      </c>
      <c r="U657" s="27">
        <f t="shared" si="954"/>
        <v>0</v>
      </c>
      <c r="V657" s="27">
        <f t="shared" si="954"/>
        <v>0</v>
      </c>
      <c r="W657" s="27">
        <f t="shared" si="954"/>
        <v>0</v>
      </c>
      <c r="X657" s="27">
        <f t="shared" si="954"/>
        <v>258210</v>
      </c>
      <c r="Y657" s="27">
        <f t="shared" si="954"/>
        <v>258210</v>
      </c>
      <c r="Z657" s="27">
        <f>Z658</f>
        <v>0</v>
      </c>
      <c r="AA657" s="27">
        <f t="shared" si="954"/>
        <v>0</v>
      </c>
      <c r="AB657" s="27">
        <f t="shared" si="954"/>
        <v>0</v>
      </c>
      <c r="AC657" s="131">
        <f t="shared" si="954"/>
        <v>1095193</v>
      </c>
      <c r="AD657" s="27">
        <f t="shared" si="954"/>
        <v>1353403</v>
      </c>
      <c r="AE657" s="27">
        <f t="shared" si="954"/>
        <v>1353403</v>
      </c>
      <c r="AF657" s="27">
        <f>AF658</f>
        <v>0</v>
      </c>
      <c r="AG657" s="27">
        <f t="shared" si="954"/>
        <v>0</v>
      </c>
      <c r="AH657" s="27">
        <f t="shared" si="954"/>
        <v>0</v>
      </c>
      <c r="AI657" s="27">
        <f t="shared" si="954"/>
        <v>0</v>
      </c>
      <c r="AJ657" s="27">
        <f t="shared" si="954"/>
        <v>1353403</v>
      </c>
      <c r="AK657" s="27">
        <f t="shared" si="954"/>
        <v>1353403</v>
      </c>
      <c r="AL657" s="27">
        <f>AL658</f>
        <v>0</v>
      </c>
      <c r="AM657" s="27">
        <f t="shared" si="954"/>
        <v>0</v>
      </c>
      <c r="AN657" s="27">
        <f t="shared" si="954"/>
        <v>0</v>
      </c>
      <c r="AO657" s="27">
        <f t="shared" si="954"/>
        <v>0</v>
      </c>
      <c r="AP657" s="27">
        <f t="shared" si="954"/>
        <v>1353403</v>
      </c>
      <c r="AQ657" s="27">
        <f t="shared" si="954"/>
        <v>1353403</v>
      </c>
    </row>
    <row r="658" spans="1:43" s="5" customFormat="1" ht="50.25">
      <c r="A658" s="33" t="s">
        <v>83</v>
      </c>
      <c r="B658" s="25" t="s">
        <v>56</v>
      </c>
      <c r="C658" s="25" t="s">
        <v>50</v>
      </c>
      <c r="D658" s="26" t="s">
        <v>629</v>
      </c>
      <c r="E658" s="25" t="s">
        <v>84</v>
      </c>
      <c r="F658" s="27"/>
      <c r="G658" s="27"/>
      <c r="H658" s="27"/>
      <c r="I658" s="27"/>
      <c r="J658" s="27"/>
      <c r="K658" s="27"/>
      <c r="L658" s="27"/>
      <c r="M658" s="27"/>
      <c r="N658" s="27">
        <f>N659+N660</f>
        <v>0</v>
      </c>
      <c r="O658" s="27">
        <f t="shared" ref="O658:S658" si="955">O659+O660</f>
        <v>0</v>
      </c>
      <c r="P658" s="27">
        <f t="shared" si="955"/>
        <v>0</v>
      </c>
      <c r="Q658" s="27">
        <f t="shared" si="955"/>
        <v>258210</v>
      </c>
      <c r="R658" s="27">
        <f t="shared" si="955"/>
        <v>258210</v>
      </c>
      <c r="S658" s="27">
        <f t="shared" si="955"/>
        <v>258210</v>
      </c>
      <c r="T658" s="27">
        <f>T659+T660</f>
        <v>0</v>
      </c>
      <c r="U658" s="27">
        <f t="shared" ref="U658:Y658" si="956">U659+U660</f>
        <v>0</v>
      </c>
      <c r="V658" s="27">
        <f t="shared" si="956"/>
        <v>0</v>
      </c>
      <c r="W658" s="27">
        <f t="shared" si="956"/>
        <v>0</v>
      </c>
      <c r="X658" s="27">
        <f t="shared" si="956"/>
        <v>258210</v>
      </c>
      <c r="Y658" s="27">
        <f t="shared" si="956"/>
        <v>258210</v>
      </c>
      <c r="Z658" s="27">
        <f>Z659+Z660</f>
        <v>0</v>
      </c>
      <c r="AA658" s="27">
        <f t="shared" ref="AA658:AE658" si="957">AA659+AA660</f>
        <v>0</v>
      </c>
      <c r="AB658" s="27">
        <f t="shared" si="957"/>
        <v>0</v>
      </c>
      <c r="AC658" s="131">
        <f t="shared" si="957"/>
        <v>1095193</v>
      </c>
      <c r="AD658" s="27">
        <f t="shared" si="957"/>
        <v>1353403</v>
      </c>
      <c r="AE658" s="27">
        <f t="shared" si="957"/>
        <v>1353403</v>
      </c>
      <c r="AF658" s="27">
        <f>AF659+AF660</f>
        <v>0</v>
      </c>
      <c r="AG658" s="27">
        <f t="shared" ref="AG658:AK658" si="958">AG659+AG660</f>
        <v>0</v>
      </c>
      <c r="AH658" s="27">
        <f t="shared" si="958"/>
        <v>0</v>
      </c>
      <c r="AI658" s="27">
        <f t="shared" si="958"/>
        <v>0</v>
      </c>
      <c r="AJ658" s="27">
        <f t="shared" si="958"/>
        <v>1353403</v>
      </c>
      <c r="AK658" s="27">
        <f t="shared" si="958"/>
        <v>1353403</v>
      </c>
      <c r="AL658" s="27">
        <f>AL659+AL660</f>
        <v>0</v>
      </c>
      <c r="AM658" s="27">
        <f t="shared" ref="AM658:AQ658" si="959">AM659+AM660</f>
        <v>0</v>
      </c>
      <c r="AN658" s="27">
        <f t="shared" si="959"/>
        <v>0</v>
      </c>
      <c r="AO658" s="27">
        <f t="shared" si="959"/>
        <v>0</v>
      </c>
      <c r="AP658" s="27">
        <f t="shared" si="959"/>
        <v>1353403</v>
      </c>
      <c r="AQ658" s="27">
        <f t="shared" si="959"/>
        <v>1353403</v>
      </c>
    </row>
    <row r="659" spans="1:43" s="5" customFormat="1" ht="20.25">
      <c r="A659" s="56" t="s">
        <v>178</v>
      </c>
      <c r="B659" s="25" t="s">
        <v>56</v>
      </c>
      <c r="C659" s="25" t="s">
        <v>50</v>
      </c>
      <c r="D659" s="26" t="s">
        <v>629</v>
      </c>
      <c r="E659" s="25" t="s">
        <v>177</v>
      </c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>
        <v>239210</v>
      </c>
      <c r="R659" s="27">
        <f>L659+N659+O659+P659+Q659</f>
        <v>239210</v>
      </c>
      <c r="S659" s="27">
        <f>M659+Q659</f>
        <v>239210</v>
      </c>
      <c r="T659" s="27"/>
      <c r="U659" s="27"/>
      <c r="V659" s="27"/>
      <c r="W659" s="27"/>
      <c r="X659" s="27">
        <f>R659+T659+U659+V659+W659</f>
        <v>239210</v>
      </c>
      <c r="Y659" s="27">
        <f>S659+W659</f>
        <v>239210</v>
      </c>
      <c r="Z659" s="27"/>
      <c r="AA659" s="27"/>
      <c r="AB659" s="27"/>
      <c r="AC659" s="131">
        <f>137237+873630</f>
        <v>1010867</v>
      </c>
      <c r="AD659" s="27">
        <f>X659+Z659+AA659+AB659+AC659</f>
        <v>1250077</v>
      </c>
      <c r="AE659" s="27">
        <f>Y659+AC659</f>
        <v>1250077</v>
      </c>
      <c r="AF659" s="27"/>
      <c r="AG659" s="27"/>
      <c r="AH659" s="27"/>
      <c r="AI659" s="27"/>
      <c r="AJ659" s="27">
        <f>AD659+AF659+AG659+AH659+AI659</f>
        <v>1250077</v>
      </c>
      <c r="AK659" s="27">
        <f>AE659+AI659</f>
        <v>1250077</v>
      </c>
      <c r="AL659" s="27"/>
      <c r="AM659" s="27"/>
      <c r="AN659" s="27"/>
      <c r="AO659" s="27"/>
      <c r="AP659" s="27">
        <f>AJ659+AL659+AM659+AN659+AO659</f>
        <v>1250077</v>
      </c>
      <c r="AQ659" s="27">
        <f>AK659+AO659</f>
        <v>1250077</v>
      </c>
    </row>
    <row r="660" spans="1:43" s="5" customFormat="1" ht="20.25">
      <c r="A660" s="104" t="s">
        <v>189</v>
      </c>
      <c r="B660" s="25" t="s">
        <v>56</v>
      </c>
      <c r="C660" s="25" t="s">
        <v>50</v>
      </c>
      <c r="D660" s="26" t="s">
        <v>629</v>
      </c>
      <c r="E660" s="25" t="s">
        <v>188</v>
      </c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>
        <v>19000</v>
      </c>
      <c r="R660" s="27">
        <f>L660+N660+O660+P660+Q660</f>
        <v>19000</v>
      </c>
      <c r="S660" s="27">
        <f>M660+Q660</f>
        <v>19000</v>
      </c>
      <c r="T660" s="27"/>
      <c r="U660" s="27"/>
      <c r="V660" s="27"/>
      <c r="W660" s="27"/>
      <c r="X660" s="27">
        <f>R660+T660+U660+V660+W660</f>
        <v>19000</v>
      </c>
      <c r="Y660" s="27">
        <f>S660+W660</f>
        <v>19000</v>
      </c>
      <c r="Z660" s="27"/>
      <c r="AA660" s="27"/>
      <c r="AB660" s="27"/>
      <c r="AC660" s="131">
        <v>84326</v>
      </c>
      <c r="AD660" s="27">
        <f>X660+Z660+AA660+AB660+AC660</f>
        <v>103326</v>
      </c>
      <c r="AE660" s="27">
        <f>Y660+AC660</f>
        <v>103326</v>
      </c>
      <c r="AF660" s="27"/>
      <c r="AG660" s="27"/>
      <c r="AH660" s="27"/>
      <c r="AI660" s="27"/>
      <c r="AJ660" s="27">
        <f>AD660+AF660+AG660+AH660+AI660</f>
        <v>103326</v>
      </c>
      <c r="AK660" s="27">
        <f>AE660+AI660</f>
        <v>103326</v>
      </c>
      <c r="AL660" s="27"/>
      <c r="AM660" s="27"/>
      <c r="AN660" s="27"/>
      <c r="AO660" s="27"/>
      <c r="AP660" s="27">
        <f>AJ660+AL660+AM660+AN660+AO660</f>
        <v>103326</v>
      </c>
      <c r="AQ660" s="27">
        <f>AK660+AO660</f>
        <v>103326</v>
      </c>
    </row>
    <row r="661" spans="1:43" s="5" customFormat="1" ht="116.25">
      <c r="A661" s="105" t="s">
        <v>632</v>
      </c>
      <c r="B661" s="25" t="s">
        <v>56</v>
      </c>
      <c r="C661" s="25" t="s">
        <v>50</v>
      </c>
      <c r="D661" s="26" t="s">
        <v>633</v>
      </c>
      <c r="E661" s="25"/>
      <c r="F661" s="27"/>
      <c r="G661" s="27"/>
      <c r="H661" s="27"/>
      <c r="I661" s="27"/>
      <c r="J661" s="27"/>
      <c r="K661" s="27"/>
      <c r="L661" s="27"/>
      <c r="M661" s="27"/>
      <c r="N661" s="27">
        <f>N662</f>
        <v>0</v>
      </c>
      <c r="O661" s="27">
        <f t="shared" ref="O661:AQ661" si="960">O662</f>
        <v>0</v>
      </c>
      <c r="P661" s="27">
        <f t="shared" si="960"/>
        <v>0</v>
      </c>
      <c r="Q661" s="27">
        <f t="shared" si="960"/>
        <v>34859</v>
      </c>
      <c r="R661" s="27">
        <f t="shared" si="960"/>
        <v>34859</v>
      </c>
      <c r="S661" s="27">
        <f t="shared" si="960"/>
        <v>34859</v>
      </c>
      <c r="T661" s="27">
        <f>T662</f>
        <v>0</v>
      </c>
      <c r="U661" s="27">
        <f t="shared" si="960"/>
        <v>0</v>
      </c>
      <c r="V661" s="27">
        <f t="shared" si="960"/>
        <v>0</v>
      </c>
      <c r="W661" s="27">
        <f t="shared" si="960"/>
        <v>0</v>
      </c>
      <c r="X661" s="27">
        <f t="shared" si="960"/>
        <v>34859</v>
      </c>
      <c r="Y661" s="27">
        <f t="shared" si="960"/>
        <v>34859</v>
      </c>
      <c r="Z661" s="27">
        <f>Z662</f>
        <v>0</v>
      </c>
      <c r="AA661" s="27">
        <f t="shared" si="960"/>
        <v>0</v>
      </c>
      <c r="AB661" s="27">
        <f t="shared" si="960"/>
        <v>0</v>
      </c>
      <c r="AC661" s="131">
        <f t="shared" si="960"/>
        <v>149560</v>
      </c>
      <c r="AD661" s="27">
        <f t="shared" si="960"/>
        <v>184419</v>
      </c>
      <c r="AE661" s="27">
        <f t="shared" si="960"/>
        <v>184419</v>
      </c>
      <c r="AF661" s="27">
        <f>AF662</f>
        <v>0</v>
      </c>
      <c r="AG661" s="27">
        <f t="shared" si="960"/>
        <v>0</v>
      </c>
      <c r="AH661" s="27">
        <f t="shared" si="960"/>
        <v>0</v>
      </c>
      <c r="AI661" s="27">
        <f t="shared" si="960"/>
        <v>0</v>
      </c>
      <c r="AJ661" s="27">
        <f t="shared" si="960"/>
        <v>184419</v>
      </c>
      <c r="AK661" s="27">
        <f t="shared" si="960"/>
        <v>184419</v>
      </c>
      <c r="AL661" s="27">
        <f>AL662</f>
        <v>0</v>
      </c>
      <c r="AM661" s="27">
        <f t="shared" si="960"/>
        <v>0</v>
      </c>
      <c r="AN661" s="27">
        <f t="shared" si="960"/>
        <v>0</v>
      </c>
      <c r="AO661" s="27">
        <f t="shared" si="960"/>
        <v>0</v>
      </c>
      <c r="AP661" s="27">
        <f t="shared" si="960"/>
        <v>184419</v>
      </c>
      <c r="AQ661" s="27">
        <f t="shared" si="960"/>
        <v>184419</v>
      </c>
    </row>
    <row r="662" spans="1:43" s="5" customFormat="1" ht="50.25">
      <c r="A662" s="33" t="s">
        <v>83</v>
      </c>
      <c r="B662" s="25" t="s">
        <v>56</v>
      </c>
      <c r="C662" s="25" t="s">
        <v>50</v>
      </c>
      <c r="D662" s="26" t="s">
        <v>633</v>
      </c>
      <c r="E662" s="25" t="s">
        <v>84</v>
      </c>
      <c r="F662" s="27"/>
      <c r="G662" s="27"/>
      <c r="H662" s="27"/>
      <c r="I662" s="27"/>
      <c r="J662" s="27"/>
      <c r="K662" s="27"/>
      <c r="L662" s="27"/>
      <c r="M662" s="27"/>
      <c r="N662" s="27">
        <f>N663+N664</f>
        <v>0</v>
      </c>
      <c r="O662" s="27">
        <f t="shared" ref="O662:S662" si="961">O663+O664</f>
        <v>0</v>
      </c>
      <c r="P662" s="27">
        <f t="shared" si="961"/>
        <v>0</v>
      </c>
      <c r="Q662" s="27">
        <f t="shared" si="961"/>
        <v>34859</v>
      </c>
      <c r="R662" s="27">
        <f t="shared" si="961"/>
        <v>34859</v>
      </c>
      <c r="S662" s="27">
        <f t="shared" si="961"/>
        <v>34859</v>
      </c>
      <c r="T662" s="27">
        <f>T663+T664</f>
        <v>0</v>
      </c>
      <c r="U662" s="27">
        <f t="shared" ref="U662:Y662" si="962">U663+U664</f>
        <v>0</v>
      </c>
      <c r="V662" s="27">
        <f t="shared" si="962"/>
        <v>0</v>
      </c>
      <c r="W662" s="27">
        <f t="shared" si="962"/>
        <v>0</v>
      </c>
      <c r="X662" s="27">
        <f t="shared" si="962"/>
        <v>34859</v>
      </c>
      <c r="Y662" s="27">
        <f t="shared" si="962"/>
        <v>34859</v>
      </c>
      <c r="Z662" s="27">
        <f>Z663+Z664</f>
        <v>0</v>
      </c>
      <c r="AA662" s="27">
        <f t="shared" ref="AA662:AE662" si="963">AA663+AA664</f>
        <v>0</v>
      </c>
      <c r="AB662" s="27">
        <f t="shared" si="963"/>
        <v>0</v>
      </c>
      <c r="AC662" s="131">
        <f t="shared" si="963"/>
        <v>149560</v>
      </c>
      <c r="AD662" s="27">
        <f t="shared" si="963"/>
        <v>184419</v>
      </c>
      <c r="AE662" s="27">
        <f t="shared" si="963"/>
        <v>184419</v>
      </c>
      <c r="AF662" s="27">
        <f>AF663+AF664</f>
        <v>0</v>
      </c>
      <c r="AG662" s="27">
        <f t="shared" ref="AG662:AK662" si="964">AG663+AG664</f>
        <v>0</v>
      </c>
      <c r="AH662" s="27">
        <f t="shared" si="964"/>
        <v>0</v>
      </c>
      <c r="AI662" s="27">
        <f t="shared" si="964"/>
        <v>0</v>
      </c>
      <c r="AJ662" s="27">
        <f t="shared" si="964"/>
        <v>184419</v>
      </c>
      <c r="AK662" s="27">
        <f t="shared" si="964"/>
        <v>184419</v>
      </c>
      <c r="AL662" s="27">
        <f>AL663+AL664</f>
        <v>0</v>
      </c>
      <c r="AM662" s="27">
        <f t="shared" ref="AM662:AQ662" si="965">AM663+AM664</f>
        <v>0</v>
      </c>
      <c r="AN662" s="27">
        <f t="shared" si="965"/>
        <v>0</v>
      </c>
      <c r="AO662" s="27">
        <f t="shared" si="965"/>
        <v>0</v>
      </c>
      <c r="AP662" s="27">
        <f t="shared" si="965"/>
        <v>184419</v>
      </c>
      <c r="AQ662" s="27">
        <f t="shared" si="965"/>
        <v>184419</v>
      </c>
    </row>
    <row r="663" spans="1:43" s="5" customFormat="1" ht="20.25">
      <c r="A663" s="56" t="s">
        <v>178</v>
      </c>
      <c r="B663" s="25" t="s">
        <v>56</v>
      </c>
      <c r="C663" s="25" t="s">
        <v>50</v>
      </c>
      <c r="D663" s="26" t="s">
        <v>633</v>
      </c>
      <c r="E663" s="25" t="s">
        <v>177</v>
      </c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>
        <v>31359</v>
      </c>
      <c r="R663" s="27">
        <f>L663+N663+O663+P663+Q663</f>
        <v>31359</v>
      </c>
      <c r="S663" s="27">
        <f>M663+Q663</f>
        <v>31359</v>
      </c>
      <c r="T663" s="27"/>
      <c r="U663" s="27"/>
      <c r="V663" s="27"/>
      <c r="W663" s="27"/>
      <c r="X663" s="27">
        <f>R663+T663+U663+V663+W663</f>
        <v>31359</v>
      </c>
      <c r="Y663" s="27">
        <f>S663+W663</f>
        <v>31359</v>
      </c>
      <c r="Z663" s="27"/>
      <c r="AA663" s="27"/>
      <c r="AB663" s="27"/>
      <c r="AC663" s="131">
        <f>118665+19931</f>
        <v>138596</v>
      </c>
      <c r="AD663" s="27">
        <f>X663+Z663+AA663+AB663+AC663</f>
        <v>169955</v>
      </c>
      <c r="AE663" s="27">
        <f>Y663+AC663</f>
        <v>169955</v>
      </c>
      <c r="AF663" s="27"/>
      <c r="AG663" s="27"/>
      <c r="AH663" s="27"/>
      <c r="AI663" s="27"/>
      <c r="AJ663" s="27">
        <f>AD663+AF663+AG663+AH663+AI663</f>
        <v>169955</v>
      </c>
      <c r="AK663" s="27">
        <f>AE663+AI663</f>
        <v>169955</v>
      </c>
      <c r="AL663" s="27"/>
      <c r="AM663" s="27"/>
      <c r="AN663" s="27"/>
      <c r="AO663" s="27"/>
      <c r="AP663" s="27">
        <f>AJ663+AL663+AM663+AN663+AO663</f>
        <v>169955</v>
      </c>
      <c r="AQ663" s="27">
        <f>AK663+AO663</f>
        <v>169955</v>
      </c>
    </row>
    <row r="664" spans="1:43" s="5" customFormat="1" ht="20.25">
      <c r="A664" s="104" t="s">
        <v>189</v>
      </c>
      <c r="B664" s="25" t="s">
        <v>56</v>
      </c>
      <c r="C664" s="25" t="s">
        <v>50</v>
      </c>
      <c r="D664" s="26" t="s">
        <v>633</v>
      </c>
      <c r="E664" s="25" t="s">
        <v>188</v>
      </c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>
        <v>3500</v>
      </c>
      <c r="R664" s="27">
        <f>L664+N664+O664+P664+Q664</f>
        <v>3500</v>
      </c>
      <c r="S664" s="27">
        <f>M664+Q664</f>
        <v>3500</v>
      </c>
      <c r="T664" s="27"/>
      <c r="U664" s="27"/>
      <c r="V664" s="27"/>
      <c r="W664" s="27"/>
      <c r="X664" s="27">
        <f>R664+T664+U664+V664+W664</f>
        <v>3500</v>
      </c>
      <c r="Y664" s="27">
        <f>S664+W664</f>
        <v>3500</v>
      </c>
      <c r="Z664" s="27"/>
      <c r="AA664" s="27"/>
      <c r="AB664" s="27"/>
      <c r="AC664" s="131">
        <v>10964</v>
      </c>
      <c r="AD664" s="27">
        <f>X664+Z664+AA664+AB664+AC664</f>
        <v>14464</v>
      </c>
      <c r="AE664" s="27">
        <f>Y664+AC664</f>
        <v>14464</v>
      </c>
      <c r="AF664" s="27"/>
      <c r="AG664" s="27"/>
      <c r="AH664" s="27"/>
      <c r="AI664" s="27"/>
      <c r="AJ664" s="27">
        <f>AD664+AF664+AG664+AH664+AI664</f>
        <v>14464</v>
      </c>
      <c r="AK664" s="27">
        <f>AE664+AI664</f>
        <v>14464</v>
      </c>
      <c r="AL664" s="27"/>
      <c r="AM664" s="27"/>
      <c r="AN664" s="27"/>
      <c r="AO664" s="27"/>
      <c r="AP664" s="27">
        <f>AJ664+AL664+AM664+AN664+AO664</f>
        <v>14464</v>
      </c>
      <c r="AQ664" s="27">
        <f>AK664+AO664</f>
        <v>14464</v>
      </c>
    </row>
    <row r="665" spans="1:43" s="5" customFormat="1" ht="33.75">
      <c r="A665" s="33" t="s">
        <v>152</v>
      </c>
      <c r="B665" s="42" t="s">
        <v>56</v>
      </c>
      <c r="C665" s="25" t="s">
        <v>50</v>
      </c>
      <c r="D665" s="26" t="s">
        <v>646</v>
      </c>
      <c r="E665" s="25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>
        <f>AL666</f>
        <v>0</v>
      </c>
      <c r="AM665" s="27">
        <f t="shared" ref="AM665:AQ667" si="966">AM666</f>
        <v>0</v>
      </c>
      <c r="AN665" s="27">
        <f t="shared" si="966"/>
        <v>0</v>
      </c>
      <c r="AO665" s="27">
        <f t="shared" si="966"/>
        <v>87297</v>
      </c>
      <c r="AP665" s="27">
        <f t="shared" si="966"/>
        <v>87297</v>
      </c>
      <c r="AQ665" s="27">
        <f t="shared" si="966"/>
        <v>87297</v>
      </c>
    </row>
    <row r="666" spans="1:43" s="5" customFormat="1" ht="50.25">
      <c r="A666" s="56" t="s">
        <v>432</v>
      </c>
      <c r="B666" s="42" t="s">
        <v>56</v>
      </c>
      <c r="C666" s="25" t="s">
        <v>50</v>
      </c>
      <c r="D666" s="26" t="s">
        <v>647</v>
      </c>
      <c r="E666" s="25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>
        <f>AL667</f>
        <v>0</v>
      </c>
      <c r="AM666" s="27">
        <f t="shared" si="966"/>
        <v>0</v>
      </c>
      <c r="AN666" s="27">
        <f t="shared" si="966"/>
        <v>0</v>
      </c>
      <c r="AO666" s="27">
        <f t="shared" si="966"/>
        <v>87297</v>
      </c>
      <c r="AP666" s="27">
        <f t="shared" si="966"/>
        <v>87297</v>
      </c>
      <c r="AQ666" s="27">
        <f t="shared" si="966"/>
        <v>87297</v>
      </c>
    </row>
    <row r="667" spans="1:43" s="5" customFormat="1" ht="38.25" customHeight="1">
      <c r="A667" s="33" t="s">
        <v>83</v>
      </c>
      <c r="B667" s="42" t="s">
        <v>56</v>
      </c>
      <c r="C667" s="25" t="s">
        <v>50</v>
      </c>
      <c r="D667" s="26" t="s">
        <v>647</v>
      </c>
      <c r="E667" s="25" t="s">
        <v>84</v>
      </c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>
        <f>AL668</f>
        <v>0</v>
      </c>
      <c r="AM667" s="27">
        <f t="shared" si="966"/>
        <v>0</v>
      </c>
      <c r="AN667" s="27">
        <f t="shared" si="966"/>
        <v>0</v>
      </c>
      <c r="AO667" s="27">
        <f t="shared" si="966"/>
        <v>87297</v>
      </c>
      <c r="AP667" s="27">
        <f t="shared" si="966"/>
        <v>87297</v>
      </c>
      <c r="AQ667" s="27">
        <f t="shared" si="966"/>
        <v>87297</v>
      </c>
    </row>
    <row r="668" spans="1:43" s="5" customFormat="1" ht="50.25">
      <c r="A668" s="33" t="s">
        <v>193</v>
      </c>
      <c r="B668" s="42" t="s">
        <v>56</v>
      </c>
      <c r="C668" s="25" t="s">
        <v>50</v>
      </c>
      <c r="D668" s="26" t="s">
        <v>647</v>
      </c>
      <c r="E668" s="25" t="s">
        <v>183</v>
      </c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>
        <v>87297</v>
      </c>
      <c r="AP668" s="27">
        <f>AJ668+AL668+AM668+AN668+AO668</f>
        <v>87297</v>
      </c>
      <c r="AQ668" s="27">
        <f>AK668+AO668</f>
        <v>87297</v>
      </c>
    </row>
    <row r="669" spans="1:43" s="5" customFormat="1" ht="22.5" customHeight="1">
      <c r="A669" s="33" t="s">
        <v>507</v>
      </c>
      <c r="B669" s="42" t="s">
        <v>56</v>
      </c>
      <c r="C669" s="25" t="s">
        <v>50</v>
      </c>
      <c r="D669" s="26" t="s">
        <v>508</v>
      </c>
      <c r="E669" s="25"/>
      <c r="F669" s="27">
        <f t="shared" ref="F669:U670" si="967">F670</f>
        <v>6083</v>
      </c>
      <c r="G669" s="27">
        <f t="shared" si="967"/>
        <v>0</v>
      </c>
      <c r="H669" s="27">
        <f t="shared" si="967"/>
        <v>0</v>
      </c>
      <c r="I669" s="27">
        <f t="shared" si="967"/>
        <v>0</v>
      </c>
      <c r="J669" s="27">
        <f t="shared" si="967"/>
        <v>0</v>
      </c>
      <c r="K669" s="27">
        <f t="shared" si="967"/>
        <v>0</v>
      </c>
      <c r="L669" s="27">
        <f t="shared" si="967"/>
        <v>6083</v>
      </c>
      <c r="M669" s="27">
        <f t="shared" si="967"/>
        <v>0</v>
      </c>
      <c r="N669" s="27">
        <f t="shared" si="967"/>
        <v>0</v>
      </c>
      <c r="O669" s="27">
        <f t="shared" si="967"/>
        <v>0</v>
      </c>
      <c r="P669" s="27">
        <f t="shared" si="967"/>
        <v>0</v>
      </c>
      <c r="Q669" s="27">
        <f t="shared" si="967"/>
        <v>85664</v>
      </c>
      <c r="R669" s="27">
        <f t="shared" si="967"/>
        <v>91747</v>
      </c>
      <c r="S669" s="27">
        <f t="shared" si="967"/>
        <v>85664</v>
      </c>
      <c r="T669" s="27">
        <f t="shared" si="967"/>
        <v>0</v>
      </c>
      <c r="U669" s="27">
        <f t="shared" si="967"/>
        <v>0</v>
      </c>
      <c r="V669" s="27">
        <f t="shared" ref="T669:AI670" si="968">V670</f>
        <v>0</v>
      </c>
      <c r="W669" s="27">
        <f t="shared" si="968"/>
        <v>0</v>
      </c>
      <c r="X669" s="27">
        <f t="shared" si="968"/>
        <v>91747</v>
      </c>
      <c r="Y669" s="27">
        <f t="shared" si="968"/>
        <v>85664</v>
      </c>
      <c r="Z669" s="27">
        <f t="shared" si="968"/>
        <v>0</v>
      </c>
      <c r="AA669" s="27">
        <f t="shared" si="968"/>
        <v>0</v>
      </c>
      <c r="AB669" s="27">
        <f t="shared" si="968"/>
        <v>0</v>
      </c>
      <c r="AC669" s="27">
        <f t="shared" si="968"/>
        <v>0</v>
      </c>
      <c r="AD669" s="27">
        <f t="shared" si="968"/>
        <v>91747</v>
      </c>
      <c r="AE669" s="27">
        <f t="shared" si="968"/>
        <v>85664</v>
      </c>
      <c r="AF669" s="27">
        <f t="shared" si="968"/>
        <v>0</v>
      </c>
      <c r="AG669" s="27">
        <f t="shared" si="968"/>
        <v>0</v>
      </c>
      <c r="AH669" s="27">
        <f t="shared" si="968"/>
        <v>0</v>
      </c>
      <c r="AI669" s="27">
        <f t="shared" si="968"/>
        <v>0</v>
      </c>
      <c r="AJ669" s="27">
        <f t="shared" ref="AF669:AQ670" si="969">AJ670</f>
        <v>91747</v>
      </c>
      <c r="AK669" s="27">
        <f t="shared" si="969"/>
        <v>85664</v>
      </c>
      <c r="AL669" s="27">
        <f t="shared" si="969"/>
        <v>0</v>
      </c>
      <c r="AM669" s="27">
        <f t="shared" si="969"/>
        <v>0</v>
      </c>
      <c r="AN669" s="27">
        <f t="shared" si="969"/>
        <v>0</v>
      </c>
      <c r="AO669" s="27">
        <f t="shared" si="969"/>
        <v>0</v>
      </c>
      <c r="AP669" s="27">
        <f t="shared" si="969"/>
        <v>91747</v>
      </c>
      <c r="AQ669" s="27">
        <f t="shared" si="969"/>
        <v>85664</v>
      </c>
    </row>
    <row r="670" spans="1:43" s="5" customFormat="1" ht="34.5" customHeight="1">
      <c r="A670" s="33" t="s">
        <v>217</v>
      </c>
      <c r="B670" s="42" t="s">
        <v>56</v>
      </c>
      <c r="C670" s="25" t="s">
        <v>50</v>
      </c>
      <c r="D670" s="26" t="s">
        <v>508</v>
      </c>
      <c r="E670" s="25" t="s">
        <v>86</v>
      </c>
      <c r="F670" s="27">
        <f t="shared" si="967"/>
        <v>6083</v>
      </c>
      <c r="G670" s="27">
        <f t="shared" si="967"/>
        <v>0</v>
      </c>
      <c r="H670" s="27">
        <f t="shared" si="967"/>
        <v>0</v>
      </c>
      <c r="I670" s="27">
        <f t="shared" si="967"/>
        <v>0</v>
      </c>
      <c r="J670" s="27">
        <f t="shared" si="967"/>
        <v>0</v>
      </c>
      <c r="K670" s="27">
        <f t="shared" si="967"/>
        <v>0</v>
      </c>
      <c r="L670" s="27">
        <f t="shared" si="967"/>
        <v>6083</v>
      </c>
      <c r="M670" s="27">
        <f t="shared" si="967"/>
        <v>0</v>
      </c>
      <c r="N670" s="27">
        <f t="shared" si="967"/>
        <v>0</v>
      </c>
      <c r="O670" s="27">
        <f t="shared" si="967"/>
        <v>0</v>
      </c>
      <c r="P670" s="27">
        <f t="shared" si="967"/>
        <v>0</v>
      </c>
      <c r="Q670" s="27">
        <f t="shared" si="967"/>
        <v>85664</v>
      </c>
      <c r="R670" s="27">
        <f t="shared" si="967"/>
        <v>91747</v>
      </c>
      <c r="S670" s="27">
        <f t="shared" si="967"/>
        <v>85664</v>
      </c>
      <c r="T670" s="27">
        <f t="shared" si="968"/>
        <v>0</v>
      </c>
      <c r="U670" s="27">
        <f t="shared" si="968"/>
        <v>0</v>
      </c>
      <c r="V670" s="27">
        <f t="shared" si="968"/>
        <v>0</v>
      </c>
      <c r="W670" s="27">
        <f t="shared" si="968"/>
        <v>0</v>
      </c>
      <c r="X670" s="27">
        <f t="shared" si="968"/>
        <v>91747</v>
      </c>
      <c r="Y670" s="27">
        <f t="shared" si="968"/>
        <v>85664</v>
      </c>
      <c r="Z670" s="27">
        <f t="shared" si="968"/>
        <v>0</v>
      </c>
      <c r="AA670" s="27">
        <f t="shared" si="968"/>
        <v>0</v>
      </c>
      <c r="AB670" s="27">
        <f t="shared" si="968"/>
        <v>0</v>
      </c>
      <c r="AC670" s="27">
        <f t="shared" si="968"/>
        <v>0</v>
      </c>
      <c r="AD670" s="27">
        <f t="shared" si="968"/>
        <v>91747</v>
      </c>
      <c r="AE670" s="27">
        <f t="shared" si="968"/>
        <v>85664</v>
      </c>
      <c r="AF670" s="27">
        <f t="shared" si="969"/>
        <v>0</v>
      </c>
      <c r="AG670" s="27">
        <f t="shared" si="969"/>
        <v>0</v>
      </c>
      <c r="AH670" s="27">
        <f t="shared" si="969"/>
        <v>0</v>
      </c>
      <c r="AI670" s="27">
        <f t="shared" si="969"/>
        <v>0</v>
      </c>
      <c r="AJ670" s="27">
        <f t="shared" si="969"/>
        <v>91747</v>
      </c>
      <c r="AK670" s="27">
        <f t="shared" si="969"/>
        <v>85664</v>
      </c>
      <c r="AL670" s="27">
        <f t="shared" si="969"/>
        <v>0</v>
      </c>
      <c r="AM670" s="27">
        <f t="shared" si="969"/>
        <v>0</v>
      </c>
      <c r="AN670" s="27">
        <f t="shared" si="969"/>
        <v>0</v>
      </c>
      <c r="AO670" s="27">
        <f t="shared" si="969"/>
        <v>0</v>
      </c>
      <c r="AP670" s="27">
        <f t="shared" si="969"/>
        <v>91747</v>
      </c>
      <c r="AQ670" s="27">
        <f t="shared" si="969"/>
        <v>85664</v>
      </c>
    </row>
    <row r="671" spans="1:43" s="5" customFormat="1" ht="20.25">
      <c r="A671" s="77" t="s">
        <v>85</v>
      </c>
      <c r="B671" s="42" t="s">
        <v>56</v>
      </c>
      <c r="C671" s="25" t="s">
        <v>50</v>
      </c>
      <c r="D671" s="26" t="s">
        <v>508</v>
      </c>
      <c r="E671" s="25" t="s">
        <v>195</v>
      </c>
      <c r="F671" s="27">
        <v>6083</v>
      </c>
      <c r="G671" s="27"/>
      <c r="H671" s="27"/>
      <c r="I671" s="27"/>
      <c r="J671" s="27"/>
      <c r="K671" s="27"/>
      <c r="L671" s="27">
        <f>F671+H671+I671+J671+K671</f>
        <v>6083</v>
      </c>
      <c r="M671" s="27">
        <f>G671+K671</f>
        <v>0</v>
      </c>
      <c r="N671" s="27"/>
      <c r="O671" s="27"/>
      <c r="P671" s="27"/>
      <c r="Q671" s="27">
        <v>85664</v>
      </c>
      <c r="R671" s="27">
        <f>L671+N671+O671+P671+Q671</f>
        <v>91747</v>
      </c>
      <c r="S671" s="27">
        <f>M671+Q671</f>
        <v>85664</v>
      </c>
      <c r="T671" s="27"/>
      <c r="U671" s="27"/>
      <c r="V671" s="27"/>
      <c r="W671" s="27"/>
      <c r="X671" s="27">
        <f>R671+T671+U671+V671+W671</f>
        <v>91747</v>
      </c>
      <c r="Y671" s="27">
        <f>S671+W671</f>
        <v>85664</v>
      </c>
      <c r="Z671" s="27"/>
      <c r="AA671" s="27"/>
      <c r="AB671" s="27"/>
      <c r="AC671" s="27"/>
      <c r="AD671" s="27">
        <f>X671+Z671+AA671+AB671+AC671</f>
        <v>91747</v>
      </c>
      <c r="AE671" s="27">
        <f>Y671+AC671</f>
        <v>85664</v>
      </c>
      <c r="AF671" s="27"/>
      <c r="AG671" s="27"/>
      <c r="AH671" s="27"/>
      <c r="AI671" s="27"/>
      <c r="AJ671" s="27">
        <f>AD671+AF671+AG671+AH671+AI671</f>
        <v>91747</v>
      </c>
      <c r="AK671" s="27">
        <f>AE671+AI671</f>
        <v>85664</v>
      </c>
      <c r="AL671" s="27"/>
      <c r="AM671" s="27"/>
      <c r="AN671" s="27"/>
      <c r="AO671" s="27"/>
      <c r="AP671" s="27">
        <f>AJ671+AL671+AM671+AN671+AO671</f>
        <v>91747</v>
      </c>
      <c r="AQ671" s="27">
        <f>AK671+AO671</f>
        <v>85664</v>
      </c>
    </row>
    <row r="672" spans="1:43" ht="49.5">
      <c r="A672" s="33" t="s">
        <v>492</v>
      </c>
      <c r="B672" s="42" t="s">
        <v>56</v>
      </c>
      <c r="C672" s="42" t="s">
        <v>50</v>
      </c>
      <c r="D672" s="26" t="s">
        <v>385</v>
      </c>
      <c r="E672" s="25"/>
      <c r="F672" s="27">
        <f t="shared" ref="F672:U675" si="970">F673</f>
        <v>3438</v>
      </c>
      <c r="G672" s="27">
        <f t="shared" si="970"/>
        <v>0</v>
      </c>
      <c r="H672" s="27">
        <f t="shared" si="970"/>
        <v>0</v>
      </c>
      <c r="I672" s="27">
        <f t="shared" si="970"/>
        <v>0</v>
      </c>
      <c r="J672" s="27">
        <f t="shared" si="970"/>
        <v>0</v>
      </c>
      <c r="K672" s="27">
        <f t="shared" si="970"/>
        <v>0</v>
      </c>
      <c r="L672" s="27">
        <f t="shared" si="970"/>
        <v>3438</v>
      </c>
      <c r="M672" s="27">
        <f t="shared" si="970"/>
        <v>0</v>
      </c>
      <c r="N672" s="27">
        <f t="shared" si="970"/>
        <v>0</v>
      </c>
      <c r="O672" s="27">
        <f t="shared" si="970"/>
        <v>0</v>
      </c>
      <c r="P672" s="27">
        <f t="shared" si="970"/>
        <v>0</v>
      </c>
      <c r="Q672" s="27">
        <f t="shared" si="970"/>
        <v>0</v>
      </c>
      <c r="R672" s="27">
        <f t="shared" si="970"/>
        <v>3438</v>
      </c>
      <c r="S672" s="27">
        <f t="shared" si="970"/>
        <v>0</v>
      </c>
      <c r="T672" s="27">
        <f t="shared" si="970"/>
        <v>0</v>
      </c>
      <c r="U672" s="27">
        <f t="shared" si="970"/>
        <v>0</v>
      </c>
      <c r="V672" s="27">
        <f t="shared" ref="T672:AI675" si="971">V673</f>
        <v>0</v>
      </c>
      <c r="W672" s="27">
        <f t="shared" si="971"/>
        <v>0</v>
      </c>
      <c r="X672" s="27">
        <f t="shared" si="971"/>
        <v>3438</v>
      </c>
      <c r="Y672" s="27">
        <f t="shared" si="971"/>
        <v>0</v>
      </c>
      <c r="Z672" s="27">
        <f t="shared" si="971"/>
        <v>0</v>
      </c>
      <c r="AA672" s="27">
        <f t="shared" si="971"/>
        <v>0</v>
      </c>
      <c r="AB672" s="27">
        <f t="shared" si="971"/>
        <v>0</v>
      </c>
      <c r="AC672" s="27">
        <f t="shared" si="971"/>
        <v>0</v>
      </c>
      <c r="AD672" s="27">
        <f t="shared" si="971"/>
        <v>3438</v>
      </c>
      <c r="AE672" s="27">
        <f t="shared" si="971"/>
        <v>0</v>
      </c>
      <c r="AF672" s="27">
        <f t="shared" si="971"/>
        <v>0</v>
      </c>
      <c r="AG672" s="27">
        <f t="shared" si="971"/>
        <v>0</v>
      </c>
      <c r="AH672" s="27">
        <f t="shared" si="971"/>
        <v>0</v>
      </c>
      <c r="AI672" s="27">
        <f t="shared" si="971"/>
        <v>0</v>
      </c>
      <c r="AJ672" s="27">
        <f t="shared" ref="AF672:AQ675" si="972">AJ673</f>
        <v>3438</v>
      </c>
      <c r="AK672" s="27">
        <f t="shared" si="972"/>
        <v>0</v>
      </c>
      <c r="AL672" s="27">
        <f t="shared" si="972"/>
        <v>0</v>
      </c>
      <c r="AM672" s="27">
        <f t="shared" si="972"/>
        <v>0</v>
      </c>
      <c r="AN672" s="27">
        <f t="shared" si="972"/>
        <v>0</v>
      </c>
      <c r="AO672" s="27">
        <f t="shared" si="972"/>
        <v>0</v>
      </c>
      <c r="AP672" s="27">
        <f t="shared" si="972"/>
        <v>3438</v>
      </c>
      <c r="AQ672" s="27">
        <f t="shared" si="972"/>
        <v>0</v>
      </c>
    </row>
    <row r="673" spans="1:43" ht="16.5">
      <c r="A673" s="33" t="s">
        <v>78</v>
      </c>
      <c r="B673" s="42" t="s">
        <v>56</v>
      </c>
      <c r="C673" s="42" t="s">
        <v>50</v>
      </c>
      <c r="D673" s="25" t="s">
        <v>386</v>
      </c>
      <c r="E673" s="25"/>
      <c r="F673" s="27">
        <f t="shared" si="970"/>
        <v>3438</v>
      </c>
      <c r="G673" s="27">
        <f t="shared" si="970"/>
        <v>0</v>
      </c>
      <c r="H673" s="27">
        <f t="shared" si="970"/>
        <v>0</v>
      </c>
      <c r="I673" s="27">
        <f t="shared" si="970"/>
        <v>0</v>
      </c>
      <c r="J673" s="27">
        <f t="shared" si="970"/>
        <v>0</v>
      </c>
      <c r="K673" s="27">
        <f t="shared" si="970"/>
        <v>0</v>
      </c>
      <c r="L673" s="27">
        <f t="shared" si="970"/>
        <v>3438</v>
      </c>
      <c r="M673" s="27">
        <f t="shared" si="970"/>
        <v>0</v>
      </c>
      <c r="N673" s="27">
        <f t="shared" si="970"/>
        <v>0</v>
      </c>
      <c r="O673" s="27">
        <f t="shared" si="970"/>
        <v>0</v>
      </c>
      <c r="P673" s="27">
        <f t="shared" si="970"/>
        <v>0</v>
      </c>
      <c r="Q673" s="27">
        <f t="shared" si="970"/>
        <v>0</v>
      </c>
      <c r="R673" s="27">
        <f t="shared" si="970"/>
        <v>3438</v>
      </c>
      <c r="S673" s="27">
        <f t="shared" si="970"/>
        <v>0</v>
      </c>
      <c r="T673" s="27">
        <f t="shared" si="971"/>
        <v>0</v>
      </c>
      <c r="U673" s="27">
        <f t="shared" si="971"/>
        <v>0</v>
      </c>
      <c r="V673" s="27">
        <f t="shared" si="971"/>
        <v>0</v>
      </c>
      <c r="W673" s="27">
        <f t="shared" si="971"/>
        <v>0</v>
      </c>
      <c r="X673" s="27">
        <f t="shared" si="971"/>
        <v>3438</v>
      </c>
      <c r="Y673" s="27">
        <f t="shared" si="971"/>
        <v>0</v>
      </c>
      <c r="Z673" s="27">
        <f t="shared" si="971"/>
        <v>0</v>
      </c>
      <c r="AA673" s="27">
        <f t="shared" si="971"/>
        <v>0</v>
      </c>
      <c r="AB673" s="27">
        <f t="shared" si="971"/>
        <v>0</v>
      </c>
      <c r="AC673" s="27">
        <f t="shared" si="971"/>
        <v>0</v>
      </c>
      <c r="AD673" s="27">
        <f t="shared" si="971"/>
        <v>3438</v>
      </c>
      <c r="AE673" s="27">
        <f t="shared" si="971"/>
        <v>0</v>
      </c>
      <c r="AF673" s="27">
        <f t="shared" si="972"/>
        <v>0</v>
      </c>
      <c r="AG673" s="27">
        <f t="shared" si="972"/>
        <v>0</v>
      </c>
      <c r="AH673" s="27">
        <f t="shared" si="972"/>
        <v>0</v>
      </c>
      <c r="AI673" s="27">
        <f t="shared" si="972"/>
        <v>0</v>
      </c>
      <c r="AJ673" s="27">
        <f t="shared" si="972"/>
        <v>3438</v>
      </c>
      <c r="AK673" s="27">
        <f t="shared" si="972"/>
        <v>0</v>
      </c>
      <c r="AL673" s="27">
        <f t="shared" si="972"/>
        <v>0</v>
      </c>
      <c r="AM673" s="27">
        <f t="shared" si="972"/>
        <v>0</v>
      </c>
      <c r="AN673" s="27">
        <f t="shared" si="972"/>
        <v>0</v>
      </c>
      <c r="AO673" s="27">
        <f t="shared" si="972"/>
        <v>0</v>
      </c>
      <c r="AP673" s="27">
        <f t="shared" si="972"/>
        <v>3438</v>
      </c>
      <c r="AQ673" s="27">
        <f t="shared" si="972"/>
        <v>0</v>
      </c>
    </row>
    <row r="674" spans="1:43" ht="16.5">
      <c r="A674" s="73" t="s">
        <v>107</v>
      </c>
      <c r="B674" s="42" t="s">
        <v>56</v>
      </c>
      <c r="C674" s="42" t="s">
        <v>50</v>
      </c>
      <c r="D674" s="25" t="s">
        <v>549</v>
      </c>
      <c r="E674" s="25"/>
      <c r="F674" s="27">
        <f t="shared" si="970"/>
        <v>3438</v>
      </c>
      <c r="G674" s="27">
        <f t="shared" si="970"/>
        <v>0</v>
      </c>
      <c r="H674" s="27">
        <f t="shared" si="970"/>
        <v>0</v>
      </c>
      <c r="I674" s="27">
        <f t="shared" si="970"/>
        <v>0</v>
      </c>
      <c r="J674" s="27">
        <f t="shared" si="970"/>
        <v>0</v>
      </c>
      <c r="K674" s="27">
        <f t="shared" si="970"/>
        <v>0</v>
      </c>
      <c r="L674" s="27">
        <f t="shared" si="970"/>
        <v>3438</v>
      </c>
      <c r="M674" s="27">
        <f t="shared" si="970"/>
        <v>0</v>
      </c>
      <c r="N674" s="27">
        <f t="shared" si="970"/>
        <v>0</v>
      </c>
      <c r="O674" s="27">
        <f t="shared" si="970"/>
        <v>0</v>
      </c>
      <c r="P674" s="27">
        <f t="shared" si="970"/>
        <v>0</v>
      </c>
      <c r="Q674" s="27">
        <f t="shared" si="970"/>
        <v>0</v>
      </c>
      <c r="R674" s="27">
        <f t="shared" si="970"/>
        <v>3438</v>
      </c>
      <c r="S674" s="27">
        <f t="shared" si="970"/>
        <v>0</v>
      </c>
      <c r="T674" s="27">
        <f t="shared" si="971"/>
        <v>0</v>
      </c>
      <c r="U674" s="27">
        <f t="shared" si="971"/>
        <v>0</v>
      </c>
      <c r="V674" s="27">
        <f t="shared" si="971"/>
        <v>0</v>
      </c>
      <c r="W674" s="27">
        <f t="shared" si="971"/>
        <v>0</v>
      </c>
      <c r="X674" s="27">
        <f t="shared" si="971"/>
        <v>3438</v>
      </c>
      <c r="Y674" s="27">
        <f t="shared" si="971"/>
        <v>0</v>
      </c>
      <c r="Z674" s="27">
        <f t="shared" si="971"/>
        <v>0</v>
      </c>
      <c r="AA674" s="27">
        <f t="shared" si="971"/>
        <v>0</v>
      </c>
      <c r="AB674" s="27">
        <f t="shared" si="971"/>
        <v>0</v>
      </c>
      <c r="AC674" s="27">
        <f t="shared" si="971"/>
        <v>0</v>
      </c>
      <c r="AD674" s="27">
        <f t="shared" si="971"/>
        <v>3438</v>
      </c>
      <c r="AE674" s="27">
        <f t="shared" si="971"/>
        <v>0</v>
      </c>
      <c r="AF674" s="27">
        <f t="shared" si="972"/>
        <v>0</v>
      </c>
      <c r="AG674" s="27">
        <f t="shared" si="972"/>
        <v>0</v>
      </c>
      <c r="AH674" s="27">
        <f t="shared" si="972"/>
        <v>0</v>
      </c>
      <c r="AI674" s="27">
        <f t="shared" si="972"/>
        <v>0</v>
      </c>
      <c r="AJ674" s="27">
        <f t="shared" si="972"/>
        <v>3438</v>
      </c>
      <c r="AK674" s="27">
        <f t="shared" si="972"/>
        <v>0</v>
      </c>
      <c r="AL674" s="27">
        <f t="shared" si="972"/>
        <v>0</v>
      </c>
      <c r="AM674" s="27">
        <f t="shared" si="972"/>
        <v>0</v>
      </c>
      <c r="AN674" s="27">
        <f t="shared" si="972"/>
        <v>0</v>
      </c>
      <c r="AO674" s="27">
        <f t="shared" si="972"/>
        <v>0</v>
      </c>
      <c r="AP674" s="27">
        <f t="shared" si="972"/>
        <v>3438</v>
      </c>
      <c r="AQ674" s="27">
        <f t="shared" si="972"/>
        <v>0</v>
      </c>
    </row>
    <row r="675" spans="1:43" ht="36" customHeight="1">
      <c r="A675" s="73" t="s">
        <v>83</v>
      </c>
      <c r="B675" s="42" t="s">
        <v>56</v>
      </c>
      <c r="C675" s="42" t="s">
        <v>50</v>
      </c>
      <c r="D675" s="25" t="s">
        <v>549</v>
      </c>
      <c r="E675" s="25" t="s">
        <v>84</v>
      </c>
      <c r="F675" s="27">
        <f t="shared" si="970"/>
        <v>3438</v>
      </c>
      <c r="G675" s="27">
        <f t="shared" si="970"/>
        <v>0</v>
      </c>
      <c r="H675" s="27">
        <f t="shared" si="970"/>
        <v>0</v>
      </c>
      <c r="I675" s="27">
        <f t="shared" si="970"/>
        <v>0</v>
      </c>
      <c r="J675" s="27">
        <f t="shared" si="970"/>
        <v>0</v>
      </c>
      <c r="K675" s="27">
        <f t="shared" si="970"/>
        <v>0</v>
      </c>
      <c r="L675" s="27">
        <f t="shared" si="970"/>
        <v>3438</v>
      </c>
      <c r="M675" s="27">
        <f t="shared" si="970"/>
        <v>0</v>
      </c>
      <c r="N675" s="27">
        <f t="shared" si="970"/>
        <v>0</v>
      </c>
      <c r="O675" s="27">
        <f t="shared" si="970"/>
        <v>0</v>
      </c>
      <c r="P675" s="27">
        <f t="shared" si="970"/>
        <v>0</v>
      </c>
      <c r="Q675" s="27">
        <f t="shared" si="970"/>
        <v>0</v>
      </c>
      <c r="R675" s="27">
        <f t="shared" si="970"/>
        <v>3438</v>
      </c>
      <c r="S675" s="27">
        <f t="shared" si="970"/>
        <v>0</v>
      </c>
      <c r="T675" s="27">
        <f t="shared" si="971"/>
        <v>0</v>
      </c>
      <c r="U675" s="27">
        <f t="shared" si="971"/>
        <v>0</v>
      </c>
      <c r="V675" s="27">
        <f t="shared" si="971"/>
        <v>0</v>
      </c>
      <c r="W675" s="27">
        <f t="shared" si="971"/>
        <v>0</v>
      </c>
      <c r="X675" s="27">
        <f t="shared" si="971"/>
        <v>3438</v>
      </c>
      <c r="Y675" s="27">
        <f t="shared" si="971"/>
        <v>0</v>
      </c>
      <c r="Z675" s="27">
        <f t="shared" si="971"/>
        <v>0</v>
      </c>
      <c r="AA675" s="27">
        <f t="shared" si="971"/>
        <v>0</v>
      </c>
      <c r="AB675" s="27">
        <f t="shared" si="971"/>
        <v>0</v>
      </c>
      <c r="AC675" s="27">
        <f t="shared" si="971"/>
        <v>0</v>
      </c>
      <c r="AD675" s="27">
        <f t="shared" si="971"/>
        <v>3438</v>
      </c>
      <c r="AE675" s="27">
        <f t="shared" si="971"/>
        <v>0</v>
      </c>
      <c r="AF675" s="27">
        <f t="shared" si="972"/>
        <v>0</v>
      </c>
      <c r="AG675" s="27">
        <f t="shared" si="972"/>
        <v>0</v>
      </c>
      <c r="AH675" s="27">
        <f t="shared" si="972"/>
        <v>0</v>
      </c>
      <c r="AI675" s="27">
        <f t="shared" si="972"/>
        <v>0</v>
      </c>
      <c r="AJ675" s="27">
        <f t="shared" si="972"/>
        <v>3438</v>
      </c>
      <c r="AK675" s="27">
        <f t="shared" si="972"/>
        <v>0</v>
      </c>
      <c r="AL675" s="27">
        <f t="shared" si="972"/>
        <v>0</v>
      </c>
      <c r="AM675" s="27">
        <f t="shared" si="972"/>
        <v>0</v>
      </c>
      <c r="AN675" s="27">
        <f t="shared" si="972"/>
        <v>0</v>
      </c>
      <c r="AO675" s="27">
        <f t="shared" si="972"/>
        <v>0</v>
      </c>
      <c r="AP675" s="27">
        <f t="shared" si="972"/>
        <v>3438</v>
      </c>
      <c r="AQ675" s="27">
        <f t="shared" si="972"/>
        <v>0</v>
      </c>
    </row>
    <row r="676" spans="1:43" ht="16.5">
      <c r="A676" s="73" t="s">
        <v>178</v>
      </c>
      <c r="B676" s="42" t="s">
        <v>56</v>
      </c>
      <c r="C676" s="42" t="s">
        <v>50</v>
      </c>
      <c r="D676" s="25" t="s">
        <v>549</v>
      </c>
      <c r="E676" s="25" t="s">
        <v>177</v>
      </c>
      <c r="F676" s="27">
        <v>3438</v>
      </c>
      <c r="G676" s="27"/>
      <c r="H676" s="27"/>
      <c r="I676" s="27"/>
      <c r="J676" s="27"/>
      <c r="K676" s="27"/>
      <c r="L676" s="27">
        <f>F676+H676+I676+J676+K676</f>
        <v>3438</v>
      </c>
      <c r="M676" s="27">
        <f>G676+K676</f>
        <v>0</v>
      </c>
      <c r="N676" s="27"/>
      <c r="O676" s="27"/>
      <c r="P676" s="27"/>
      <c r="Q676" s="27"/>
      <c r="R676" s="27">
        <f>L676+N676+O676+P676+Q676</f>
        <v>3438</v>
      </c>
      <c r="S676" s="27">
        <f>M676+Q676</f>
        <v>0</v>
      </c>
      <c r="T676" s="27"/>
      <c r="U676" s="27"/>
      <c r="V676" s="27"/>
      <c r="W676" s="27"/>
      <c r="X676" s="27">
        <f>R676+T676+U676+V676+W676</f>
        <v>3438</v>
      </c>
      <c r="Y676" s="27">
        <f>S676+W676</f>
        <v>0</v>
      </c>
      <c r="Z676" s="27"/>
      <c r="AA676" s="27"/>
      <c r="AB676" s="27"/>
      <c r="AC676" s="27"/>
      <c r="AD676" s="27">
        <f>X676+Z676+AA676+AB676+AC676</f>
        <v>3438</v>
      </c>
      <c r="AE676" s="27">
        <f>Y676+AC676</f>
        <v>0</v>
      </c>
      <c r="AF676" s="27"/>
      <c r="AG676" s="27"/>
      <c r="AH676" s="27"/>
      <c r="AI676" s="27"/>
      <c r="AJ676" s="27">
        <f>AD676+AF676+AG676+AH676+AI676</f>
        <v>3438</v>
      </c>
      <c r="AK676" s="27">
        <f>AE676+AI676</f>
        <v>0</v>
      </c>
      <c r="AL676" s="27"/>
      <c r="AM676" s="27"/>
      <c r="AN676" s="27"/>
      <c r="AO676" s="27"/>
      <c r="AP676" s="27">
        <f>AJ676+AL676+AM676+AN676+AO676</f>
        <v>3438</v>
      </c>
      <c r="AQ676" s="27">
        <f>AK676+AO676</f>
        <v>0</v>
      </c>
    </row>
    <row r="677" spans="1:43" ht="18" customHeight="1">
      <c r="A677" s="78"/>
      <c r="B677" s="34"/>
      <c r="C677" s="34"/>
      <c r="D677" s="35"/>
      <c r="E677" s="34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  <c r="AK677" s="18"/>
      <c r="AL677" s="18"/>
      <c r="AM677" s="18"/>
      <c r="AN677" s="18"/>
      <c r="AO677" s="18"/>
      <c r="AP677" s="18"/>
      <c r="AQ677" s="18"/>
    </row>
    <row r="678" spans="1:43" s="7" customFormat="1" ht="18.75">
      <c r="A678" s="71" t="s">
        <v>38</v>
      </c>
      <c r="B678" s="22" t="s">
        <v>56</v>
      </c>
      <c r="C678" s="22" t="s">
        <v>51</v>
      </c>
      <c r="D678" s="29"/>
      <c r="E678" s="22"/>
      <c r="F678" s="30">
        <f>F679+F709</f>
        <v>663085</v>
      </c>
      <c r="G678" s="30">
        <f>G679+G709</f>
        <v>0</v>
      </c>
      <c r="H678" s="30">
        <f t="shared" ref="H678:M678" si="973">H679+H709</f>
        <v>48</v>
      </c>
      <c r="I678" s="30">
        <f t="shared" si="973"/>
        <v>-875</v>
      </c>
      <c r="J678" s="30">
        <f t="shared" si="973"/>
        <v>0</v>
      </c>
      <c r="K678" s="30">
        <f t="shared" si="973"/>
        <v>0</v>
      </c>
      <c r="L678" s="30">
        <f t="shared" si="973"/>
        <v>662258</v>
      </c>
      <c r="M678" s="30">
        <f t="shared" si="973"/>
        <v>0</v>
      </c>
      <c r="N678" s="30">
        <f t="shared" ref="N678:S678" si="974">N679+N709</f>
        <v>0</v>
      </c>
      <c r="O678" s="30">
        <f t="shared" si="974"/>
        <v>0</v>
      </c>
      <c r="P678" s="30">
        <f t="shared" si="974"/>
        <v>0</v>
      </c>
      <c r="Q678" s="30">
        <f t="shared" si="974"/>
        <v>452423</v>
      </c>
      <c r="R678" s="30">
        <f t="shared" si="974"/>
        <v>1114681</v>
      </c>
      <c r="S678" s="30">
        <f t="shared" si="974"/>
        <v>452423</v>
      </c>
      <c r="T678" s="30">
        <f t="shared" ref="T678:Y678" si="975">T679+T709</f>
        <v>0</v>
      </c>
      <c r="U678" s="30">
        <f t="shared" si="975"/>
        <v>0</v>
      </c>
      <c r="V678" s="30">
        <f t="shared" si="975"/>
        <v>0</v>
      </c>
      <c r="W678" s="30">
        <f t="shared" si="975"/>
        <v>0</v>
      </c>
      <c r="X678" s="30">
        <f t="shared" si="975"/>
        <v>1114681</v>
      </c>
      <c r="Y678" s="30">
        <f t="shared" si="975"/>
        <v>452423</v>
      </c>
      <c r="Z678" s="30">
        <f t="shared" ref="Z678:AE678" si="976">Z679+Z709</f>
        <v>0</v>
      </c>
      <c r="AA678" s="30">
        <f t="shared" si="976"/>
        <v>0</v>
      </c>
      <c r="AB678" s="30">
        <f t="shared" si="976"/>
        <v>0</v>
      </c>
      <c r="AC678" s="30">
        <f t="shared" si="976"/>
        <v>1814160</v>
      </c>
      <c r="AD678" s="30">
        <f t="shared" si="976"/>
        <v>2928841</v>
      </c>
      <c r="AE678" s="30">
        <f t="shared" si="976"/>
        <v>2266583</v>
      </c>
      <c r="AF678" s="30">
        <f t="shared" ref="AF678:AK678" si="977">AF679+AF709</f>
        <v>0</v>
      </c>
      <c r="AG678" s="30">
        <f t="shared" si="977"/>
        <v>0</v>
      </c>
      <c r="AH678" s="30">
        <f t="shared" si="977"/>
        <v>0</v>
      </c>
      <c r="AI678" s="30">
        <f t="shared" si="977"/>
        <v>0</v>
      </c>
      <c r="AJ678" s="30">
        <f t="shared" si="977"/>
        <v>2928841</v>
      </c>
      <c r="AK678" s="30">
        <f t="shared" si="977"/>
        <v>2266583</v>
      </c>
      <c r="AL678" s="30">
        <f t="shared" ref="AL678:AQ678" si="978">AL679+AL709</f>
        <v>660</v>
      </c>
      <c r="AM678" s="30">
        <f t="shared" si="978"/>
        <v>-305</v>
      </c>
      <c r="AN678" s="30">
        <f t="shared" si="978"/>
        <v>-1546</v>
      </c>
      <c r="AO678" s="30">
        <f t="shared" si="978"/>
        <v>2340</v>
      </c>
      <c r="AP678" s="30">
        <f t="shared" si="978"/>
        <v>2929990</v>
      </c>
      <c r="AQ678" s="30">
        <f t="shared" si="978"/>
        <v>2268923</v>
      </c>
    </row>
    <row r="679" spans="1:43" s="7" customFormat="1" ht="50.25">
      <c r="A679" s="33" t="s">
        <v>478</v>
      </c>
      <c r="B679" s="25" t="s">
        <v>56</v>
      </c>
      <c r="C679" s="25" t="s">
        <v>51</v>
      </c>
      <c r="D679" s="32" t="s">
        <v>308</v>
      </c>
      <c r="E679" s="27"/>
      <c r="F679" s="27">
        <f>F680+F684+F691</f>
        <v>661607</v>
      </c>
      <c r="G679" s="27">
        <f>G680+G684+G691</f>
        <v>0</v>
      </c>
      <c r="H679" s="27">
        <f t="shared" ref="H679:M679" si="979">H680+H684+H691</f>
        <v>48</v>
      </c>
      <c r="I679" s="27">
        <f t="shared" si="979"/>
        <v>-875</v>
      </c>
      <c r="J679" s="27">
        <f t="shared" si="979"/>
        <v>0</v>
      </c>
      <c r="K679" s="27">
        <f t="shared" si="979"/>
        <v>0</v>
      </c>
      <c r="L679" s="27">
        <f t="shared" si="979"/>
        <v>660780</v>
      </c>
      <c r="M679" s="27">
        <f t="shared" si="979"/>
        <v>0</v>
      </c>
      <c r="N679" s="27">
        <f>N680+N684+N691+N695</f>
        <v>0</v>
      </c>
      <c r="O679" s="27">
        <f t="shared" ref="O679:S679" si="980">O680+O684+O691+O695</f>
        <v>0</v>
      </c>
      <c r="P679" s="27">
        <f t="shared" si="980"/>
        <v>0</v>
      </c>
      <c r="Q679" s="27">
        <f t="shared" si="980"/>
        <v>452423</v>
      </c>
      <c r="R679" s="27">
        <f t="shared" si="980"/>
        <v>1113203</v>
      </c>
      <c r="S679" s="27">
        <f t="shared" si="980"/>
        <v>452423</v>
      </c>
      <c r="T679" s="27">
        <f>T680+T684+T691+T695</f>
        <v>0</v>
      </c>
      <c r="U679" s="27">
        <f t="shared" ref="U679:Y679" si="981">U680+U684+U691+U695</f>
        <v>0</v>
      </c>
      <c r="V679" s="27">
        <f t="shared" si="981"/>
        <v>0</v>
      </c>
      <c r="W679" s="27">
        <f t="shared" si="981"/>
        <v>0</v>
      </c>
      <c r="X679" s="27">
        <f t="shared" si="981"/>
        <v>1113203</v>
      </c>
      <c r="Y679" s="27">
        <f t="shared" si="981"/>
        <v>452423</v>
      </c>
      <c r="Z679" s="27">
        <f>Z680+Z684+Z691+Z695</f>
        <v>0</v>
      </c>
      <c r="AA679" s="27">
        <f t="shared" ref="AA679:AE679" si="982">AA680+AA684+AA691+AA695</f>
        <v>0</v>
      </c>
      <c r="AB679" s="27">
        <f t="shared" si="982"/>
        <v>0</v>
      </c>
      <c r="AC679" s="27">
        <f t="shared" si="982"/>
        <v>1814160</v>
      </c>
      <c r="AD679" s="27">
        <f t="shared" si="982"/>
        <v>2927363</v>
      </c>
      <c r="AE679" s="27">
        <f t="shared" si="982"/>
        <v>2266583</v>
      </c>
      <c r="AF679" s="27">
        <f>AF680+AF684+AF691+AF695</f>
        <v>0</v>
      </c>
      <c r="AG679" s="27">
        <f t="shared" ref="AG679:AK679" si="983">AG680+AG684+AG691+AG695</f>
        <v>0</v>
      </c>
      <c r="AH679" s="27">
        <f t="shared" si="983"/>
        <v>0</v>
      </c>
      <c r="AI679" s="27">
        <f t="shared" si="983"/>
        <v>0</v>
      </c>
      <c r="AJ679" s="27">
        <f t="shared" si="983"/>
        <v>2927363</v>
      </c>
      <c r="AK679" s="27">
        <f t="shared" si="983"/>
        <v>2266583</v>
      </c>
      <c r="AL679" s="27">
        <f>AL680+AL684+AL691+AL695</f>
        <v>0</v>
      </c>
      <c r="AM679" s="27">
        <f t="shared" ref="AM679:AQ679" si="984">AM680+AM684+AM691+AM695</f>
        <v>-305</v>
      </c>
      <c r="AN679" s="27">
        <f t="shared" si="984"/>
        <v>-1546</v>
      </c>
      <c r="AO679" s="27">
        <f t="shared" si="984"/>
        <v>0</v>
      </c>
      <c r="AP679" s="27">
        <f t="shared" si="984"/>
        <v>2925512</v>
      </c>
      <c r="AQ679" s="27">
        <f t="shared" si="984"/>
        <v>2266583</v>
      </c>
    </row>
    <row r="680" spans="1:43" s="7" customFormat="1" ht="33.75">
      <c r="A680" s="77" t="s">
        <v>216</v>
      </c>
      <c r="B680" s="42" t="s">
        <v>56</v>
      </c>
      <c r="C680" s="42" t="s">
        <v>51</v>
      </c>
      <c r="D680" s="42" t="s">
        <v>309</v>
      </c>
      <c r="E680" s="52"/>
      <c r="F680" s="53">
        <f t="shared" ref="F680:U682" si="985">F681</f>
        <v>613419</v>
      </c>
      <c r="G680" s="53">
        <f t="shared" si="985"/>
        <v>0</v>
      </c>
      <c r="H680" s="53">
        <f t="shared" si="985"/>
        <v>48</v>
      </c>
      <c r="I680" s="53">
        <f t="shared" si="985"/>
        <v>0</v>
      </c>
      <c r="J680" s="53">
        <f t="shared" si="985"/>
        <v>0</v>
      </c>
      <c r="K680" s="53">
        <f t="shared" si="985"/>
        <v>0</v>
      </c>
      <c r="L680" s="53">
        <f t="shared" si="985"/>
        <v>613467</v>
      </c>
      <c r="M680" s="53">
        <f t="shared" si="985"/>
        <v>0</v>
      </c>
      <c r="N680" s="53">
        <f t="shared" si="985"/>
        <v>0</v>
      </c>
      <c r="O680" s="53">
        <f t="shared" si="985"/>
        <v>0</v>
      </c>
      <c r="P680" s="53">
        <f t="shared" si="985"/>
        <v>0</v>
      </c>
      <c r="Q680" s="53">
        <f t="shared" si="985"/>
        <v>0</v>
      </c>
      <c r="R680" s="53">
        <f t="shared" si="985"/>
        <v>613467</v>
      </c>
      <c r="S680" s="53">
        <f t="shared" si="985"/>
        <v>0</v>
      </c>
      <c r="T680" s="53">
        <f t="shared" si="985"/>
        <v>0</v>
      </c>
      <c r="U680" s="53">
        <f t="shared" si="985"/>
        <v>0</v>
      </c>
      <c r="V680" s="53">
        <f t="shared" ref="T680:AI682" si="986">V681</f>
        <v>0</v>
      </c>
      <c r="W680" s="53">
        <f t="shared" si="986"/>
        <v>0</v>
      </c>
      <c r="X680" s="53">
        <f t="shared" si="986"/>
        <v>613467</v>
      </c>
      <c r="Y680" s="53">
        <f t="shared" si="986"/>
        <v>0</v>
      </c>
      <c r="Z680" s="53">
        <f t="shared" si="986"/>
        <v>0</v>
      </c>
      <c r="AA680" s="53">
        <f t="shared" si="986"/>
        <v>0</v>
      </c>
      <c r="AB680" s="53">
        <f t="shared" si="986"/>
        <v>0</v>
      </c>
      <c r="AC680" s="53">
        <f t="shared" si="986"/>
        <v>0</v>
      </c>
      <c r="AD680" s="53">
        <f t="shared" si="986"/>
        <v>613467</v>
      </c>
      <c r="AE680" s="53">
        <f t="shared" si="986"/>
        <v>0</v>
      </c>
      <c r="AF680" s="53">
        <f t="shared" si="986"/>
        <v>0</v>
      </c>
      <c r="AG680" s="53">
        <f t="shared" si="986"/>
        <v>0</v>
      </c>
      <c r="AH680" s="53">
        <f t="shared" si="986"/>
        <v>0</v>
      </c>
      <c r="AI680" s="53">
        <f t="shared" si="986"/>
        <v>0</v>
      </c>
      <c r="AJ680" s="53">
        <f t="shared" ref="AF680:AQ682" si="987">AJ681</f>
        <v>613467</v>
      </c>
      <c r="AK680" s="53">
        <f t="shared" si="987"/>
        <v>0</v>
      </c>
      <c r="AL680" s="53">
        <f t="shared" si="987"/>
        <v>0</v>
      </c>
      <c r="AM680" s="53">
        <f t="shared" si="987"/>
        <v>0</v>
      </c>
      <c r="AN680" s="53">
        <f t="shared" si="987"/>
        <v>0</v>
      </c>
      <c r="AO680" s="53">
        <f t="shared" si="987"/>
        <v>0</v>
      </c>
      <c r="AP680" s="53">
        <f t="shared" si="987"/>
        <v>613467</v>
      </c>
      <c r="AQ680" s="53">
        <f t="shared" si="987"/>
        <v>0</v>
      </c>
    </row>
    <row r="681" spans="1:43" s="7" customFormat="1" ht="18.75">
      <c r="A681" s="73" t="s">
        <v>109</v>
      </c>
      <c r="B681" s="42" t="s">
        <v>56</v>
      </c>
      <c r="C681" s="42" t="s">
        <v>51</v>
      </c>
      <c r="D681" s="42" t="s">
        <v>316</v>
      </c>
      <c r="E681" s="52"/>
      <c r="F681" s="53">
        <f t="shared" si="985"/>
        <v>613419</v>
      </c>
      <c r="G681" s="53">
        <f t="shared" si="985"/>
        <v>0</v>
      </c>
      <c r="H681" s="53">
        <f t="shared" si="985"/>
        <v>48</v>
      </c>
      <c r="I681" s="53">
        <f t="shared" si="985"/>
        <v>0</v>
      </c>
      <c r="J681" s="53">
        <f t="shared" si="985"/>
        <v>0</v>
      </c>
      <c r="K681" s="53">
        <f t="shared" si="985"/>
        <v>0</v>
      </c>
      <c r="L681" s="53">
        <f t="shared" si="985"/>
        <v>613467</v>
      </c>
      <c r="M681" s="53">
        <f t="shared" si="985"/>
        <v>0</v>
      </c>
      <c r="N681" s="53">
        <f t="shared" si="985"/>
        <v>0</v>
      </c>
      <c r="O681" s="53">
        <f t="shared" si="985"/>
        <v>0</v>
      </c>
      <c r="P681" s="53">
        <f t="shared" si="985"/>
        <v>0</v>
      </c>
      <c r="Q681" s="53">
        <f t="shared" si="985"/>
        <v>0</v>
      </c>
      <c r="R681" s="53">
        <f t="shared" si="985"/>
        <v>613467</v>
      </c>
      <c r="S681" s="53">
        <f t="shared" si="985"/>
        <v>0</v>
      </c>
      <c r="T681" s="53">
        <f t="shared" si="986"/>
        <v>0</v>
      </c>
      <c r="U681" s="53">
        <f t="shared" si="986"/>
        <v>0</v>
      </c>
      <c r="V681" s="53">
        <f t="shared" si="986"/>
        <v>0</v>
      </c>
      <c r="W681" s="53">
        <f t="shared" si="986"/>
        <v>0</v>
      </c>
      <c r="X681" s="53">
        <f t="shared" si="986"/>
        <v>613467</v>
      </c>
      <c r="Y681" s="53">
        <f t="shared" si="986"/>
        <v>0</v>
      </c>
      <c r="Z681" s="53">
        <f t="shared" si="986"/>
        <v>0</v>
      </c>
      <c r="AA681" s="53">
        <f t="shared" si="986"/>
        <v>0</v>
      </c>
      <c r="AB681" s="53">
        <f t="shared" si="986"/>
        <v>0</v>
      </c>
      <c r="AC681" s="53">
        <f t="shared" si="986"/>
        <v>0</v>
      </c>
      <c r="AD681" s="53">
        <f t="shared" si="986"/>
        <v>613467</v>
      </c>
      <c r="AE681" s="53">
        <f t="shared" si="986"/>
        <v>0</v>
      </c>
      <c r="AF681" s="53">
        <f t="shared" si="987"/>
        <v>0</v>
      </c>
      <c r="AG681" s="53">
        <f t="shared" si="987"/>
        <v>0</v>
      </c>
      <c r="AH681" s="53">
        <f t="shared" si="987"/>
        <v>0</v>
      </c>
      <c r="AI681" s="53">
        <f t="shared" si="987"/>
        <v>0</v>
      </c>
      <c r="AJ681" s="53">
        <f t="shared" si="987"/>
        <v>613467</v>
      </c>
      <c r="AK681" s="53">
        <f t="shared" si="987"/>
        <v>0</v>
      </c>
      <c r="AL681" s="53">
        <f t="shared" si="987"/>
        <v>0</v>
      </c>
      <c r="AM681" s="53">
        <f t="shared" si="987"/>
        <v>0</v>
      </c>
      <c r="AN681" s="53">
        <f t="shared" si="987"/>
        <v>0</v>
      </c>
      <c r="AO681" s="53">
        <f t="shared" si="987"/>
        <v>0</v>
      </c>
      <c r="AP681" s="53">
        <f t="shared" si="987"/>
        <v>613467</v>
      </c>
      <c r="AQ681" s="53">
        <f t="shared" si="987"/>
        <v>0</v>
      </c>
    </row>
    <row r="682" spans="1:43" s="7" customFormat="1" ht="41.25" customHeight="1">
      <c r="A682" s="73" t="s">
        <v>83</v>
      </c>
      <c r="B682" s="42" t="s">
        <v>56</v>
      </c>
      <c r="C682" s="42" t="s">
        <v>51</v>
      </c>
      <c r="D682" s="42" t="s">
        <v>316</v>
      </c>
      <c r="E682" s="42">
        <v>600</v>
      </c>
      <c r="F682" s="27">
        <f t="shared" si="985"/>
        <v>613419</v>
      </c>
      <c r="G682" s="27">
        <f t="shared" si="985"/>
        <v>0</v>
      </c>
      <c r="H682" s="27">
        <f t="shared" si="985"/>
        <v>48</v>
      </c>
      <c r="I682" s="27">
        <f t="shared" si="985"/>
        <v>0</v>
      </c>
      <c r="J682" s="27">
        <f t="shared" si="985"/>
        <v>0</v>
      </c>
      <c r="K682" s="27">
        <f t="shared" si="985"/>
        <v>0</v>
      </c>
      <c r="L682" s="27">
        <f t="shared" si="985"/>
        <v>613467</v>
      </c>
      <c r="M682" s="27">
        <f t="shared" si="985"/>
        <v>0</v>
      </c>
      <c r="N682" s="27">
        <f t="shared" si="985"/>
        <v>0</v>
      </c>
      <c r="O682" s="27">
        <f t="shared" si="985"/>
        <v>0</v>
      </c>
      <c r="P682" s="27">
        <f t="shared" si="985"/>
        <v>0</v>
      </c>
      <c r="Q682" s="27">
        <f t="shared" si="985"/>
        <v>0</v>
      </c>
      <c r="R682" s="27">
        <f t="shared" si="985"/>
        <v>613467</v>
      </c>
      <c r="S682" s="27">
        <f t="shared" si="985"/>
        <v>0</v>
      </c>
      <c r="T682" s="27">
        <f t="shared" si="986"/>
        <v>0</v>
      </c>
      <c r="U682" s="27">
        <f t="shared" si="986"/>
        <v>0</v>
      </c>
      <c r="V682" s="27">
        <f t="shared" si="986"/>
        <v>0</v>
      </c>
      <c r="W682" s="27">
        <f t="shared" si="986"/>
        <v>0</v>
      </c>
      <c r="X682" s="27">
        <f t="shared" si="986"/>
        <v>613467</v>
      </c>
      <c r="Y682" s="27">
        <f t="shared" si="986"/>
        <v>0</v>
      </c>
      <c r="Z682" s="27">
        <f t="shared" si="986"/>
        <v>0</v>
      </c>
      <c r="AA682" s="27">
        <f t="shared" si="986"/>
        <v>0</v>
      </c>
      <c r="AB682" s="27">
        <f t="shared" si="986"/>
        <v>0</v>
      </c>
      <c r="AC682" s="27">
        <f t="shared" si="986"/>
        <v>0</v>
      </c>
      <c r="AD682" s="27">
        <f t="shared" si="986"/>
        <v>613467</v>
      </c>
      <c r="AE682" s="27">
        <f t="shared" si="986"/>
        <v>0</v>
      </c>
      <c r="AF682" s="27">
        <f t="shared" si="987"/>
        <v>0</v>
      </c>
      <c r="AG682" s="27">
        <f t="shared" si="987"/>
        <v>0</v>
      </c>
      <c r="AH682" s="27">
        <f t="shared" si="987"/>
        <v>0</v>
      </c>
      <c r="AI682" s="27">
        <f t="shared" si="987"/>
        <v>0</v>
      </c>
      <c r="AJ682" s="27">
        <f t="shared" si="987"/>
        <v>613467</v>
      </c>
      <c r="AK682" s="27">
        <f t="shared" si="987"/>
        <v>0</v>
      </c>
      <c r="AL682" s="27">
        <f t="shared" si="987"/>
        <v>0</v>
      </c>
      <c r="AM682" s="27">
        <f t="shared" si="987"/>
        <v>0</v>
      </c>
      <c r="AN682" s="27">
        <f t="shared" si="987"/>
        <v>0</v>
      </c>
      <c r="AO682" s="27">
        <f t="shared" si="987"/>
        <v>0</v>
      </c>
      <c r="AP682" s="27">
        <f t="shared" si="987"/>
        <v>613467</v>
      </c>
      <c r="AQ682" s="27">
        <f t="shared" si="987"/>
        <v>0</v>
      </c>
    </row>
    <row r="683" spans="1:43" s="7" customFormat="1" ht="18.75">
      <c r="A683" s="73" t="s">
        <v>178</v>
      </c>
      <c r="B683" s="42" t="s">
        <v>56</v>
      </c>
      <c r="C683" s="42" t="s">
        <v>51</v>
      </c>
      <c r="D683" s="42" t="s">
        <v>316</v>
      </c>
      <c r="E683" s="42" t="s">
        <v>177</v>
      </c>
      <c r="F683" s="27">
        <v>613419</v>
      </c>
      <c r="G683" s="27"/>
      <c r="H683" s="27">
        <v>48</v>
      </c>
      <c r="I683" s="27"/>
      <c r="J683" s="27"/>
      <c r="K683" s="27"/>
      <c r="L683" s="27">
        <f>F683+H683+I683+J683+K683</f>
        <v>613467</v>
      </c>
      <c r="M683" s="27">
        <f>G683+K683</f>
        <v>0</v>
      </c>
      <c r="N683" s="27"/>
      <c r="O683" s="27"/>
      <c r="P683" s="27"/>
      <c r="Q683" s="27"/>
      <c r="R683" s="27">
        <f>L683+N683+O683+P683+Q683</f>
        <v>613467</v>
      </c>
      <c r="S683" s="27">
        <f>M683+Q683</f>
        <v>0</v>
      </c>
      <c r="T683" s="27"/>
      <c r="U683" s="27"/>
      <c r="V683" s="27"/>
      <c r="W683" s="27"/>
      <c r="X683" s="27">
        <f>R683+T683+U683+V683+W683</f>
        <v>613467</v>
      </c>
      <c r="Y683" s="27">
        <f>S683+W683</f>
        <v>0</v>
      </c>
      <c r="Z683" s="27"/>
      <c r="AA683" s="27"/>
      <c r="AB683" s="27"/>
      <c r="AC683" s="27"/>
      <c r="AD683" s="27">
        <f>X683+Z683+AA683+AB683+AC683</f>
        <v>613467</v>
      </c>
      <c r="AE683" s="27">
        <f>Y683+AC683</f>
        <v>0</v>
      </c>
      <c r="AF683" s="27"/>
      <c r="AG683" s="27"/>
      <c r="AH683" s="27"/>
      <c r="AI683" s="27"/>
      <c r="AJ683" s="27">
        <f>AD683+AF683+AG683+AH683+AI683</f>
        <v>613467</v>
      </c>
      <c r="AK683" s="27">
        <f>AE683+AI683</f>
        <v>0</v>
      </c>
      <c r="AL683" s="27"/>
      <c r="AM683" s="27"/>
      <c r="AN683" s="27"/>
      <c r="AO683" s="27"/>
      <c r="AP683" s="27">
        <f>AJ683+AL683+AM683+AN683+AO683</f>
        <v>613467</v>
      </c>
      <c r="AQ683" s="27">
        <f>AK683+AO683</f>
        <v>0</v>
      </c>
    </row>
    <row r="684" spans="1:43" s="7" customFormat="1" ht="27" customHeight="1">
      <c r="A684" s="76" t="s">
        <v>78</v>
      </c>
      <c r="B684" s="25" t="s">
        <v>56</v>
      </c>
      <c r="C684" s="25" t="s">
        <v>51</v>
      </c>
      <c r="D684" s="25" t="s">
        <v>311</v>
      </c>
      <c r="E684" s="25"/>
      <c r="F684" s="27">
        <f>F685+F688</f>
        <v>28069</v>
      </c>
      <c r="G684" s="27">
        <f>G685+G688</f>
        <v>0</v>
      </c>
      <c r="H684" s="27">
        <f t="shared" ref="H684:M684" si="988">H685+H688</f>
        <v>0</v>
      </c>
      <c r="I684" s="27">
        <f t="shared" si="988"/>
        <v>-875</v>
      </c>
      <c r="J684" s="27">
        <f t="shared" si="988"/>
        <v>0</v>
      </c>
      <c r="K684" s="27">
        <f t="shared" si="988"/>
        <v>0</v>
      </c>
      <c r="L684" s="27">
        <f t="shared" si="988"/>
        <v>27194</v>
      </c>
      <c r="M684" s="27">
        <f t="shared" si="988"/>
        <v>0</v>
      </c>
      <c r="N684" s="27">
        <f t="shared" ref="N684:S684" si="989">N685+N688</f>
        <v>0</v>
      </c>
      <c r="O684" s="27">
        <f t="shared" si="989"/>
        <v>0</v>
      </c>
      <c r="P684" s="27">
        <f t="shared" si="989"/>
        <v>0</v>
      </c>
      <c r="Q684" s="27">
        <f t="shared" si="989"/>
        <v>0</v>
      </c>
      <c r="R684" s="27">
        <f t="shared" si="989"/>
        <v>27194</v>
      </c>
      <c r="S684" s="27">
        <f t="shared" si="989"/>
        <v>0</v>
      </c>
      <c r="T684" s="27">
        <f t="shared" ref="T684:Y684" si="990">T685+T688</f>
        <v>0</v>
      </c>
      <c r="U684" s="27">
        <f t="shared" si="990"/>
        <v>0</v>
      </c>
      <c r="V684" s="27">
        <f t="shared" si="990"/>
        <v>0</v>
      </c>
      <c r="W684" s="27">
        <f t="shared" si="990"/>
        <v>0</v>
      </c>
      <c r="X684" s="27">
        <f t="shared" si="990"/>
        <v>27194</v>
      </c>
      <c r="Y684" s="27">
        <f t="shared" si="990"/>
        <v>0</v>
      </c>
      <c r="Z684" s="27">
        <f t="shared" ref="Z684:AE684" si="991">Z685+Z688</f>
        <v>0</v>
      </c>
      <c r="AA684" s="27">
        <f t="shared" si="991"/>
        <v>0</v>
      </c>
      <c r="AB684" s="27">
        <f t="shared" si="991"/>
        <v>0</v>
      </c>
      <c r="AC684" s="27">
        <f t="shared" si="991"/>
        <v>0</v>
      </c>
      <c r="AD684" s="27">
        <f t="shared" si="991"/>
        <v>27194</v>
      </c>
      <c r="AE684" s="27">
        <f t="shared" si="991"/>
        <v>0</v>
      </c>
      <c r="AF684" s="27">
        <f t="shared" ref="AF684:AK684" si="992">AF685+AF688</f>
        <v>0</v>
      </c>
      <c r="AG684" s="27">
        <f t="shared" si="992"/>
        <v>0</v>
      </c>
      <c r="AH684" s="27">
        <f t="shared" si="992"/>
        <v>0</v>
      </c>
      <c r="AI684" s="27">
        <f t="shared" si="992"/>
        <v>0</v>
      </c>
      <c r="AJ684" s="27">
        <f t="shared" si="992"/>
        <v>27194</v>
      </c>
      <c r="AK684" s="27">
        <f t="shared" si="992"/>
        <v>0</v>
      </c>
      <c r="AL684" s="27">
        <f t="shared" ref="AL684:AQ684" si="993">AL685+AL688</f>
        <v>0</v>
      </c>
      <c r="AM684" s="27">
        <f t="shared" si="993"/>
        <v>-305</v>
      </c>
      <c r="AN684" s="27">
        <f t="shared" si="993"/>
        <v>-1546</v>
      </c>
      <c r="AO684" s="27">
        <f t="shared" si="993"/>
        <v>0</v>
      </c>
      <c r="AP684" s="27">
        <f t="shared" si="993"/>
        <v>25343</v>
      </c>
      <c r="AQ684" s="27">
        <f t="shared" si="993"/>
        <v>0</v>
      </c>
    </row>
    <row r="685" spans="1:43" s="7" customFormat="1" ht="18.75">
      <c r="A685" s="67" t="s">
        <v>85</v>
      </c>
      <c r="B685" s="25" t="s">
        <v>56</v>
      </c>
      <c r="C685" s="25" t="s">
        <v>51</v>
      </c>
      <c r="D685" s="25" t="s">
        <v>312</v>
      </c>
      <c r="E685" s="25"/>
      <c r="F685" s="50">
        <f t="shared" ref="F685:U686" si="994">F686</f>
        <v>7029</v>
      </c>
      <c r="G685" s="50">
        <f t="shared" si="994"/>
        <v>0</v>
      </c>
      <c r="H685" s="50">
        <f t="shared" si="994"/>
        <v>0</v>
      </c>
      <c r="I685" s="50">
        <f t="shared" si="994"/>
        <v>-875</v>
      </c>
      <c r="J685" s="50">
        <f t="shared" si="994"/>
        <v>0</v>
      </c>
      <c r="K685" s="50">
        <f t="shared" si="994"/>
        <v>0</v>
      </c>
      <c r="L685" s="50">
        <f t="shared" si="994"/>
        <v>6154</v>
      </c>
      <c r="M685" s="50">
        <f t="shared" si="994"/>
        <v>0</v>
      </c>
      <c r="N685" s="50">
        <f t="shared" si="994"/>
        <v>0</v>
      </c>
      <c r="O685" s="50">
        <f t="shared" si="994"/>
        <v>0</v>
      </c>
      <c r="P685" s="50">
        <f t="shared" si="994"/>
        <v>0</v>
      </c>
      <c r="Q685" s="50">
        <f t="shared" si="994"/>
        <v>0</v>
      </c>
      <c r="R685" s="50">
        <f t="shared" si="994"/>
        <v>6154</v>
      </c>
      <c r="S685" s="50">
        <f t="shared" si="994"/>
        <v>0</v>
      </c>
      <c r="T685" s="50">
        <f t="shared" si="994"/>
        <v>0</v>
      </c>
      <c r="U685" s="50">
        <f t="shared" si="994"/>
        <v>0</v>
      </c>
      <c r="V685" s="50">
        <f t="shared" ref="T685:AI686" si="995">V686</f>
        <v>0</v>
      </c>
      <c r="W685" s="50">
        <f t="shared" si="995"/>
        <v>0</v>
      </c>
      <c r="X685" s="50">
        <f t="shared" si="995"/>
        <v>6154</v>
      </c>
      <c r="Y685" s="50">
        <f t="shared" si="995"/>
        <v>0</v>
      </c>
      <c r="Z685" s="50">
        <f t="shared" si="995"/>
        <v>0</v>
      </c>
      <c r="AA685" s="50">
        <f t="shared" si="995"/>
        <v>0</v>
      </c>
      <c r="AB685" s="50">
        <f t="shared" si="995"/>
        <v>0</v>
      </c>
      <c r="AC685" s="50">
        <f t="shared" si="995"/>
        <v>0</v>
      </c>
      <c r="AD685" s="50">
        <f t="shared" si="995"/>
        <v>6154</v>
      </c>
      <c r="AE685" s="50">
        <f t="shared" si="995"/>
        <v>0</v>
      </c>
      <c r="AF685" s="50">
        <f t="shared" si="995"/>
        <v>0</v>
      </c>
      <c r="AG685" s="50">
        <f t="shared" si="995"/>
        <v>0</v>
      </c>
      <c r="AH685" s="50">
        <f t="shared" si="995"/>
        <v>0</v>
      </c>
      <c r="AI685" s="50">
        <f t="shared" si="995"/>
        <v>0</v>
      </c>
      <c r="AJ685" s="50">
        <f t="shared" ref="AF685:AQ686" si="996">AJ686</f>
        <v>6154</v>
      </c>
      <c r="AK685" s="50">
        <f t="shared" si="996"/>
        <v>0</v>
      </c>
      <c r="AL685" s="50">
        <f t="shared" si="996"/>
        <v>0</v>
      </c>
      <c r="AM685" s="50">
        <f t="shared" si="996"/>
        <v>0</v>
      </c>
      <c r="AN685" s="50">
        <f t="shared" si="996"/>
        <v>-1546</v>
      </c>
      <c r="AO685" s="50">
        <f t="shared" si="996"/>
        <v>0</v>
      </c>
      <c r="AP685" s="50">
        <f t="shared" si="996"/>
        <v>4608</v>
      </c>
      <c r="AQ685" s="50">
        <f t="shared" si="996"/>
        <v>0</v>
      </c>
    </row>
    <row r="686" spans="1:43" s="7" customFormat="1" ht="35.25" customHeight="1">
      <c r="A686" s="33" t="s">
        <v>217</v>
      </c>
      <c r="B686" s="25" t="s">
        <v>56</v>
      </c>
      <c r="C686" s="25" t="s">
        <v>51</v>
      </c>
      <c r="D686" s="25" t="s">
        <v>312</v>
      </c>
      <c r="E686" s="25" t="s">
        <v>86</v>
      </c>
      <c r="F686" s="27">
        <f t="shared" si="994"/>
        <v>7029</v>
      </c>
      <c r="G686" s="27">
        <f t="shared" si="994"/>
        <v>0</v>
      </c>
      <c r="H686" s="27">
        <f t="shared" si="994"/>
        <v>0</v>
      </c>
      <c r="I686" s="27">
        <f t="shared" si="994"/>
        <v>-875</v>
      </c>
      <c r="J686" s="27">
        <f t="shared" si="994"/>
        <v>0</v>
      </c>
      <c r="K686" s="27">
        <f t="shared" si="994"/>
        <v>0</v>
      </c>
      <c r="L686" s="27">
        <f t="shared" si="994"/>
        <v>6154</v>
      </c>
      <c r="M686" s="27">
        <f t="shared" si="994"/>
        <v>0</v>
      </c>
      <c r="N686" s="27">
        <f t="shared" si="994"/>
        <v>0</v>
      </c>
      <c r="O686" s="27">
        <f t="shared" si="994"/>
        <v>0</v>
      </c>
      <c r="P686" s="27">
        <f t="shared" si="994"/>
        <v>0</v>
      </c>
      <c r="Q686" s="27">
        <f t="shared" si="994"/>
        <v>0</v>
      </c>
      <c r="R686" s="27">
        <f t="shared" si="994"/>
        <v>6154</v>
      </c>
      <c r="S686" s="27">
        <f t="shared" si="994"/>
        <v>0</v>
      </c>
      <c r="T686" s="27">
        <f t="shared" si="995"/>
        <v>0</v>
      </c>
      <c r="U686" s="27">
        <f t="shared" si="995"/>
        <v>0</v>
      </c>
      <c r="V686" s="27">
        <f t="shared" si="995"/>
        <v>0</v>
      </c>
      <c r="W686" s="27">
        <f t="shared" si="995"/>
        <v>0</v>
      </c>
      <c r="X686" s="27">
        <f t="shared" si="995"/>
        <v>6154</v>
      </c>
      <c r="Y686" s="27">
        <f t="shared" si="995"/>
        <v>0</v>
      </c>
      <c r="Z686" s="27">
        <f t="shared" si="995"/>
        <v>0</v>
      </c>
      <c r="AA686" s="27">
        <f t="shared" si="995"/>
        <v>0</v>
      </c>
      <c r="AB686" s="27">
        <f t="shared" si="995"/>
        <v>0</v>
      </c>
      <c r="AC686" s="27">
        <f t="shared" si="995"/>
        <v>0</v>
      </c>
      <c r="AD686" s="27">
        <f t="shared" si="995"/>
        <v>6154</v>
      </c>
      <c r="AE686" s="27">
        <f t="shared" si="995"/>
        <v>0</v>
      </c>
      <c r="AF686" s="27">
        <f t="shared" si="996"/>
        <v>0</v>
      </c>
      <c r="AG686" s="27">
        <f t="shared" si="996"/>
        <v>0</v>
      </c>
      <c r="AH686" s="27">
        <f t="shared" si="996"/>
        <v>0</v>
      </c>
      <c r="AI686" s="27">
        <f t="shared" si="996"/>
        <v>0</v>
      </c>
      <c r="AJ686" s="27">
        <f t="shared" si="996"/>
        <v>6154</v>
      </c>
      <c r="AK686" s="27">
        <f t="shared" si="996"/>
        <v>0</v>
      </c>
      <c r="AL686" s="92">
        <f t="shared" si="996"/>
        <v>0</v>
      </c>
      <c r="AM686" s="92">
        <f t="shared" si="996"/>
        <v>0</v>
      </c>
      <c r="AN686" s="92">
        <f t="shared" si="996"/>
        <v>-1546</v>
      </c>
      <c r="AO686" s="92">
        <f t="shared" si="996"/>
        <v>0</v>
      </c>
      <c r="AP686" s="27">
        <f t="shared" si="996"/>
        <v>4608</v>
      </c>
      <c r="AQ686" s="27">
        <f t="shared" si="996"/>
        <v>0</v>
      </c>
    </row>
    <row r="687" spans="1:43" s="7" customFormat="1" ht="18.75">
      <c r="A687" s="77" t="s">
        <v>85</v>
      </c>
      <c r="B687" s="25" t="s">
        <v>56</v>
      </c>
      <c r="C687" s="25" t="s">
        <v>51</v>
      </c>
      <c r="D687" s="25" t="s">
        <v>312</v>
      </c>
      <c r="E687" s="25" t="s">
        <v>195</v>
      </c>
      <c r="F687" s="27">
        <v>7029</v>
      </c>
      <c r="G687" s="27"/>
      <c r="H687" s="27"/>
      <c r="I687" s="27">
        <v>-875</v>
      </c>
      <c r="J687" s="27"/>
      <c r="K687" s="27"/>
      <c r="L687" s="27">
        <f>F687+H687+I687+J687+K687</f>
        <v>6154</v>
      </c>
      <c r="M687" s="27">
        <f>G687+K687</f>
        <v>0</v>
      </c>
      <c r="N687" s="27"/>
      <c r="O687" s="27"/>
      <c r="P687" s="27"/>
      <c r="Q687" s="27"/>
      <c r="R687" s="27">
        <f>L687+N687+O687+P687+Q687</f>
        <v>6154</v>
      </c>
      <c r="S687" s="27">
        <f>M687+Q687</f>
        <v>0</v>
      </c>
      <c r="T687" s="27"/>
      <c r="U687" s="27"/>
      <c r="V687" s="27"/>
      <c r="W687" s="27"/>
      <c r="X687" s="27">
        <f>R687+T687+U687+V687+W687</f>
        <v>6154</v>
      </c>
      <c r="Y687" s="27">
        <f>S687+W687</f>
        <v>0</v>
      </c>
      <c r="Z687" s="27"/>
      <c r="AA687" s="27"/>
      <c r="AB687" s="27"/>
      <c r="AC687" s="27"/>
      <c r="AD687" s="27">
        <f>X687+Z687+AA687+AB687+AC687</f>
        <v>6154</v>
      </c>
      <c r="AE687" s="27">
        <f>Y687+AC687</f>
        <v>0</v>
      </c>
      <c r="AF687" s="27"/>
      <c r="AG687" s="27"/>
      <c r="AH687" s="27"/>
      <c r="AI687" s="27"/>
      <c r="AJ687" s="27">
        <f>AD687+AF687+AG687+AH687+AI687</f>
        <v>6154</v>
      </c>
      <c r="AK687" s="27">
        <f>AE687+AI687</f>
        <v>0</v>
      </c>
      <c r="AL687" s="92"/>
      <c r="AM687" s="92"/>
      <c r="AN687" s="92">
        <v>-1546</v>
      </c>
      <c r="AO687" s="92"/>
      <c r="AP687" s="27">
        <f>AJ687+AL687+AM687+AN687+AO687</f>
        <v>4608</v>
      </c>
      <c r="AQ687" s="27">
        <f>AK687+AO687</f>
        <v>0</v>
      </c>
    </row>
    <row r="688" spans="1:43" s="7" customFormat="1" ht="18.75" customHeight="1">
      <c r="A688" s="73" t="s">
        <v>108</v>
      </c>
      <c r="B688" s="42" t="s">
        <v>56</v>
      </c>
      <c r="C688" s="42" t="s">
        <v>51</v>
      </c>
      <c r="D688" s="42" t="s">
        <v>318</v>
      </c>
      <c r="E688" s="42"/>
      <c r="F688" s="27">
        <f t="shared" ref="F688:U689" si="997">F689</f>
        <v>21040</v>
      </c>
      <c r="G688" s="27">
        <f t="shared" si="997"/>
        <v>0</v>
      </c>
      <c r="H688" s="27">
        <f t="shared" si="997"/>
        <v>0</v>
      </c>
      <c r="I688" s="27">
        <f t="shared" si="997"/>
        <v>0</v>
      </c>
      <c r="J688" s="27">
        <f t="shared" si="997"/>
        <v>0</v>
      </c>
      <c r="K688" s="27">
        <f t="shared" si="997"/>
        <v>0</v>
      </c>
      <c r="L688" s="27">
        <f t="shared" si="997"/>
        <v>21040</v>
      </c>
      <c r="M688" s="27">
        <f t="shared" si="997"/>
        <v>0</v>
      </c>
      <c r="N688" s="27">
        <f t="shared" si="997"/>
        <v>0</v>
      </c>
      <c r="O688" s="27">
        <f t="shared" si="997"/>
        <v>0</v>
      </c>
      <c r="P688" s="27">
        <f t="shared" si="997"/>
        <v>0</v>
      </c>
      <c r="Q688" s="27">
        <f t="shared" si="997"/>
        <v>0</v>
      </c>
      <c r="R688" s="27">
        <f t="shared" si="997"/>
        <v>21040</v>
      </c>
      <c r="S688" s="27">
        <f t="shared" si="997"/>
        <v>0</v>
      </c>
      <c r="T688" s="27">
        <f t="shared" si="997"/>
        <v>0</v>
      </c>
      <c r="U688" s="27">
        <f t="shared" si="997"/>
        <v>0</v>
      </c>
      <c r="V688" s="27">
        <f t="shared" ref="T688:AI689" si="998">V689</f>
        <v>0</v>
      </c>
      <c r="W688" s="27">
        <f t="shared" si="998"/>
        <v>0</v>
      </c>
      <c r="X688" s="27">
        <f t="shared" si="998"/>
        <v>21040</v>
      </c>
      <c r="Y688" s="27">
        <f t="shared" si="998"/>
        <v>0</v>
      </c>
      <c r="Z688" s="27">
        <f t="shared" si="998"/>
        <v>0</v>
      </c>
      <c r="AA688" s="27">
        <f t="shared" si="998"/>
        <v>0</v>
      </c>
      <c r="AB688" s="27">
        <f t="shared" si="998"/>
        <v>0</v>
      </c>
      <c r="AC688" s="27">
        <f t="shared" si="998"/>
        <v>0</v>
      </c>
      <c r="AD688" s="27">
        <f t="shared" si="998"/>
        <v>21040</v>
      </c>
      <c r="AE688" s="27">
        <f t="shared" si="998"/>
        <v>0</v>
      </c>
      <c r="AF688" s="27">
        <f t="shared" si="998"/>
        <v>0</v>
      </c>
      <c r="AG688" s="27">
        <f t="shared" si="998"/>
        <v>0</v>
      </c>
      <c r="AH688" s="27">
        <f t="shared" si="998"/>
        <v>0</v>
      </c>
      <c r="AI688" s="27">
        <f t="shared" si="998"/>
        <v>0</v>
      </c>
      <c r="AJ688" s="27">
        <f t="shared" ref="AF688:AQ689" si="999">AJ689</f>
        <v>21040</v>
      </c>
      <c r="AK688" s="27">
        <f t="shared" si="999"/>
        <v>0</v>
      </c>
      <c r="AL688" s="27">
        <f t="shared" si="999"/>
        <v>0</v>
      </c>
      <c r="AM688" s="27">
        <f t="shared" si="999"/>
        <v>-305</v>
      </c>
      <c r="AN688" s="27">
        <f t="shared" si="999"/>
        <v>0</v>
      </c>
      <c r="AO688" s="27">
        <f t="shared" si="999"/>
        <v>0</v>
      </c>
      <c r="AP688" s="27">
        <f t="shared" si="999"/>
        <v>20735</v>
      </c>
      <c r="AQ688" s="27">
        <f t="shared" si="999"/>
        <v>0</v>
      </c>
    </row>
    <row r="689" spans="1:43" s="7" customFormat="1" ht="41.25" customHeight="1">
      <c r="A689" s="73" t="s">
        <v>83</v>
      </c>
      <c r="B689" s="42" t="s">
        <v>56</v>
      </c>
      <c r="C689" s="42" t="s">
        <v>51</v>
      </c>
      <c r="D689" s="42" t="s">
        <v>318</v>
      </c>
      <c r="E689" s="42" t="s">
        <v>84</v>
      </c>
      <c r="F689" s="27">
        <f t="shared" si="997"/>
        <v>21040</v>
      </c>
      <c r="G689" s="27">
        <f t="shared" si="997"/>
        <v>0</v>
      </c>
      <c r="H689" s="27">
        <f t="shared" si="997"/>
        <v>0</v>
      </c>
      <c r="I689" s="27">
        <f t="shared" si="997"/>
        <v>0</v>
      </c>
      <c r="J689" s="27">
        <f t="shared" si="997"/>
        <v>0</v>
      </c>
      <c r="K689" s="27">
        <f t="shared" si="997"/>
        <v>0</v>
      </c>
      <c r="L689" s="27">
        <f t="shared" si="997"/>
        <v>21040</v>
      </c>
      <c r="M689" s="27">
        <f t="shared" si="997"/>
        <v>0</v>
      </c>
      <c r="N689" s="27">
        <f t="shared" si="997"/>
        <v>0</v>
      </c>
      <c r="O689" s="27">
        <f t="shared" si="997"/>
        <v>0</v>
      </c>
      <c r="P689" s="27">
        <f t="shared" si="997"/>
        <v>0</v>
      </c>
      <c r="Q689" s="27">
        <f t="shared" si="997"/>
        <v>0</v>
      </c>
      <c r="R689" s="27">
        <f t="shared" si="997"/>
        <v>21040</v>
      </c>
      <c r="S689" s="27">
        <f t="shared" si="997"/>
        <v>0</v>
      </c>
      <c r="T689" s="27">
        <f t="shared" si="998"/>
        <v>0</v>
      </c>
      <c r="U689" s="27">
        <f t="shared" si="998"/>
        <v>0</v>
      </c>
      <c r="V689" s="27">
        <f t="shared" si="998"/>
        <v>0</v>
      </c>
      <c r="W689" s="27">
        <f t="shared" si="998"/>
        <v>0</v>
      </c>
      <c r="X689" s="27">
        <f t="shared" si="998"/>
        <v>21040</v>
      </c>
      <c r="Y689" s="27">
        <f t="shared" si="998"/>
        <v>0</v>
      </c>
      <c r="Z689" s="27">
        <f t="shared" si="998"/>
        <v>0</v>
      </c>
      <c r="AA689" s="27">
        <f t="shared" si="998"/>
        <v>0</v>
      </c>
      <c r="AB689" s="27">
        <f t="shared" si="998"/>
        <v>0</v>
      </c>
      <c r="AC689" s="27">
        <f t="shared" si="998"/>
        <v>0</v>
      </c>
      <c r="AD689" s="27">
        <f t="shared" si="998"/>
        <v>21040</v>
      </c>
      <c r="AE689" s="27">
        <f t="shared" si="998"/>
        <v>0</v>
      </c>
      <c r="AF689" s="27">
        <f t="shared" si="999"/>
        <v>0</v>
      </c>
      <c r="AG689" s="27">
        <f t="shared" si="999"/>
        <v>0</v>
      </c>
      <c r="AH689" s="27">
        <f t="shared" si="999"/>
        <v>0</v>
      </c>
      <c r="AI689" s="27">
        <f t="shared" si="999"/>
        <v>0</v>
      </c>
      <c r="AJ689" s="27">
        <f t="shared" si="999"/>
        <v>21040</v>
      </c>
      <c r="AK689" s="27">
        <f t="shared" si="999"/>
        <v>0</v>
      </c>
      <c r="AL689" s="27">
        <f t="shared" si="999"/>
        <v>0</v>
      </c>
      <c r="AM689" s="27">
        <f t="shared" si="999"/>
        <v>-305</v>
      </c>
      <c r="AN689" s="27">
        <f t="shared" si="999"/>
        <v>0</v>
      </c>
      <c r="AO689" s="27">
        <f t="shared" si="999"/>
        <v>0</v>
      </c>
      <c r="AP689" s="27">
        <f t="shared" si="999"/>
        <v>20735</v>
      </c>
      <c r="AQ689" s="27">
        <f t="shared" si="999"/>
        <v>0</v>
      </c>
    </row>
    <row r="690" spans="1:43" s="7" customFormat="1" ht="18.75">
      <c r="A690" s="73" t="s">
        <v>178</v>
      </c>
      <c r="B690" s="42" t="s">
        <v>56</v>
      </c>
      <c r="C690" s="42" t="s">
        <v>51</v>
      </c>
      <c r="D690" s="42" t="s">
        <v>318</v>
      </c>
      <c r="E690" s="42" t="s">
        <v>177</v>
      </c>
      <c r="F690" s="27">
        <f>20414+626</f>
        <v>21040</v>
      </c>
      <c r="G690" s="27"/>
      <c r="H690" s="27"/>
      <c r="I690" s="27"/>
      <c r="J690" s="27"/>
      <c r="K690" s="27"/>
      <c r="L690" s="27">
        <f>F690+H690+I690+J690+K690</f>
        <v>21040</v>
      </c>
      <c r="M690" s="27">
        <f>G690+K690</f>
        <v>0</v>
      </c>
      <c r="N690" s="27"/>
      <c r="O690" s="27"/>
      <c r="P690" s="27"/>
      <c r="Q690" s="27"/>
      <c r="R690" s="27">
        <f>L690+N690+O690+P690+Q690</f>
        <v>21040</v>
      </c>
      <c r="S690" s="27">
        <f>M690+Q690</f>
        <v>0</v>
      </c>
      <c r="T690" s="27"/>
      <c r="U690" s="27"/>
      <c r="V690" s="27"/>
      <c r="W690" s="27"/>
      <c r="X690" s="27">
        <f>R690+T690+U690+V690+W690</f>
        <v>21040</v>
      </c>
      <c r="Y690" s="27">
        <f>S690+W690</f>
        <v>0</v>
      </c>
      <c r="Z690" s="27"/>
      <c r="AA690" s="27"/>
      <c r="AB690" s="27"/>
      <c r="AC690" s="27"/>
      <c r="AD690" s="27">
        <f>X690+Z690+AA690+AB690+AC690</f>
        <v>21040</v>
      </c>
      <c r="AE690" s="27">
        <f>Y690+AC690</f>
        <v>0</v>
      </c>
      <c r="AF690" s="27"/>
      <c r="AG690" s="27"/>
      <c r="AH690" s="27"/>
      <c r="AI690" s="27"/>
      <c r="AJ690" s="27">
        <f>AD690+AF690+AG690+AH690+AI690</f>
        <v>21040</v>
      </c>
      <c r="AK690" s="27">
        <f>AE690+AI690</f>
        <v>0</v>
      </c>
      <c r="AL690" s="92"/>
      <c r="AM690" s="92">
        <v>-305</v>
      </c>
      <c r="AN690" s="92"/>
      <c r="AO690" s="92"/>
      <c r="AP690" s="27">
        <f>AJ690+AL690+AM690+AN690+AO690</f>
        <v>20735</v>
      </c>
      <c r="AQ690" s="27">
        <f>AK690+AO690</f>
        <v>0</v>
      </c>
    </row>
    <row r="691" spans="1:43" s="7" customFormat="1" ht="66.75">
      <c r="A691" s="73" t="s">
        <v>210</v>
      </c>
      <c r="B691" s="42" t="s">
        <v>56</v>
      </c>
      <c r="C691" s="42" t="s">
        <v>51</v>
      </c>
      <c r="D691" s="42" t="s">
        <v>320</v>
      </c>
      <c r="E691" s="42"/>
      <c r="F691" s="27">
        <f t="shared" ref="F691:U693" si="1000">F692</f>
        <v>20119</v>
      </c>
      <c r="G691" s="27">
        <f t="shared" si="1000"/>
        <v>0</v>
      </c>
      <c r="H691" s="27">
        <f t="shared" si="1000"/>
        <v>0</v>
      </c>
      <c r="I691" s="27">
        <f t="shared" si="1000"/>
        <v>0</v>
      </c>
      <c r="J691" s="27">
        <f t="shared" si="1000"/>
        <v>0</v>
      </c>
      <c r="K691" s="27">
        <f t="shared" si="1000"/>
        <v>0</v>
      </c>
      <c r="L691" s="27">
        <f t="shared" si="1000"/>
        <v>20119</v>
      </c>
      <c r="M691" s="27">
        <f t="shared" si="1000"/>
        <v>0</v>
      </c>
      <c r="N691" s="27">
        <f t="shared" si="1000"/>
        <v>0</v>
      </c>
      <c r="O691" s="27">
        <f t="shared" si="1000"/>
        <v>0</v>
      </c>
      <c r="P691" s="27">
        <f t="shared" si="1000"/>
        <v>0</v>
      </c>
      <c r="Q691" s="27">
        <f t="shared" si="1000"/>
        <v>0</v>
      </c>
      <c r="R691" s="27">
        <f t="shared" si="1000"/>
        <v>20119</v>
      </c>
      <c r="S691" s="27">
        <f t="shared" si="1000"/>
        <v>0</v>
      </c>
      <c r="T691" s="27">
        <f t="shared" si="1000"/>
        <v>0</v>
      </c>
      <c r="U691" s="27">
        <f t="shared" si="1000"/>
        <v>0</v>
      </c>
      <c r="V691" s="27">
        <f t="shared" ref="T691:AI693" si="1001">V692</f>
        <v>0</v>
      </c>
      <c r="W691" s="27">
        <f t="shared" si="1001"/>
        <v>0</v>
      </c>
      <c r="X691" s="27">
        <f t="shared" si="1001"/>
        <v>20119</v>
      </c>
      <c r="Y691" s="27">
        <f t="shared" si="1001"/>
        <v>0</v>
      </c>
      <c r="Z691" s="27">
        <f t="shared" si="1001"/>
        <v>0</v>
      </c>
      <c r="AA691" s="27">
        <f t="shared" si="1001"/>
        <v>0</v>
      </c>
      <c r="AB691" s="27">
        <f t="shared" si="1001"/>
        <v>0</v>
      </c>
      <c r="AC691" s="27">
        <f t="shared" si="1001"/>
        <v>0</v>
      </c>
      <c r="AD691" s="27">
        <f t="shared" si="1001"/>
        <v>20119</v>
      </c>
      <c r="AE691" s="27">
        <f t="shared" si="1001"/>
        <v>0</v>
      </c>
      <c r="AF691" s="27">
        <f t="shared" si="1001"/>
        <v>0</v>
      </c>
      <c r="AG691" s="27">
        <f t="shared" si="1001"/>
        <v>0</v>
      </c>
      <c r="AH691" s="27">
        <f t="shared" si="1001"/>
        <v>0</v>
      </c>
      <c r="AI691" s="27">
        <f t="shared" si="1001"/>
        <v>0</v>
      </c>
      <c r="AJ691" s="27">
        <f t="shared" ref="AF691:AQ693" si="1002">AJ692</f>
        <v>20119</v>
      </c>
      <c r="AK691" s="27">
        <f t="shared" si="1002"/>
        <v>0</v>
      </c>
      <c r="AL691" s="27">
        <f t="shared" si="1002"/>
        <v>0</v>
      </c>
      <c r="AM691" s="27">
        <f t="shared" si="1002"/>
        <v>0</v>
      </c>
      <c r="AN691" s="27">
        <f t="shared" si="1002"/>
        <v>0</v>
      </c>
      <c r="AO691" s="27">
        <f t="shared" si="1002"/>
        <v>0</v>
      </c>
      <c r="AP691" s="27">
        <f t="shared" si="1002"/>
        <v>20119</v>
      </c>
      <c r="AQ691" s="27">
        <f t="shared" si="1002"/>
        <v>0</v>
      </c>
    </row>
    <row r="692" spans="1:43" s="7" customFormat="1" ht="33.75">
      <c r="A692" s="73" t="s">
        <v>211</v>
      </c>
      <c r="B692" s="42" t="s">
        <v>56</v>
      </c>
      <c r="C692" s="42" t="s">
        <v>51</v>
      </c>
      <c r="D692" s="42" t="s">
        <v>321</v>
      </c>
      <c r="E692" s="42"/>
      <c r="F692" s="27">
        <f t="shared" si="1000"/>
        <v>20119</v>
      </c>
      <c r="G692" s="27">
        <f t="shared" si="1000"/>
        <v>0</v>
      </c>
      <c r="H692" s="27">
        <f t="shared" si="1000"/>
        <v>0</v>
      </c>
      <c r="I692" s="27">
        <f t="shared" si="1000"/>
        <v>0</v>
      </c>
      <c r="J692" s="27">
        <f t="shared" si="1000"/>
        <v>0</v>
      </c>
      <c r="K692" s="27">
        <f t="shared" si="1000"/>
        <v>0</v>
      </c>
      <c r="L692" s="27">
        <f t="shared" si="1000"/>
        <v>20119</v>
      </c>
      <c r="M692" s="27">
        <f t="shared" si="1000"/>
        <v>0</v>
      </c>
      <c r="N692" s="27">
        <f t="shared" si="1000"/>
        <v>0</v>
      </c>
      <c r="O692" s="27">
        <f t="shared" si="1000"/>
        <v>0</v>
      </c>
      <c r="P692" s="27">
        <f t="shared" si="1000"/>
        <v>0</v>
      </c>
      <c r="Q692" s="27">
        <f t="shared" si="1000"/>
        <v>0</v>
      </c>
      <c r="R692" s="27">
        <f t="shared" si="1000"/>
        <v>20119</v>
      </c>
      <c r="S692" s="27">
        <f t="shared" si="1000"/>
        <v>0</v>
      </c>
      <c r="T692" s="27">
        <f t="shared" si="1001"/>
        <v>0</v>
      </c>
      <c r="U692" s="27">
        <f t="shared" si="1001"/>
        <v>0</v>
      </c>
      <c r="V692" s="27">
        <f t="shared" si="1001"/>
        <v>0</v>
      </c>
      <c r="W692" s="27">
        <f t="shared" si="1001"/>
        <v>0</v>
      </c>
      <c r="X692" s="27">
        <f t="shared" si="1001"/>
        <v>20119</v>
      </c>
      <c r="Y692" s="27">
        <f t="shared" si="1001"/>
        <v>0</v>
      </c>
      <c r="Z692" s="27">
        <f t="shared" si="1001"/>
        <v>0</v>
      </c>
      <c r="AA692" s="27">
        <f t="shared" si="1001"/>
        <v>0</v>
      </c>
      <c r="AB692" s="27">
        <f t="shared" si="1001"/>
        <v>0</v>
      </c>
      <c r="AC692" s="27">
        <f t="shared" si="1001"/>
        <v>0</v>
      </c>
      <c r="AD692" s="27">
        <f t="shared" si="1001"/>
        <v>20119</v>
      </c>
      <c r="AE692" s="27">
        <f t="shared" si="1001"/>
        <v>0</v>
      </c>
      <c r="AF692" s="27">
        <f t="shared" si="1002"/>
        <v>0</v>
      </c>
      <c r="AG692" s="27">
        <f t="shared" si="1002"/>
        <v>0</v>
      </c>
      <c r="AH692" s="27">
        <f t="shared" si="1002"/>
        <v>0</v>
      </c>
      <c r="AI692" s="27">
        <f t="shared" si="1002"/>
        <v>0</v>
      </c>
      <c r="AJ692" s="27">
        <f t="shared" si="1002"/>
        <v>20119</v>
      </c>
      <c r="AK692" s="27">
        <f t="shared" si="1002"/>
        <v>0</v>
      </c>
      <c r="AL692" s="27">
        <f t="shared" si="1002"/>
        <v>0</v>
      </c>
      <c r="AM692" s="27">
        <f t="shared" si="1002"/>
        <v>0</v>
      </c>
      <c r="AN692" s="27">
        <f t="shared" si="1002"/>
        <v>0</v>
      </c>
      <c r="AO692" s="27">
        <f t="shared" si="1002"/>
        <v>0</v>
      </c>
      <c r="AP692" s="27">
        <f t="shared" si="1002"/>
        <v>20119</v>
      </c>
      <c r="AQ692" s="27">
        <f t="shared" si="1002"/>
        <v>0</v>
      </c>
    </row>
    <row r="693" spans="1:43" s="7" customFormat="1" ht="18.75">
      <c r="A693" s="73" t="s">
        <v>99</v>
      </c>
      <c r="B693" s="42" t="s">
        <v>56</v>
      </c>
      <c r="C693" s="42" t="s">
        <v>51</v>
      </c>
      <c r="D693" s="42" t="s">
        <v>321</v>
      </c>
      <c r="E693" s="42" t="s">
        <v>100</v>
      </c>
      <c r="F693" s="27">
        <f t="shared" si="1000"/>
        <v>20119</v>
      </c>
      <c r="G693" s="27">
        <f t="shared" si="1000"/>
        <v>0</v>
      </c>
      <c r="H693" s="27">
        <f t="shared" si="1000"/>
        <v>0</v>
      </c>
      <c r="I693" s="27">
        <f t="shared" si="1000"/>
        <v>0</v>
      </c>
      <c r="J693" s="27">
        <f t="shared" si="1000"/>
        <v>0</v>
      </c>
      <c r="K693" s="27">
        <f t="shared" si="1000"/>
        <v>0</v>
      </c>
      <c r="L693" s="27">
        <f t="shared" si="1000"/>
        <v>20119</v>
      </c>
      <c r="M693" s="27">
        <f t="shared" si="1000"/>
        <v>0</v>
      </c>
      <c r="N693" s="27">
        <f t="shared" si="1000"/>
        <v>0</v>
      </c>
      <c r="O693" s="27">
        <f t="shared" si="1000"/>
        <v>0</v>
      </c>
      <c r="P693" s="27">
        <f t="shared" si="1000"/>
        <v>0</v>
      </c>
      <c r="Q693" s="27">
        <f t="shared" si="1000"/>
        <v>0</v>
      </c>
      <c r="R693" s="27">
        <f t="shared" si="1000"/>
        <v>20119</v>
      </c>
      <c r="S693" s="27">
        <f t="shared" si="1000"/>
        <v>0</v>
      </c>
      <c r="T693" s="27">
        <f t="shared" si="1001"/>
        <v>0</v>
      </c>
      <c r="U693" s="27">
        <f t="shared" si="1001"/>
        <v>0</v>
      </c>
      <c r="V693" s="27">
        <f t="shared" si="1001"/>
        <v>0</v>
      </c>
      <c r="W693" s="27">
        <f t="shared" si="1001"/>
        <v>0</v>
      </c>
      <c r="X693" s="27">
        <f t="shared" si="1001"/>
        <v>20119</v>
      </c>
      <c r="Y693" s="27">
        <f t="shared" si="1001"/>
        <v>0</v>
      </c>
      <c r="Z693" s="27">
        <f t="shared" si="1001"/>
        <v>0</v>
      </c>
      <c r="AA693" s="27">
        <f t="shared" si="1001"/>
        <v>0</v>
      </c>
      <c r="AB693" s="27">
        <f t="shared" si="1001"/>
        <v>0</v>
      </c>
      <c r="AC693" s="27">
        <f t="shared" si="1001"/>
        <v>0</v>
      </c>
      <c r="AD693" s="27">
        <f t="shared" si="1001"/>
        <v>20119</v>
      </c>
      <c r="AE693" s="27">
        <f t="shared" si="1001"/>
        <v>0</v>
      </c>
      <c r="AF693" s="27">
        <f t="shared" si="1002"/>
        <v>0</v>
      </c>
      <c r="AG693" s="27">
        <f t="shared" si="1002"/>
        <v>0</v>
      </c>
      <c r="AH693" s="27">
        <f t="shared" si="1002"/>
        <v>0</v>
      </c>
      <c r="AI693" s="27">
        <f t="shared" si="1002"/>
        <v>0</v>
      </c>
      <c r="AJ693" s="27">
        <f t="shared" si="1002"/>
        <v>20119</v>
      </c>
      <c r="AK693" s="27">
        <f t="shared" si="1002"/>
        <v>0</v>
      </c>
      <c r="AL693" s="27">
        <f t="shared" si="1002"/>
        <v>0</v>
      </c>
      <c r="AM693" s="27">
        <f t="shared" si="1002"/>
        <v>0</v>
      </c>
      <c r="AN693" s="27">
        <f t="shared" si="1002"/>
        <v>0</v>
      </c>
      <c r="AO693" s="27">
        <f t="shared" si="1002"/>
        <v>0</v>
      </c>
      <c r="AP693" s="27">
        <f t="shared" si="1002"/>
        <v>20119</v>
      </c>
      <c r="AQ693" s="27">
        <f t="shared" si="1002"/>
        <v>0</v>
      </c>
    </row>
    <row r="694" spans="1:43" s="7" customFormat="1" ht="66.75">
      <c r="A694" s="33" t="s">
        <v>436</v>
      </c>
      <c r="B694" s="42" t="s">
        <v>56</v>
      </c>
      <c r="C694" s="42" t="s">
        <v>51</v>
      </c>
      <c r="D694" s="42" t="s">
        <v>321</v>
      </c>
      <c r="E694" s="42" t="s">
        <v>194</v>
      </c>
      <c r="F694" s="27">
        <v>20119</v>
      </c>
      <c r="G694" s="27"/>
      <c r="H694" s="27"/>
      <c r="I694" s="27"/>
      <c r="J694" s="27"/>
      <c r="K694" s="27"/>
      <c r="L694" s="27">
        <f>F694+H694+I694+J694+K694</f>
        <v>20119</v>
      </c>
      <c r="M694" s="27">
        <f>G694+K694</f>
        <v>0</v>
      </c>
      <c r="N694" s="27"/>
      <c r="O694" s="27"/>
      <c r="P694" s="27"/>
      <c r="Q694" s="27"/>
      <c r="R694" s="27">
        <f>L694+N694+O694+P694+Q694</f>
        <v>20119</v>
      </c>
      <c r="S694" s="27">
        <f>M694+Q694</f>
        <v>0</v>
      </c>
      <c r="T694" s="27"/>
      <c r="U694" s="27"/>
      <c r="V694" s="27"/>
      <c r="W694" s="27"/>
      <c r="X694" s="27">
        <f>R694+T694+U694+V694+W694</f>
        <v>20119</v>
      </c>
      <c r="Y694" s="27">
        <f>S694+W694</f>
        <v>0</v>
      </c>
      <c r="Z694" s="27"/>
      <c r="AA694" s="27"/>
      <c r="AB694" s="27"/>
      <c r="AC694" s="27"/>
      <c r="AD694" s="27">
        <f>X694+Z694+AA694+AB694+AC694</f>
        <v>20119</v>
      </c>
      <c r="AE694" s="27">
        <f>Y694+AC694</f>
        <v>0</v>
      </c>
      <c r="AF694" s="27"/>
      <c r="AG694" s="27"/>
      <c r="AH694" s="27"/>
      <c r="AI694" s="27"/>
      <c r="AJ694" s="27">
        <f>AD694+AF694+AG694+AH694+AI694</f>
        <v>20119</v>
      </c>
      <c r="AK694" s="27">
        <f>AE694+AI694</f>
        <v>0</v>
      </c>
      <c r="AL694" s="27"/>
      <c r="AM694" s="27"/>
      <c r="AN694" s="27"/>
      <c r="AO694" s="27"/>
      <c r="AP694" s="27">
        <f>AJ694+AL694+AM694+AN694+AO694</f>
        <v>20119</v>
      </c>
      <c r="AQ694" s="27">
        <f>AK694+AO694</f>
        <v>0</v>
      </c>
    </row>
    <row r="695" spans="1:43" s="7" customFormat="1" ht="18.75">
      <c r="A695" s="56" t="s">
        <v>593</v>
      </c>
      <c r="B695" s="42" t="s">
        <v>56</v>
      </c>
      <c r="C695" s="42" t="s">
        <v>51</v>
      </c>
      <c r="D695" s="26" t="s">
        <v>630</v>
      </c>
      <c r="E695" s="42"/>
      <c r="F695" s="27"/>
      <c r="G695" s="27"/>
      <c r="H695" s="27"/>
      <c r="I695" s="27"/>
      <c r="J695" s="27"/>
      <c r="K695" s="27"/>
      <c r="L695" s="27"/>
      <c r="M695" s="27"/>
      <c r="N695" s="27">
        <f>N703+N706+N699</f>
        <v>0</v>
      </c>
      <c r="O695" s="27">
        <f t="shared" ref="O695:S695" si="1003">O703+O706+O699</f>
        <v>0</v>
      </c>
      <c r="P695" s="27">
        <f t="shared" si="1003"/>
        <v>0</v>
      </c>
      <c r="Q695" s="27">
        <f t="shared" si="1003"/>
        <v>452423</v>
      </c>
      <c r="R695" s="27">
        <f t="shared" si="1003"/>
        <v>452423</v>
      </c>
      <c r="S695" s="27">
        <f t="shared" si="1003"/>
        <v>452423</v>
      </c>
      <c r="T695" s="27">
        <f>T703+T706+T699+T696</f>
        <v>0</v>
      </c>
      <c r="U695" s="27">
        <f t="shared" ref="U695:Y695" si="1004">U703+U706+U699+U696</f>
        <v>0</v>
      </c>
      <c r="V695" s="27">
        <f t="shared" si="1004"/>
        <v>0</v>
      </c>
      <c r="W695" s="27">
        <f t="shared" si="1004"/>
        <v>0</v>
      </c>
      <c r="X695" s="27">
        <f t="shared" si="1004"/>
        <v>452423</v>
      </c>
      <c r="Y695" s="27">
        <f t="shared" si="1004"/>
        <v>452423</v>
      </c>
      <c r="Z695" s="27">
        <f>Z703+Z706+Z699+Z696</f>
        <v>0</v>
      </c>
      <c r="AA695" s="27">
        <f t="shared" ref="AA695:AE695" si="1005">AA703+AA706+AA699+AA696</f>
        <v>0</v>
      </c>
      <c r="AB695" s="27">
        <f t="shared" si="1005"/>
        <v>0</v>
      </c>
      <c r="AC695" s="27">
        <f t="shared" si="1005"/>
        <v>1814160</v>
      </c>
      <c r="AD695" s="27">
        <f t="shared" si="1005"/>
        <v>2266583</v>
      </c>
      <c r="AE695" s="27">
        <f t="shared" si="1005"/>
        <v>2266583</v>
      </c>
      <c r="AF695" s="27">
        <f>AF703+AF706+AF699+AF696</f>
        <v>0</v>
      </c>
      <c r="AG695" s="27">
        <f t="shared" ref="AG695:AK695" si="1006">AG703+AG706+AG699+AG696</f>
        <v>0</v>
      </c>
      <c r="AH695" s="27">
        <f t="shared" si="1006"/>
        <v>0</v>
      </c>
      <c r="AI695" s="27">
        <f t="shared" si="1006"/>
        <v>0</v>
      </c>
      <c r="AJ695" s="27">
        <f t="shared" si="1006"/>
        <v>2266583</v>
      </c>
      <c r="AK695" s="27">
        <f t="shared" si="1006"/>
        <v>2266583</v>
      </c>
      <c r="AL695" s="27">
        <f>AL703+AL706+AL699+AL696</f>
        <v>0</v>
      </c>
      <c r="AM695" s="27">
        <f t="shared" ref="AM695:AQ695" si="1007">AM703+AM706+AM699+AM696</f>
        <v>0</v>
      </c>
      <c r="AN695" s="27">
        <f t="shared" si="1007"/>
        <v>0</v>
      </c>
      <c r="AO695" s="27">
        <f t="shared" si="1007"/>
        <v>0</v>
      </c>
      <c r="AP695" s="27">
        <f t="shared" si="1007"/>
        <v>2266583</v>
      </c>
      <c r="AQ695" s="27">
        <f t="shared" si="1007"/>
        <v>2266583</v>
      </c>
    </row>
    <row r="696" spans="1:43" s="107" customFormat="1" ht="83.25">
      <c r="A696" s="120" t="s">
        <v>662</v>
      </c>
      <c r="B696" s="42" t="s">
        <v>56</v>
      </c>
      <c r="C696" s="42" t="s">
        <v>51</v>
      </c>
      <c r="D696" s="26" t="s">
        <v>663</v>
      </c>
      <c r="E696" s="25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>
        <f>T697</f>
        <v>0</v>
      </c>
      <c r="U696" s="27">
        <f t="shared" ref="U696:AJ697" si="1008">U697</f>
        <v>0</v>
      </c>
      <c r="V696" s="27">
        <f t="shared" si="1008"/>
        <v>0</v>
      </c>
      <c r="W696" s="27">
        <f t="shared" si="1008"/>
        <v>0</v>
      </c>
      <c r="X696" s="27">
        <f t="shared" si="1008"/>
        <v>0</v>
      </c>
      <c r="Y696" s="27">
        <f t="shared" si="1008"/>
        <v>0</v>
      </c>
      <c r="Z696" s="27">
        <f>Z697</f>
        <v>0</v>
      </c>
      <c r="AA696" s="27">
        <f t="shared" si="1008"/>
        <v>0</v>
      </c>
      <c r="AB696" s="27">
        <f t="shared" si="1008"/>
        <v>0</v>
      </c>
      <c r="AC696" s="131">
        <f t="shared" si="1008"/>
        <v>18179</v>
      </c>
      <c r="AD696" s="27">
        <f t="shared" si="1008"/>
        <v>18179</v>
      </c>
      <c r="AE696" s="27">
        <f t="shared" si="1008"/>
        <v>18179</v>
      </c>
      <c r="AF696" s="27">
        <f>AF697</f>
        <v>0</v>
      </c>
      <c r="AG696" s="27">
        <f t="shared" si="1008"/>
        <v>0</v>
      </c>
      <c r="AH696" s="27">
        <f t="shared" si="1008"/>
        <v>0</v>
      </c>
      <c r="AI696" s="27">
        <f t="shared" si="1008"/>
        <v>0</v>
      </c>
      <c r="AJ696" s="27">
        <f t="shared" si="1008"/>
        <v>18179</v>
      </c>
      <c r="AK696" s="27">
        <f t="shared" ref="AG696:AK697" si="1009">AK697</f>
        <v>18179</v>
      </c>
      <c r="AL696" s="27">
        <f>AL697</f>
        <v>0</v>
      </c>
      <c r="AM696" s="27">
        <f t="shared" ref="AM696:AQ697" si="1010">AM697</f>
        <v>0</v>
      </c>
      <c r="AN696" s="27">
        <f t="shared" si="1010"/>
        <v>0</v>
      </c>
      <c r="AO696" s="27">
        <f t="shared" si="1010"/>
        <v>0</v>
      </c>
      <c r="AP696" s="27">
        <f t="shared" si="1010"/>
        <v>18179</v>
      </c>
      <c r="AQ696" s="27">
        <f t="shared" si="1010"/>
        <v>18179</v>
      </c>
    </row>
    <row r="697" spans="1:43" s="107" customFormat="1" ht="50.25">
      <c r="A697" s="33" t="s">
        <v>83</v>
      </c>
      <c r="B697" s="42" t="s">
        <v>56</v>
      </c>
      <c r="C697" s="42" t="s">
        <v>51</v>
      </c>
      <c r="D697" s="26" t="s">
        <v>663</v>
      </c>
      <c r="E697" s="25" t="s">
        <v>84</v>
      </c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>
        <f>T698</f>
        <v>0</v>
      </c>
      <c r="U697" s="27">
        <f t="shared" si="1008"/>
        <v>0</v>
      </c>
      <c r="V697" s="27">
        <f t="shared" si="1008"/>
        <v>0</v>
      </c>
      <c r="W697" s="27">
        <f t="shared" si="1008"/>
        <v>0</v>
      </c>
      <c r="X697" s="27">
        <f t="shared" si="1008"/>
        <v>0</v>
      </c>
      <c r="Y697" s="27">
        <f t="shared" si="1008"/>
        <v>0</v>
      </c>
      <c r="Z697" s="27">
        <f>Z698</f>
        <v>0</v>
      </c>
      <c r="AA697" s="27">
        <f t="shared" si="1008"/>
        <v>0</v>
      </c>
      <c r="AB697" s="27">
        <f t="shared" si="1008"/>
        <v>0</v>
      </c>
      <c r="AC697" s="131">
        <f t="shared" si="1008"/>
        <v>18179</v>
      </c>
      <c r="AD697" s="27">
        <f t="shared" si="1008"/>
        <v>18179</v>
      </c>
      <c r="AE697" s="27">
        <f t="shared" si="1008"/>
        <v>18179</v>
      </c>
      <c r="AF697" s="27">
        <f>AF698</f>
        <v>0</v>
      </c>
      <c r="AG697" s="27">
        <f t="shared" si="1009"/>
        <v>0</v>
      </c>
      <c r="AH697" s="27">
        <f t="shared" si="1009"/>
        <v>0</v>
      </c>
      <c r="AI697" s="27">
        <f t="shared" si="1009"/>
        <v>0</v>
      </c>
      <c r="AJ697" s="27">
        <f t="shared" si="1009"/>
        <v>18179</v>
      </c>
      <c r="AK697" s="27">
        <f t="shared" si="1009"/>
        <v>18179</v>
      </c>
      <c r="AL697" s="27">
        <f>AL698</f>
        <v>0</v>
      </c>
      <c r="AM697" s="27">
        <f t="shared" si="1010"/>
        <v>0</v>
      </c>
      <c r="AN697" s="27">
        <f t="shared" si="1010"/>
        <v>0</v>
      </c>
      <c r="AO697" s="27">
        <f t="shared" si="1010"/>
        <v>0</v>
      </c>
      <c r="AP697" s="27">
        <f t="shared" si="1010"/>
        <v>18179</v>
      </c>
      <c r="AQ697" s="27">
        <f t="shared" si="1010"/>
        <v>18179</v>
      </c>
    </row>
    <row r="698" spans="1:43" s="107" customFormat="1" ht="18.75">
      <c r="A698" s="56" t="s">
        <v>178</v>
      </c>
      <c r="B698" s="42" t="s">
        <v>56</v>
      </c>
      <c r="C698" s="42" t="s">
        <v>51</v>
      </c>
      <c r="D698" s="26" t="s">
        <v>663</v>
      </c>
      <c r="E698" s="25" t="s">
        <v>177</v>
      </c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>
        <f>R698+T698+U698+V698+W698</f>
        <v>0</v>
      </c>
      <c r="Y698" s="27">
        <f>S698+W698</f>
        <v>0</v>
      </c>
      <c r="Z698" s="27"/>
      <c r="AA698" s="27"/>
      <c r="AB698" s="27"/>
      <c r="AC698" s="131">
        <v>18179</v>
      </c>
      <c r="AD698" s="27">
        <f>X698+Z698+AA698+AB698+AC698</f>
        <v>18179</v>
      </c>
      <c r="AE698" s="27">
        <f>Y698+AC698</f>
        <v>18179</v>
      </c>
      <c r="AF698" s="27"/>
      <c r="AG698" s="27"/>
      <c r="AH698" s="27"/>
      <c r="AI698" s="27"/>
      <c r="AJ698" s="27">
        <f>AD698+AF698+AG698+AH698+AI698</f>
        <v>18179</v>
      </c>
      <c r="AK698" s="27">
        <f>AE698+AI698</f>
        <v>18179</v>
      </c>
      <c r="AL698" s="27"/>
      <c r="AM698" s="27"/>
      <c r="AN698" s="27"/>
      <c r="AO698" s="27"/>
      <c r="AP698" s="27">
        <f>AJ698+AL698+AM698+AN698+AO698</f>
        <v>18179</v>
      </c>
      <c r="AQ698" s="27">
        <f>AK698+AO698</f>
        <v>18179</v>
      </c>
    </row>
    <row r="699" spans="1:43" s="7" customFormat="1" ht="99">
      <c r="A699" s="119" t="s">
        <v>648</v>
      </c>
      <c r="B699" s="42" t="s">
        <v>56</v>
      </c>
      <c r="C699" s="42" t="s">
        <v>51</v>
      </c>
      <c r="D699" s="26" t="s">
        <v>649</v>
      </c>
      <c r="E699" s="25"/>
      <c r="F699" s="27"/>
      <c r="G699" s="27"/>
      <c r="H699" s="27"/>
      <c r="I699" s="27"/>
      <c r="J699" s="27"/>
      <c r="K699" s="27"/>
      <c r="L699" s="27"/>
      <c r="M699" s="27"/>
      <c r="N699" s="27">
        <f>N700</f>
        <v>0</v>
      </c>
      <c r="O699" s="27">
        <f t="shared" ref="O699:AQ699" si="1011">O700</f>
        <v>0</v>
      </c>
      <c r="P699" s="27">
        <f t="shared" si="1011"/>
        <v>0</v>
      </c>
      <c r="Q699" s="27">
        <f t="shared" si="1011"/>
        <v>4631</v>
      </c>
      <c r="R699" s="27">
        <f t="shared" si="1011"/>
        <v>4631</v>
      </c>
      <c r="S699" s="27">
        <f t="shared" si="1011"/>
        <v>4631</v>
      </c>
      <c r="T699" s="27">
        <f>T700</f>
        <v>0</v>
      </c>
      <c r="U699" s="27">
        <f t="shared" si="1011"/>
        <v>0</v>
      </c>
      <c r="V699" s="27">
        <f t="shared" si="1011"/>
        <v>0</v>
      </c>
      <c r="W699" s="27">
        <f t="shared" si="1011"/>
        <v>0</v>
      </c>
      <c r="X699" s="27">
        <f t="shared" si="1011"/>
        <v>4631</v>
      </c>
      <c r="Y699" s="27">
        <f t="shared" si="1011"/>
        <v>4631</v>
      </c>
      <c r="Z699" s="27">
        <f>Z700</f>
        <v>0</v>
      </c>
      <c r="AA699" s="27">
        <f t="shared" si="1011"/>
        <v>0</v>
      </c>
      <c r="AB699" s="27">
        <f t="shared" si="1011"/>
        <v>0</v>
      </c>
      <c r="AC699" s="131">
        <f t="shared" si="1011"/>
        <v>17669</v>
      </c>
      <c r="AD699" s="27">
        <f t="shared" si="1011"/>
        <v>22300</v>
      </c>
      <c r="AE699" s="27">
        <f t="shared" si="1011"/>
        <v>22300</v>
      </c>
      <c r="AF699" s="27">
        <f>AF700</f>
        <v>0</v>
      </c>
      <c r="AG699" s="27">
        <f t="shared" si="1011"/>
        <v>0</v>
      </c>
      <c r="AH699" s="27">
        <f t="shared" si="1011"/>
        <v>0</v>
      </c>
      <c r="AI699" s="27">
        <f t="shared" si="1011"/>
        <v>0</v>
      </c>
      <c r="AJ699" s="27">
        <f t="shared" si="1011"/>
        <v>22300</v>
      </c>
      <c r="AK699" s="27">
        <f t="shared" si="1011"/>
        <v>22300</v>
      </c>
      <c r="AL699" s="27">
        <f>AL700</f>
        <v>0</v>
      </c>
      <c r="AM699" s="27">
        <f t="shared" si="1011"/>
        <v>0</v>
      </c>
      <c r="AN699" s="27">
        <f t="shared" si="1011"/>
        <v>0</v>
      </c>
      <c r="AO699" s="27">
        <f t="shared" si="1011"/>
        <v>0</v>
      </c>
      <c r="AP699" s="27">
        <f t="shared" si="1011"/>
        <v>22300</v>
      </c>
      <c r="AQ699" s="27">
        <f t="shared" si="1011"/>
        <v>22300</v>
      </c>
    </row>
    <row r="700" spans="1:43" s="7" customFormat="1" ht="50.25">
      <c r="A700" s="33" t="s">
        <v>83</v>
      </c>
      <c r="B700" s="42" t="s">
        <v>56</v>
      </c>
      <c r="C700" s="42" t="s">
        <v>51</v>
      </c>
      <c r="D700" s="26" t="s">
        <v>649</v>
      </c>
      <c r="E700" s="25" t="s">
        <v>84</v>
      </c>
      <c r="F700" s="27"/>
      <c r="G700" s="27"/>
      <c r="H700" s="27"/>
      <c r="I700" s="27"/>
      <c r="J700" s="27"/>
      <c r="K700" s="27"/>
      <c r="L700" s="27"/>
      <c r="M700" s="27"/>
      <c r="N700" s="27">
        <f>N701+N702</f>
        <v>0</v>
      </c>
      <c r="O700" s="27">
        <f t="shared" ref="O700:S700" si="1012">O701+O702</f>
        <v>0</v>
      </c>
      <c r="P700" s="27">
        <f t="shared" si="1012"/>
        <v>0</v>
      </c>
      <c r="Q700" s="27">
        <f t="shared" si="1012"/>
        <v>4631</v>
      </c>
      <c r="R700" s="27">
        <f t="shared" si="1012"/>
        <v>4631</v>
      </c>
      <c r="S700" s="27">
        <f t="shared" si="1012"/>
        <v>4631</v>
      </c>
      <c r="T700" s="27">
        <f>T701+T702</f>
        <v>0</v>
      </c>
      <c r="U700" s="27">
        <f t="shared" ref="U700:Y700" si="1013">U701+U702</f>
        <v>0</v>
      </c>
      <c r="V700" s="27">
        <f t="shared" si="1013"/>
        <v>0</v>
      </c>
      <c r="W700" s="27">
        <f t="shared" si="1013"/>
        <v>0</v>
      </c>
      <c r="X700" s="27">
        <f t="shared" si="1013"/>
        <v>4631</v>
      </c>
      <c r="Y700" s="27">
        <f t="shared" si="1013"/>
        <v>4631</v>
      </c>
      <c r="Z700" s="27">
        <f>Z701+Z702</f>
        <v>0</v>
      </c>
      <c r="AA700" s="27">
        <f t="shared" ref="AA700:AE700" si="1014">AA701+AA702</f>
        <v>0</v>
      </c>
      <c r="AB700" s="27">
        <f t="shared" si="1014"/>
        <v>0</v>
      </c>
      <c r="AC700" s="131">
        <f t="shared" si="1014"/>
        <v>17669</v>
      </c>
      <c r="AD700" s="27">
        <f t="shared" si="1014"/>
        <v>22300</v>
      </c>
      <c r="AE700" s="27">
        <f t="shared" si="1014"/>
        <v>22300</v>
      </c>
      <c r="AF700" s="27">
        <f>AF701+AF702</f>
        <v>0</v>
      </c>
      <c r="AG700" s="27">
        <f t="shared" ref="AG700:AK700" si="1015">AG701+AG702</f>
        <v>0</v>
      </c>
      <c r="AH700" s="27">
        <f t="shared" si="1015"/>
        <v>0</v>
      </c>
      <c r="AI700" s="27">
        <f t="shared" si="1015"/>
        <v>0</v>
      </c>
      <c r="AJ700" s="27">
        <f t="shared" si="1015"/>
        <v>22300</v>
      </c>
      <c r="AK700" s="27">
        <f t="shared" si="1015"/>
        <v>22300</v>
      </c>
      <c r="AL700" s="27">
        <f>AL701+AL702</f>
        <v>0</v>
      </c>
      <c r="AM700" s="27">
        <f t="shared" ref="AM700:AQ700" si="1016">AM701+AM702</f>
        <v>0</v>
      </c>
      <c r="AN700" s="27">
        <f t="shared" si="1016"/>
        <v>0</v>
      </c>
      <c r="AO700" s="27">
        <f t="shared" si="1016"/>
        <v>0</v>
      </c>
      <c r="AP700" s="27">
        <f t="shared" si="1016"/>
        <v>22300</v>
      </c>
      <c r="AQ700" s="27">
        <f t="shared" si="1016"/>
        <v>22300</v>
      </c>
    </row>
    <row r="701" spans="1:43" s="7" customFormat="1" ht="18.75">
      <c r="A701" s="56" t="s">
        <v>178</v>
      </c>
      <c r="B701" s="42" t="s">
        <v>56</v>
      </c>
      <c r="C701" s="42" t="s">
        <v>51</v>
      </c>
      <c r="D701" s="26" t="s">
        <v>649</v>
      </c>
      <c r="E701" s="25" t="s">
        <v>177</v>
      </c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>
        <v>4531</v>
      </c>
      <c r="R701" s="27">
        <f>L701+N701+O701+P701+Q701</f>
        <v>4531</v>
      </c>
      <c r="S701" s="27">
        <f>M701+Q701</f>
        <v>4531</v>
      </c>
      <c r="T701" s="27"/>
      <c r="U701" s="27"/>
      <c r="V701" s="27"/>
      <c r="W701" s="27"/>
      <c r="X701" s="27">
        <f>R701+T701+U701+V701+W701</f>
        <v>4531</v>
      </c>
      <c r="Y701" s="27">
        <f>S701+W701</f>
        <v>4531</v>
      </c>
      <c r="Z701" s="27"/>
      <c r="AA701" s="27"/>
      <c r="AB701" s="27"/>
      <c r="AC701" s="131">
        <f>14279+3112</f>
        <v>17391</v>
      </c>
      <c r="AD701" s="27">
        <f>X701+Z701+AA701+AB701+AC701</f>
        <v>21922</v>
      </c>
      <c r="AE701" s="27">
        <f>Y701+AC701</f>
        <v>21922</v>
      </c>
      <c r="AF701" s="27"/>
      <c r="AG701" s="27"/>
      <c r="AH701" s="27"/>
      <c r="AI701" s="27"/>
      <c r="AJ701" s="27">
        <f>AD701+AF701+AG701+AH701+AI701</f>
        <v>21922</v>
      </c>
      <c r="AK701" s="27">
        <f>AE701+AI701</f>
        <v>21922</v>
      </c>
      <c r="AL701" s="27"/>
      <c r="AM701" s="27"/>
      <c r="AN701" s="27"/>
      <c r="AO701" s="27"/>
      <c r="AP701" s="27">
        <f>AJ701+AL701+AM701+AN701+AO701</f>
        <v>21922</v>
      </c>
      <c r="AQ701" s="27">
        <f>AK701+AO701</f>
        <v>21922</v>
      </c>
    </row>
    <row r="702" spans="1:43" s="7" customFormat="1" ht="18.75">
      <c r="A702" s="120" t="s">
        <v>189</v>
      </c>
      <c r="B702" s="42" t="s">
        <v>56</v>
      </c>
      <c r="C702" s="42" t="s">
        <v>51</v>
      </c>
      <c r="D702" s="26" t="s">
        <v>649</v>
      </c>
      <c r="E702" s="25" t="s">
        <v>188</v>
      </c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>
        <v>100</v>
      </c>
      <c r="R702" s="27">
        <f>L702+N702+O702+P702+Q702</f>
        <v>100</v>
      </c>
      <c r="S702" s="27">
        <f>M702+Q702</f>
        <v>100</v>
      </c>
      <c r="T702" s="27"/>
      <c r="U702" s="27"/>
      <c r="V702" s="27"/>
      <c r="W702" s="27"/>
      <c r="X702" s="27">
        <f>R702+T702+U702+V702+W702</f>
        <v>100</v>
      </c>
      <c r="Y702" s="27">
        <f>S702+W702</f>
        <v>100</v>
      </c>
      <c r="Z702" s="27"/>
      <c r="AA702" s="27"/>
      <c r="AB702" s="27"/>
      <c r="AC702" s="131">
        <v>278</v>
      </c>
      <c r="AD702" s="27">
        <f>X702+Z702+AA702+AB702+AC702</f>
        <v>378</v>
      </c>
      <c r="AE702" s="27">
        <f>Y702+AC702</f>
        <v>378</v>
      </c>
      <c r="AF702" s="27"/>
      <c r="AG702" s="27"/>
      <c r="AH702" s="27"/>
      <c r="AI702" s="27"/>
      <c r="AJ702" s="27">
        <f>AD702+AF702+AG702+AH702+AI702</f>
        <v>378</v>
      </c>
      <c r="AK702" s="27">
        <f>AE702+AI702</f>
        <v>378</v>
      </c>
      <c r="AL702" s="27"/>
      <c r="AM702" s="27"/>
      <c r="AN702" s="27"/>
      <c r="AO702" s="27"/>
      <c r="AP702" s="27">
        <f>AJ702+AL702+AM702+AN702+AO702</f>
        <v>378</v>
      </c>
      <c r="AQ702" s="27">
        <f>AK702+AO702</f>
        <v>378</v>
      </c>
    </row>
    <row r="703" spans="1:43" s="7" customFormat="1" ht="66">
      <c r="A703" s="121" t="s">
        <v>634</v>
      </c>
      <c r="B703" s="42" t="s">
        <v>56</v>
      </c>
      <c r="C703" s="42" t="s">
        <v>51</v>
      </c>
      <c r="D703" s="26" t="s">
        <v>635</v>
      </c>
      <c r="E703" s="25"/>
      <c r="F703" s="27"/>
      <c r="G703" s="27"/>
      <c r="H703" s="27"/>
      <c r="I703" s="27"/>
      <c r="J703" s="27"/>
      <c r="K703" s="27"/>
      <c r="L703" s="27"/>
      <c r="M703" s="27"/>
      <c r="N703" s="27">
        <f>N704</f>
        <v>0</v>
      </c>
      <c r="O703" s="27">
        <f t="shared" ref="O703:AD704" si="1017">O704</f>
        <v>0</v>
      </c>
      <c r="P703" s="27">
        <f t="shared" si="1017"/>
        <v>0</v>
      </c>
      <c r="Q703" s="27">
        <f t="shared" si="1017"/>
        <v>12282</v>
      </c>
      <c r="R703" s="27">
        <f t="shared" si="1017"/>
        <v>12282</v>
      </c>
      <c r="S703" s="27">
        <f t="shared" si="1017"/>
        <v>12282</v>
      </c>
      <c r="T703" s="27">
        <f>T704</f>
        <v>0</v>
      </c>
      <c r="U703" s="27">
        <f t="shared" si="1017"/>
        <v>0</v>
      </c>
      <c r="V703" s="27">
        <f t="shared" si="1017"/>
        <v>0</v>
      </c>
      <c r="W703" s="27">
        <f t="shared" si="1017"/>
        <v>0</v>
      </c>
      <c r="X703" s="27">
        <f t="shared" si="1017"/>
        <v>12282</v>
      </c>
      <c r="Y703" s="27">
        <f t="shared" si="1017"/>
        <v>12282</v>
      </c>
      <c r="Z703" s="27">
        <f>Z704</f>
        <v>0</v>
      </c>
      <c r="AA703" s="27">
        <f t="shared" si="1017"/>
        <v>0</v>
      </c>
      <c r="AB703" s="27">
        <f t="shared" si="1017"/>
        <v>0</v>
      </c>
      <c r="AC703" s="131">
        <f t="shared" si="1017"/>
        <v>71356</v>
      </c>
      <c r="AD703" s="27">
        <f t="shared" si="1017"/>
        <v>83638</v>
      </c>
      <c r="AE703" s="27">
        <f t="shared" ref="AA703:AE704" si="1018">AE704</f>
        <v>83638</v>
      </c>
      <c r="AF703" s="27">
        <f>AF704</f>
        <v>0</v>
      </c>
      <c r="AG703" s="27">
        <f t="shared" ref="AG703:AQ704" si="1019">AG704</f>
        <v>0</v>
      </c>
      <c r="AH703" s="27">
        <f t="shared" si="1019"/>
        <v>0</v>
      </c>
      <c r="AI703" s="27">
        <f t="shared" si="1019"/>
        <v>0</v>
      </c>
      <c r="AJ703" s="27">
        <f t="shared" si="1019"/>
        <v>83638</v>
      </c>
      <c r="AK703" s="27">
        <f t="shared" si="1019"/>
        <v>83638</v>
      </c>
      <c r="AL703" s="27">
        <f>AL704</f>
        <v>0</v>
      </c>
      <c r="AM703" s="27">
        <f t="shared" si="1019"/>
        <v>0</v>
      </c>
      <c r="AN703" s="27">
        <f t="shared" si="1019"/>
        <v>0</v>
      </c>
      <c r="AO703" s="27">
        <f t="shared" si="1019"/>
        <v>0</v>
      </c>
      <c r="AP703" s="27">
        <f t="shared" si="1019"/>
        <v>83638</v>
      </c>
      <c r="AQ703" s="27">
        <f t="shared" si="1019"/>
        <v>83638</v>
      </c>
    </row>
    <row r="704" spans="1:43" s="7" customFormat="1" ht="50.25">
      <c r="A704" s="33" t="s">
        <v>83</v>
      </c>
      <c r="B704" s="42" t="s">
        <v>56</v>
      </c>
      <c r="C704" s="42" t="s">
        <v>51</v>
      </c>
      <c r="D704" s="26" t="s">
        <v>635</v>
      </c>
      <c r="E704" s="25" t="s">
        <v>84</v>
      </c>
      <c r="F704" s="27"/>
      <c r="G704" s="27"/>
      <c r="H704" s="27"/>
      <c r="I704" s="27"/>
      <c r="J704" s="27"/>
      <c r="K704" s="27"/>
      <c r="L704" s="27"/>
      <c r="M704" s="27"/>
      <c r="N704" s="27">
        <f>N705</f>
        <v>0</v>
      </c>
      <c r="O704" s="27">
        <f t="shared" si="1017"/>
        <v>0</v>
      </c>
      <c r="P704" s="27">
        <f t="shared" si="1017"/>
        <v>0</v>
      </c>
      <c r="Q704" s="27">
        <f t="shared" si="1017"/>
        <v>12282</v>
      </c>
      <c r="R704" s="27">
        <f t="shared" si="1017"/>
        <v>12282</v>
      </c>
      <c r="S704" s="27">
        <f t="shared" si="1017"/>
        <v>12282</v>
      </c>
      <c r="T704" s="27">
        <f>T705</f>
        <v>0</v>
      </c>
      <c r="U704" s="27">
        <f t="shared" si="1017"/>
        <v>0</v>
      </c>
      <c r="V704" s="27">
        <f t="shared" si="1017"/>
        <v>0</v>
      </c>
      <c r="W704" s="27">
        <f t="shared" si="1017"/>
        <v>0</v>
      </c>
      <c r="X704" s="27">
        <f t="shared" si="1017"/>
        <v>12282</v>
      </c>
      <c r="Y704" s="27">
        <f t="shared" si="1017"/>
        <v>12282</v>
      </c>
      <c r="Z704" s="27">
        <f>Z705</f>
        <v>0</v>
      </c>
      <c r="AA704" s="27">
        <f t="shared" si="1018"/>
        <v>0</v>
      </c>
      <c r="AB704" s="27">
        <f t="shared" si="1018"/>
        <v>0</v>
      </c>
      <c r="AC704" s="131">
        <f t="shared" si="1018"/>
        <v>71356</v>
      </c>
      <c r="AD704" s="27">
        <f t="shared" si="1018"/>
        <v>83638</v>
      </c>
      <c r="AE704" s="27">
        <f t="shared" si="1018"/>
        <v>83638</v>
      </c>
      <c r="AF704" s="27">
        <f>AF705</f>
        <v>0</v>
      </c>
      <c r="AG704" s="27">
        <f t="shared" si="1019"/>
        <v>0</v>
      </c>
      <c r="AH704" s="27">
        <f t="shared" si="1019"/>
        <v>0</v>
      </c>
      <c r="AI704" s="27">
        <f t="shared" si="1019"/>
        <v>0</v>
      </c>
      <c r="AJ704" s="27">
        <f t="shared" si="1019"/>
        <v>83638</v>
      </c>
      <c r="AK704" s="27">
        <f t="shared" si="1019"/>
        <v>83638</v>
      </c>
      <c r="AL704" s="27">
        <f>AL705</f>
        <v>0</v>
      </c>
      <c r="AM704" s="27">
        <f t="shared" si="1019"/>
        <v>0</v>
      </c>
      <c r="AN704" s="27">
        <f t="shared" si="1019"/>
        <v>0</v>
      </c>
      <c r="AO704" s="27">
        <f t="shared" si="1019"/>
        <v>0</v>
      </c>
      <c r="AP704" s="27">
        <f t="shared" si="1019"/>
        <v>83638</v>
      </c>
      <c r="AQ704" s="27">
        <f t="shared" si="1019"/>
        <v>83638</v>
      </c>
    </row>
    <row r="705" spans="1:43" s="107" customFormat="1" ht="18.75">
      <c r="A705" s="56" t="s">
        <v>178</v>
      </c>
      <c r="B705" s="42" t="s">
        <v>56</v>
      </c>
      <c r="C705" s="42" t="s">
        <v>51</v>
      </c>
      <c r="D705" s="26" t="s">
        <v>635</v>
      </c>
      <c r="E705" s="25" t="s">
        <v>177</v>
      </c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>
        <v>12282</v>
      </c>
      <c r="R705" s="27">
        <f>L705+N705+O705+P705+Q705</f>
        <v>12282</v>
      </c>
      <c r="S705" s="27">
        <f>M705+Q705</f>
        <v>12282</v>
      </c>
      <c r="T705" s="27"/>
      <c r="U705" s="27"/>
      <c r="V705" s="27"/>
      <c r="W705" s="27"/>
      <c r="X705" s="27">
        <f>R705+T705+U705+V705+W705</f>
        <v>12282</v>
      </c>
      <c r="Y705" s="27">
        <f>S705+W705</f>
        <v>12282</v>
      </c>
      <c r="Z705" s="27"/>
      <c r="AA705" s="27"/>
      <c r="AB705" s="27"/>
      <c r="AC705" s="131">
        <f>54958+16398</f>
        <v>71356</v>
      </c>
      <c r="AD705" s="27">
        <f>X705+Z705+AA705+AB705+AC705</f>
        <v>83638</v>
      </c>
      <c r="AE705" s="27">
        <f>Y705+AC705</f>
        <v>83638</v>
      </c>
      <c r="AF705" s="27"/>
      <c r="AG705" s="27"/>
      <c r="AH705" s="27"/>
      <c r="AI705" s="27"/>
      <c r="AJ705" s="27">
        <f>AD705+AF705+AG705+AH705+AI705</f>
        <v>83638</v>
      </c>
      <c r="AK705" s="27">
        <f>AE705+AI705</f>
        <v>83638</v>
      </c>
      <c r="AL705" s="27"/>
      <c r="AM705" s="27"/>
      <c r="AN705" s="27"/>
      <c r="AO705" s="27"/>
      <c r="AP705" s="27">
        <f>AJ705+AL705+AM705+AN705+AO705</f>
        <v>83638</v>
      </c>
      <c r="AQ705" s="27">
        <f>AK705+AO705</f>
        <v>83638</v>
      </c>
    </row>
    <row r="706" spans="1:43" s="107" customFormat="1" ht="66">
      <c r="A706" s="121" t="s">
        <v>637</v>
      </c>
      <c r="B706" s="42" t="s">
        <v>56</v>
      </c>
      <c r="C706" s="42" t="s">
        <v>51</v>
      </c>
      <c r="D706" s="26" t="s">
        <v>636</v>
      </c>
      <c r="E706" s="25"/>
      <c r="F706" s="27"/>
      <c r="G706" s="27"/>
      <c r="H706" s="27"/>
      <c r="I706" s="27"/>
      <c r="J706" s="27"/>
      <c r="K706" s="27"/>
      <c r="L706" s="27"/>
      <c r="M706" s="27"/>
      <c r="N706" s="27">
        <f>N707</f>
        <v>0</v>
      </c>
      <c r="O706" s="27">
        <f t="shared" ref="O706:AD707" si="1020">O707</f>
        <v>0</v>
      </c>
      <c r="P706" s="27">
        <f t="shared" si="1020"/>
        <v>0</v>
      </c>
      <c r="Q706" s="27">
        <f t="shared" si="1020"/>
        <v>435510</v>
      </c>
      <c r="R706" s="27">
        <f t="shared" si="1020"/>
        <v>435510</v>
      </c>
      <c r="S706" s="27">
        <f t="shared" si="1020"/>
        <v>435510</v>
      </c>
      <c r="T706" s="27">
        <f>T707</f>
        <v>0</v>
      </c>
      <c r="U706" s="27">
        <f t="shared" si="1020"/>
        <v>0</v>
      </c>
      <c r="V706" s="27">
        <f t="shared" si="1020"/>
        <v>0</v>
      </c>
      <c r="W706" s="27">
        <f t="shared" si="1020"/>
        <v>0</v>
      </c>
      <c r="X706" s="27">
        <f t="shared" si="1020"/>
        <v>435510</v>
      </c>
      <c r="Y706" s="27">
        <f t="shared" si="1020"/>
        <v>435510</v>
      </c>
      <c r="Z706" s="27">
        <f>Z707</f>
        <v>0</v>
      </c>
      <c r="AA706" s="27">
        <f t="shared" si="1020"/>
        <v>0</v>
      </c>
      <c r="AB706" s="27">
        <f t="shared" si="1020"/>
        <v>0</v>
      </c>
      <c r="AC706" s="131">
        <f t="shared" si="1020"/>
        <v>1706956</v>
      </c>
      <c r="AD706" s="27">
        <f t="shared" si="1020"/>
        <v>2142466</v>
      </c>
      <c r="AE706" s="27">
        <f t="shared" ref="AA706:AE707" si="1021">AE707</f>
        <v>2142466</v>
      </c>
      <c r="AF706" s="27">
        <f>AF707</f>
        <v>0</v>
      </c>
      <c r="AG706" s="27">
        <f t="shared" ref="AG706:AQ707" si="1022">AG707</f>
        <v>0</v>
      </c>
      <c r="AH706" s="27">
        <f t="shared" si="1022"/>
        <v>0</v>
      </c>
      <c r="AI706" s="27">
        <f t="shared" si="1022"/>
        <v>0</v>
      </c>
      <c r="AJ706" s="27">
        <f t="shared" si="1022"/>
        <v>2142466</v>
      </c>
      <c r="AK706" s="27">
        <f t="shared" si="1022"/>
        <v>2142466</v>
      </c>
      <c r="AL706" s="27">
        <f>AL707</f>
        <v>0</v>
      </c>
      <c r="AM706" s="27">
        <f t="shared" si="1022"/>
        <v>0</v>
      </c>
      <c r="AN706" s="27">
        <f t="shared" si="1022"/>
        <v>0</v>
      </c>
      <c r="AO706" s="27">
        <f t="shared" si="1022"/>
        <v>0</v>
      </c>
      <c r="AP706" s="27">
        <f t="shared" si="1022"/>
        <v>2142466</v>
      </c>
      <c r="AQ706" s="27">
        <f t="shared" si="1022"/>
        <v>2142466</v>
      </c>
    </row>
    <row r="707" spans="1:43" s="107" customFormat="1" ht="50.25">
      <c r="A707" s="33" t="s">
        <v>83</v>
      </c>
      <c r="B707" s="42" t="s">
        <v>56</v>
      </c>
      <c r="C707" s="42" t="s">
        <v>51</v>
      </c>
      <c r="D707" s="26" t="s">
        <v>636</v>
      </c>
      <c r="E707" s="25" t="s">
        <v>84</v>
      </c>
      <c r="F707" s="27"/>
      <c r="G707" s="27"/>
      <c r="H707" s="27"/>
      <c r="I707" s="27"/>
      <c r="J707" s="27"/>
      <c r="K707" s="27"/>
      <c r="L707" s="27"/>
      <c r="M707" s="27"/>
      <c r="N707" s="27">
        <f>N708</f>
        <v>0</v>
      </c>
      <c r="O707" s="27">
        <f t="shared" si="1020"/>
        <v>0</v>
      </c>
      <c r="P707" s="27">
        <f t="shared" si="1020"/>
        <v>0</v>
      </c>
      <c r="Q707" s="27">
        <f t="shared" si="1020"/>
        <v>435510</v>
      </c>
      <c r="R707" s="27">
        <f t="shared" si="1020"/>
        <v>435510</v>
      </c>
      <c r="S707" s="27">
        <f t="shared" si="1020"/>
        <v>435510</v>
      </c>
      <c r="T707" s="27">
        <f>T708</f>
        <v>0</v>
      </c>
      <c r="U707" s="27">
        <f t="shared" si="1020"/>
        <v>0</v>
      </c>
      <c r="V707" s="27">
        <f t="shared" si="1020"/>
        <v>0</v>
      </c>
      <c r="W707" s="27">
        <f t="shared" si="1020"/>
        <v>0</v>
      </c>
      <c r="X707" s="27">
        <f t="shared" si="1020"/>
        <v>435510</v>
      </c>
      <c r="Y707" s="27">
        <f t="shared" si="1020"/>
        <v>435510</v>
      </c>
      <c r="Z707" s="27">
        <f>Z708</f>
        <v>0</v>
      </c>
      <c r="AA707" s="27">
        <f t="shared" si="1021"/>
        <v>0</v>
      </c>
      <c r="AB707" s="27">
        <f t="shared" si="1021"/>
        <v>0</v>
      </c>
      <c r="AC707" s="131">
        <f t="shared" si="1021"/>
        <v>1706956</v>
      </c>
      <c r="AD707" s="27">
        <f t="shared" si="1021"/>
        <v>2142466</v>
      </c>
      <c r="AE707" s="27">
        <f t="shared" si="1021"/>
        <v>2142466</v>
      </c>
      <c r="AF707" s="27">
        <f>AF708</f>
        <v>0</v>
      </c>
      <c r="AG707" s="27">
        <f t="shared" si="1022"/>
        <v>0</v>
      </c>
      <c r="AH707" s="27">
        <f t="shared" si="1022"/>
        <v>0</v>
      </c>
      <c r="AI707" s="27">
        <f t="shared" si="1022"/>
        <v>0</v>
      </c>
      <c r="AJ707" s="27">
        <f t="shared" si="1022"/>
        <v>2142466</v>
      </c>
      <c r="AK707" s="27">
        <f t="shared" si="1022"/>
        <v>2142466</v>
      </c>
      <c r="AL707" s="27">
        <f>AL708</f>
        <v>0</v>
      </c>
      <c r="AM707" s="27">
        <f t="shared" si="1022"/>
        <v>0</v>
      </c>
      <c r="AN707" s="27">
        <f t="shared" si="1022"/>
        <v>0</v>
      </c>
      <c r="AO707" s="27">
        <f t="shared" si="1022"/>
        <v>0</v>
      </c>
      <c r="AP707" s="27">
        <f t="shared" si="1022"/>
        <v>2142466</v>
      </c>
      <c r="AQ707" s="27">
        <f t="shared" si="1022"/>
        <v>2142466</v>
      </c>
    </row>
    <row r="708" spans="1:43" s="107" customFormat="1" ht="18.75">
      <c r="A708" s="56" t="s">
        <v>178</v>
      </c>
      <c r="B708" s="42" t="s">
        <v>56</v>
      </c>
      <c r="C708" s="42" t="s">
        <v>51</v>
      </c>
      <c r="D708" s="26" t="s">
        <v>636</v>
      </c>
      <c r="E708" s="25" t="s">
        <v>177</v>
      </c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>
        <v>435510</v>
      </c>
      <c r="R708" s="27">
        <f>L708+N708+O708+P708+Q708</f>
        <v>435510</v>
      </c>
      <c r="S708" s="27">
        <f>M708+Q708</f>
        <v>435510</v>
      </c>
      <c r="T708" s="27"/>
      <c r="U708" s="27"/>
      <c r="V708" s="27"/>
      <c r="W708" s="27"/>
      <c r="X708" s="27">
        <f>R708+T708+U708+V708+W708</f>
        <v>435510</v>
      </c>
      <c r="Y708" s="27">
        <f>S708+W708</f>
        <v>435510</v>
      </c>
      <c r="Z708" s="27"/>
      <c r="AA708" s="27"/>
      <c r="AB708" s="27"/>
      <c r="AC708" s="131">
        <v>1706956</v>
      </c>
      <c r="AD708" s="27">
        <f>X708+Z708+AA708+AB708+AC708</f>
        <v>2142466</v>
      </c>
      <c r="AE708" s="27">
        <f>Y708+AC708</f>
        <v>2142466</v>
      </c>
      <c r="AF708" s="27"/>
      <c r="AG708" s="27"/>
      <c r="AH708" s="27"/>
      <c r="AI708" s="27"/>
      <c r="AJ708" s="27">
        <f>AD708+AF708+AG708+AH708+AI708</f>
        <v>2142466</v>
      </c>
      <c r="AK708" s="27">
        <f>AE708+AI708</f>
        <v>2142466</v>
      </c>
      <c r="AL708" s="27"/>
      <c r="AM708" s="27"/>
      <c r="AN708" s="27"/>
      <c r="AO708" s="27"/>
      <c r="AP708" s="27">
        <f>AJ708+AL708+AM708+AN708+AO708</f>
        <v>2142466</v>
      </c>
      <c r="AQ708" s="27">
        <f>AK708+AO708</f>
        <v>2142466</v>
      </c>
    </row>
    <row r="709" spans="1:43" s="7" customFormat="1" ht="50.25">
      <c r="A709" s="33" t="s">
        <v>492</v>
      </c>
      <c r="B709" s="42" t="s">
        <v>56</v>
      </c>
      <c r="C709" s="42" t="s">
        <v>51</v>
      </c>
      <c r="D709" s="26" t="s">
        <v>385</v>
      </c>
      <c r="E709" s="25"/>
      <c r="F709" s="27">
        <f t="shared" ref="F709:U712" si="1023">F710</f>
        <v>1478</v>
      </c>
      <c r="G709" s="27">
        <f t="shared" si="1023"/>
        <v>0</v>
      </c>
      <c r="H709" s="27">
        <f t="shared" si="1023"/>
        <v>0</v>
      </c>
      <c r="I709" s="27">
        <f t="shared" si="1023"/>
        <v>0</v>
      </c>
      <c r="J709" s="27">
        <f t="shared" si="1023"/>
        <v>0</v>
      </c>
      <c r="K709" s="27">
        <f t="shared" si="1023"/>
        <v>0</v>
      </c>
      <c r="L709" s="27">
        <f t="shared" si="1023"/>
        <v>1478</v>
      </c>
      <c r="M709" s="27">
        <f t="shared" si="1023"/>
        <v>0</v>
      </c>
      <c r="N709" s="27">
        <f t="shared" si="1023"/>
        <v>0</v>
      </c>
      <c r="O709" s="27">
        <f t="shared" si="1023"/>
        <v>0</v>
      </c>
      <c r="P709" s="27">
        <f t="shared" si="1023"/>
        <v>0</v>
      </c>
      <c r="Q709" s="27">
        <f t="shared" si="1023"/>
        <v>0</v>
      </c>
      <c r="R709" s="27">
        <f t="shared" si="1023"/>
        <v>1478</v>
      </c>
      <c r="S709" s="27">
        <f t="shared" si="1023"/>
        <v>0</v>
      </c>
      <c r="T709" s="27">
        <f t="shared" si="1023"/>
        <v>0</v>
      </c>
      <c r="U709" s="27">
        <f t="shared" si="1023"/>
        <v>0</v>
      </c>
      <c r="V709" s="27">
        <f t="shared" ref="T709:AI712" si="1024">V710</f>
        <v>0</v>
      </c>
      <c r="W709" s="27">
        <f t="shared" si="1024"/>
        <v>0</v>
      </c>
      <c r="X709" s="27">
        <f t="shared" si="1024"/>
        <v>1478</v>
      </c>
      <c r="Y709" s="27">
        <f t="shared" si="1024"/>
        <v>0</v>
      </c>
      <c r="Z709" s="27">
        <f t="shared" si="1024"/>
        <v>0</v>
      </c>
      <c r="AA709" s="27">
        <f t="shared" si="1024"/>
        <v>0</v>
      </c>
      <c r="AB709" s="27">
        <f t="shared" si="1024"/>
        <v>0</v>
      </c>
      <c r="AC709" s="27">
        <f t="shared" si="1024"/>
        <v>0</v>
      </c>
      <c r="AD709" s="27">
        <f t="shared" si="1024"/>
        <v>1478</v>
      </c>
      <c r="AE709" s="27">
        <f t="shared" si="1024"/>
        <v>0</v>
      </c>
      <c r="AF709" s="27">
        <f t="shared" si="1024"/>
        <v>0</v>
      </c>
      <c r="AG709" s="27">
        <f t="shared" si="1024"/>
        <v>0</v>
      </c>
      <c r="AH709" s="27">
        <f t="shared" si="1024"/>
        <v>0</v>
      </c>
      <c r="AI709" s="27">
        <f t="shared" si="1024"/>
        <v>0</v>
      </c>
      <c r="AJ709" s="27">
        <f t="shared" ref="AF709:AQ712" si="1025">AJ710</f>
        <v>1478</v>
      </c>
      <c r="AK709" s="27">
        <f t="shared" si="1025"/>
        <v>0</v>
      </c>
      <c r="AL709" s="27">
        <f>AL710+AL714</f>
        <v>660</v>
      </c>
      <c r="AM709" s="27">
        <f t="shared" ref="AM709:AQ709" si="1026">AM710+AM714</f>
        <v>0</v>
      </c>
      <c r="AN709" s="27">
        <f t="shared" si="1026"/>
        <v>0</v>
      </c>
      <c r="AO709" s="27">
        <f t="shared" si="1026"/>
        <v>2340</v>
      </c>
      <c r="AP709" s="27">
        <f t="shared" si="1026"/>
        <v>4478</v>
      </c>
      <c r="AQ709" s="27">
        <f t="shared" si="1026"/>
        <v>2340</v>
      </c>
    </row>
    <row r="710" spans="1:43" s="7" customFormat="1" ht="22.5" customHeight="1">
      <c r="A710" s="33" t="s">
        <v>78</v>
      </c>
      <c r="B710" s="42" t="s">
        <v>56</v>
      </c>
      <c r="C710" s="42" t="s">
        <v>51</v>
      </c>
      <c r="D710" s="25" t="s">
        <v>386</v>
      </c>
      <c r="E710" s="25"/>
      <c r="F710" s="27">
        <f t="shared" si="1023"/>
        <v>1478</v>
      </c>
      <c r="G710" s="27">
        <f t="shared" si="1023"/>
        <v>0</v>
      </c>
      <c r="H710" s="27">
        <f t="shared" si="1023"/>
        <v>0</v>
      </c>
      <c r="I710" s="27">
        <f t="shared" si="1023"/>
        <v>0</v>
      </c>
      <c r="J710" s="27">
        <f t="shared" si="1023"/>
        <v>0</v>
      </c>
      <c r="K710" s="27">
        <f t="shared" si="1023"/>
        <v>0</v>
      </c>
      <c r="L710" s="27">
        <f t="shared" si="1023"/>
        <v>1478</v>
      </c>
      <c r="M710" s="27">
        <f t="shared" si="1023"/>
        <v>0</v>
      </c>
      <c r="N710" s="27">
        <f t="shared" si="1023"/>
        <v>0</v>
      </c>
      <c r="O710" s="27">
        <f t="shared" si="1023"/>
        <v>0</v>
      </c>
      <c r="P710" s="27">
        <f t="shared" si="1023"/>
        <v>0</v>
      </c>
      <c r="Q710" s="27">
        <f t="shared" si="1023"/>
        <v>0</v>
      </c>
      <c r="R710" s="27">
        <f t="shared" si="1023"/>
        <v>1478</v>
      </c>
      <c r="S710" s="27">
        <f t="shared" si="1023"/>
        <v>0</v>
      </c>
      <c r="T710" s="27">
        <f t="shared" si="1024"/>
        <v>0</v>
      </c>
      <c r="U710" s="27">
        <f t="shared" si="1024"/>
        <v>0</v>
      </c>
      <c r="V710" s="27">
        <f t="shared" si="1024"/>
        <v>0</v>
      </c>
      <c r="W710" s="27">
        <f t="shared" si="1024"/>
        <v>0</v>
      </c>
      <c r="X710" s="27">
        <f t="shared" si="1024"/>
        <v>1478</v>
      </c>
      <c r="Y710" s="27">
        <f t="shared" si="1024"/>
        <v>0</v>
      </c>
      <c r="Z710" s="27">
        <f t="shared" si="1024"/>
        <v>0</v>
      </c>
      <c r="AA710" s="27">
        <f t="shared" si="1024"/>
        <v>0</v>
      </c>
      <c r="AB710" s="27">
        <f t="shared" si="1024"/>
        <v>0</v>
      </c>
      <c r="AC710" s="27">
        <f t="shared" si="1024"/>
        <v>0</v>
      </c>
      <c r="AD710" s="27">
        <f t="shared" si="1024"/>
        <v>1478</v>
      </c>
      <c r="AE710" s="27">
        <f t="shared" si="1024"/>
        <v>0</v>
      </c>
      <c r="AF710" s="27">
        <f t="shared" si="1025"/>
        <v>0</v>
      </c>
      <c r="AG710" s="27">
        <f t="shared" si="1025"/>
        <v>0</v>
      </c>
      <c r="AH710" s="27">
        <f t="shared" si="1025"/>
        <v>0</v>
      </c>
      <c r="AI710" s="27">
        <f t="shared" si="1025"/>
        <v>0</v>
      </c>
      <c r="AJ710" s="27">
        <f t="shared" si="1025"/>
        <v>1478</v>
      </c>
      <c r="AK710" s="27">
        <f t="shared" si="1025"/>
        <v>0</v>
      </c>
      <c r="AL710" s="27">
        <f t="shared" si="1025"/>
        <v>0</v>
      </c>
      <c r="AM710" s="27">
        <f t="shared" si="1025"/>
        <v>0</v>
      </c>
      <c r="AN710" s="27">
        <f t="shared" si="1025"/>
        <v>0</v>
      </c>
      <c r="AO710" s="27">
        <f t="shared" si="1025"/>
        <v>0</v>
      </c>
      <c r="AP710" s="27">
        <f t="shared" si="1025"/>
        <v>1478</v>
      </c>
      <c r="AQ710" s="27">
        <f t="shared" si="1025"/>
        <v>0</v>
      </c>
    </row>
    <row r="711" spans="1:43" s="7" customFormat="1" ht="24" customHeight="1">
      <c r="A711" s="73" t="s">
        <v>108</v>
      </c>
      <c r="B711" s="42" t="s">
        <v>56</v>
      </c>
      <c r="C711" s="42" t="s">
        <v>51</v>
      </c>
      <c r="D711" s="25" t="s">
        <v>514</v>
      </c>
      <c r="E711" s="25"/>
      <c r="F711" s="27">
        <f t="shared" si="1023"/>
        <v>1478</v>
      </c>
      <c r="G711" s="27">
        <f t="shared" si="1023"/>
        <v>0</v>
      </c>
      <c r="H711" s="27">
        <f t="shared" si="1023"/>
        <v>0</v>
      </c>
      <c r="I711" s="27">
        <f t="shared" si="1023"/>
        <v>0</v>
      </c>
      <c r="J711" s="27">
        <f t="shared" si="1023"/>
        <v>0</v>
      </c>
      <c r="K711" s="27">
        <f t="shared" si="1023"/>
        <v>0</v>
      </c>
      <c r="L711" s="27">
        <f t="shared" si="1023"/>
        <v>1478</v>
      </c>
      <c r="M711" s="27">
        <f t="shared" si="1023"/>
        <v>0</v>
      </c>
      <c r="N711" s="27">
        <f t="shared" si="1023"/>
        <v>0</v>
      </c>
      <c r="O711" s="27">
        <f t="shared" si="1023"/>
        <v>0</v>
      </c>
      <c r="P711" s="27">
        <f t="shared" si="1023"/>
        <v>0</v>
      </c>
      <c r="Q711" s="27">
        <f t="shared" si="1023"/>
        <v>0</v>
      </c>
      <c r="R711" s="27">
        <f t="shared" si="1023"/>
        <v>1478</v>
      </c>
      <c r="S711" s="27">
        <f t="shared" si="1023"/>
        <v>0</v>
      </c>
      <c r="T711" s="27">
        <f t="shared" si="1024"/>
        <v>0</v>
      </c>
      <c r="U711" s="27">
        <f t="shared" si="1024"/>
        <v>0</v>
      </c>
      <c r="V711" s="27">
        <f t="shared" si="1024"/>
        <v>0</v>
      </c>
      <c r="W711" s="27">
        <f t="shared" si="1024"/>
        <v>0</v>
      </c>
      <c r="X711" s="27">
        <f t="shared" si="1024"/>
        <v>1478</v>
      </c>
      <c r="Y711" s="27">
        <f t="shared" si="1024"/>
        <v>0</v>
      </c>
      <c r="Z711" s="27">
        <f t="shared" si="1024"/>
        <v>0</v>
      </c>
      <c r="AA711" s="27">
        <f t="shared" si="1024"/>
        <v>0</v>
      </c>
      <c r="AB711" s="27">
        <f t="shared" si="1024"/>
        <v>0</v>
      </c>
      <c r="AC711" s="27">
        <f t="shared" si="1024"/>
        <v>0</v>
      </c>
      <c r="AD711" s="27">
        <f t="shared" si="1024"/>
        <v>1478</v>
      </c>
      <c r="AE711" s="27">
        <f t="shared" si="1024"/>
        <v>0</v>
      </c>
      <c r="AF711" s="27">
        <f t="shared" si="1025"/>
        <v>0</v>
      </c>
      <c r="AG711" s="27">
        <f t="shared" si="1025"/>
        <v>0</v>
      </c>
      <c r="AH711" s="27">
        <f t="shared" si="1025"/>
        <v>0</v>
      </c>
      <c r="AI711" s="27">
        <f t="shared" si="1025"/>
        <v>0</v>
      </c>
      <c r="AJ711" s="27">
        <f t="shared" si="1025"/>
        <v>1478</v>
      </c>
      <c r="AK711" s="27">
        <f t="shared" si="1025"/>
        <v>0</v>
      </c>
      <c r="AL711" s="27">
        <f t="shared" si="1025"/>
        <v>0</v>
      </c>
      <c r="AM711" s="27">
        <f t="shared" si="1025"/>
        <v>0</v>
      </c>
      <c r="AN711" s="27">
        <f t="shared" si="1025"/>
        <v>0</v>
      </c>
      <c r="AO711" s="27">
        <f t="shared" si="1025"/>
        <v>0</v>
      </c>
      <c r="AP711" s="27">
        <f t="shared" si="1025"/>
        <v>1478</v>
      </c>
      <c r="AQ711" s="27">
        <f t="shared" si="1025"/>
        <v>0</v>
      </c>
    </row>
    <row r="712" spans="1:43" s="7" customFormat="1" ht="38.25" customHeight="1">
      <c r="A712" s="73" t="s">
        <v>83</v>
      </c>
      <c r="B712" s="42" t="s">
        <v>56</v>
      </c>
      <c r="C712" s="42" t="s">
        <v>51</v>
      </c>
      <c r="D712" s="25" t="s">
        <v>514</v>
      </c>
      <c r="E712" s="25" t="s">
        <v>84</v>
      </c>
      <c r="F712" s="27">
        <f t="shared" si="1023"/>
        <v>1478</v>
      </c>
      <c r="G712" s="27">
        <f t="shared" si="1023"/>
        <v>0</v>
      </c>
      <c r="H712" s="27">
        <f t="shared" si="1023"/>
        <v>0</v>
      </c>
      <c r="I712" s="27">
        <f t="shared" si="1023"/>
        <v>0</v>
      </c>
      <c r="J712" s="27">
        <f t="shared" si="1023"/>
        <v>0</v>
      </c>
      <c r="K712" s="27">
        <f t="shared" si="1023"/>
        <v>0</v>
      </c>
      <c r="L712" s="27">
        <f t="shared" si="1023"/>
        <v>1478</v>
      </c>
      <c r="M712" s="27">
        <f t="shared" si="1023"/>
        <v>0</v>
      </c>
      <c r="N712" s="27">
        <f t="shared" si="1023"/>
        <v>0</v>
      </c>
      <c r="O712" s="27">
        <f t="shared" si="1023"/>
        <v>0</v>
      </c>
      <c r="P712" s="27">
        <f t="shared" si="1023"/>
        <v>0</v>
      </c>
      <c r="Q712" s="27">
        <f t="shared" si="1023"/>
        <v>0</v>
      </c>
      <c r="R712" s="27">
        <f t="shared" si="1023"/>
        <v>1478</v>
      </c>
      <c r="S712" s="27">
        <f t="shared" si="1023"/>
        <v>0</v>
      </c>
      <c r="T712" s="27">
        <f t="shared" si="1024"/>
        <v>0</v>
      </c>
      <c r="U712" s="27">
        <f t="shared" si="1024"/>
        <v>0</v>
      </c>
      <c r="V712" s="27">
        <f t="shared" si="1024"/>
        <v>0</v>
      </c>
      <c r="W712" s="27">
        <f t="shared" si="1024"/>
        <v>0</v>
      </c>
      <c r="X712" s="27">
        <f t="shared" si="1024"/>
        <v>1478</v>
      </c>
      <c r="Y712" s="27">
        <f t="shared" si="1024"/>
        <v>0</v>
      </c>
      <c r="Z712" s="27">
        <f t="shared" si="1024"/>
        <v>0</v>
      </c>
      <c r="AA712" s="27">
        <f t="shared" si="1024"/>
        <v>0</v>
      </c>
      <c r="AB712" s="27">
        <f t="shared" si="1024"/>
        <v>0</v>
      </c>
      <c r="AC712" s="27">
        <f t="shared" si="1024"/>
        <v>0</v>
      </c>
      <c r="AD712" s="27">
        <f t="shared" si="1024"/>
        <v>1478</v>
      </c>
      <c r="AE712" s="27">
        <f t="shared" si="1024"/>
        <v>0</v>
      </c>
      <c r="AF712" s="27">
        <f t="shared" si="1025"/>
        <v>0</v>
      </c>
      <c r="AG712" s="27">
        <f t="shared" si="1025"/>
        <v>0</v>
      </c>
      <c r="AH712" s="27">
        <f t="shared" si="1025"/>
        <v>0</v>
      </c>
      <c r="AI712" s="27">
        <f t="shared" si="1025"/>
        <v>0</v>
      </c>
      <c r="AJ712" s="27">
        <f t="shared" si="1025"/>
        <v>1478</v>
      </c>
      <c r="AK712" s="27">
        <f t="shared" si="1025"/>
        <v>0</v>
      </c>
      <c r="AL712" s="27">
        <f t="shared" si="1025"/>
        <v>0</v>
      </c>
      <c r="AM712" s="27">
        <f t="shared" si="1025"/>
        <v>0</v>
      </c>
      <c r="AN712" s="27">
        <f t="shared" si="1025"/>
        <v>0</v>
      </c>
      <c r="AO712" s="27">
        <f t="shared" si="1025"/>
        <v>0</v>
      </c>
      <c r="AP712" s="27">
        <f t="shared" si="1025"/>
        <v>1478</v>
      </c>
      <c r="AQ712" s="27">
        <f t="shared" si="1025"/>
        <v>0</v>
      </c>
    </row>
    <row r="713" spans="1:43" s="7" customFormat="1" ht="18.75">
      <c r="A713" s="73" t="s">
        <v>178</v>
      </c>
      <c r="B713" s="42" t="s">
        <v>56</v>
      </c>
      <c r="C713" s="42" t="s">
        <v>51</v>
      </c>
      <c r="D713" s="25" t="s">
        <v>514</v>
      </c>
      <c r="E713" s="25" t="s">
        <v>177</v>
      </c>
      <c r="F713" s="27">
        <v>1478</v>
      </c>
      <c r="G713" s="27"/>
      <c r="H713" s="27"/>
      <c r="I713" s="27"/>
      <c r="J713" s="27"/>
      <c r="K713" s="27"/>
      <c r="L713" s="27">
        <f>F713+H713+I713+J713+K713</f>
        <v>1478</v>
      </c>
      <c r="M713" s="27">
        <f>G713+K713</f>
        <v>0</v>
      </c>
      <c r="N713" s="27"/>
      <c r="O713" s="27"/>
      <c r="P713" s="27"/>
      <c r="Q713" s="27"/>
      <c r="R713" s="27">
        <f>L713+N713+O713+P713+Q713</f>
        <v>1478</v>
      </c>
      <c r="S713" s="27">
        <f>M713+Q713</f>
        <v>0</v>
      </c>
      <c r="T713" s="27"/>
      <c r="U713" s="27"/>
      <c r="V713" s="27"/>
      <c r="W713" s="27"/>
      <c r="X713" s="27">
        <f>R713+T713+U713+V713+W713</f>
        <v>1478</v>
      </c>
      <c r="Y713" s="27">
        <f>S713+W713</f>
        <v>0</v>
      </c>
      <c r="Z713" s="27"/>
      <c r="AA713" s="27"/>
      <c r="AB713" s="27"/>
      <c r="AC713" s="27"/>
      <c r="AD713" s="27">
        <f>X713+Z713+AA713+AB713+AC713</f>
        <v>1478</v>
      </c>
      <c r="AE713" s="27">
        <f>Y713+AC713</f>
        <v>0</v>
      </c>
      <c r="AF713" s="27"/>
      <c r="AG713" s="27"/>
      <c r="AH713" s="27"/>
      <c r="AI713" s="27"/>
      <c r="AJ713" s="27">
        <f>AD713+AF713+AG713+AH713+AI713</f>
        <v>1478</v>
      </c>
      <c r="AK713" s="27">
        <f>AE713+AI713</f>
        <v>0</v>
      </c>
      <c r="AL713" s="27"/>
      <c r="AM713" s="27"/>
      <c r="AN713" s="27"/>
      <c r="AO713" s="27"/>
      <c r="AP713" s="27">
        <f>AJ713+AL713+AM713+AN713+AO713</f>
        <v>1478</v>
      </c>
      <c r="AQ713" s="27">
        <f>AK713+AO713</f>
        <v>0</v>
      </c>
    </row>
    <row r="714" spans="1:43" s="7" customFormat="1" ht="66.75">
      <c r="A714" s="33" t="s">
        <v>525</v>
      </c>
      <c r="B714" s="25" t="s">
        <v>56</v>
      </c>
      <c r="C714" s="25" t="s">
        <v>51</v>
      </c>
      <c r="D714" s="25" t="s">
        <v>527</v>
      </c>
      <c r="E714" s="25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>
        <f>AL715</f>
        <v>660</v>
      </c>
      <c r="AM714" s="27">
        <f t="shared" ref="AM714:AQ715" si="1027">AM715</f>
        <v>0</v>
      </c>
      <c r="AN714" s="27">
        <f t="shared" si="1027"/>
        <v>0</v>
      </c>
      <c r="AO714" s="27">
        <f t="shared" si="1027"/>
        <v>2340</v>
      </c>
      <c r="AP714" s="27">
        <f t="shared" si="1027"/>
        <v>3000</v>
      </c>
      <c r="AQ714" s="27">
        <f t="shared" si="1027"/>
        <v>2340</v>
      </c>
    </row>
    <row r="715" spans="1:43" s="7" customFormat="1" ht="39" customHeight="1">
      <c r="A715" s="73" t="s">
        <v>83</v>
      </c>
      <c r="B715" s="25" t="s">
        <v>56</v>
      </c>
      <c r="C715" s="25" t="s">
        <v>51</v>
      </c>
      <c r="D715" s="25" t="s">
        <v>527</v>
      </c>
      <c r="E715" s="25" t="s">
        <v>84</v>
      </c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>
        <f>AL716</f>
        <v>660</v>
      </c>
      <c r="AM715" s="27">
        <f t="shared" si="1027"/>
        <v>0</v>
      </c>
      <c r="AN715" s="27">
        <f t="shared" si="1027"/>
        <v>0</v>
      </c>
      <c r="AO715" s="27">
        <f t="shared" si="1027"/>
        <v>2340</v>
      </c>
      <c r="AP715" s="27">
        <f t="shared" si="1027"/>
        <v>3000</v>
      </c>
      <c r="AQ715" s="27">
        <f t="shared" si="1027"/>
        <v>2340</v>
      </c>
    </row>
    <row r="716" spans="1:43" s="7" customFormat="1" ht="18.75">
      <c r="A716" s="73" t="s">
        <v>178</v>
      </c>
      <c r="B716" s="25" t="s">
        <v>56</v>
      </c>
      <c r="C716" s="25" t="s">
        <v>51</v>
      </c>
      <c r="D716" s="25" t="s">
        <v>527</v>
      </c>
      <c r="E716" s="25" t="s">
        <v>177</v>
      </c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>
        <v>660</v>
      </c>
      <c r="AM716" s="27"/>
      <c r="AN716" s="27"/>
      <c r="AO716" s="27">
        <v>2340</v>
      </c>
      <c r="AP716" s="27">
        <f>AJ716+AL716+AM716+AN716+AO716</f>
        <v>3000</v>
      </c>
      <c r="AQ716" s="27">
        <f>AK716+AO716</f>
        <v>2340</v>
      </c>
    </row>
    <row r="717" spans="1:43" s="9" customFormat="1" ht="20.25" customHeight="1">
      <c r="A717" s="56"/>
      <c r="B717" s="42"/>
      <c r="C717" s="42"/>
      <c r="D717" s="57"/>
      <c r="E717" s="25"/>
      <c r="F717" s="60"/>
      <c r="G717" s="60"/>
      <c r="H717" s="60"/>
      <c r="I717" s="60"/>
      <c r="J717" s="60"/>
      <c r="K717" s="60"/>
      <c r="L717" s="60"/>
      <c r="M717" s="60"/>
      <c r="N717" s="60"/>
      <c r="O717" s="60"/>
      <c r="P717" s="60"/>
      <c r="Q717" s="60"/>
      <c r="R717" s="60"/>
      <c r="S717" s="60"/>
      <c r="T717" s="60"/>
      <c r="U717" s="60"/>
      <c r="V717" s="60"/>
      <c r="W717" s="60"/>
      <c r="X717" s="60"/>
      <c r="Y717" s="60"/>
      <c r="Z717" s="60"/>
      <c r="AA717" s="60"/>
      <c r="AB717" s="60"/>
      <c r="AC717" s="60"/>
      <c r="AD717" s="60"/>
      <c r="AE717" s="60"/>
      <c r="AF717" s="60"/>
      <c r="AG717" s="60"/>
      <c r="AH717" s="60"/>
      <c r="AI717" s="60"/>
      <c r="AJ717" s="60"/>
      <c r="AK717" s="60"/>
      <c r="AL717" s="60"/>
      <c r="AM717" s="60"/>
      <c r="AN717" s="60"/>
      <c r="AO717" s="60"/>
      <c r="AP717" s="60"/>
      <c r="AQ717" s="60"/>
    </row>
    <row r="718" spans="1:43" s="9" customFormat="1" ht="20.25" customHeight="1">
      <c r="A718" s="71" t="s">
        <v>463</v>
      </c>
      <c r="B718" s="22" t="s">
        <v>56</v>
      </c>
      <c r="C718" s="22" t="s">
        <v>53</v>
      </c>
      <c r="D718" s="57"/>
      <c r="E718" s="25"/>
      <c r="F718" s="24">
        <f t="shared" ref="F718:AK718" si="1028">F719+F736+F764+F794+F799+F759</f>
        <v>1087838</v>
      </c>
      <c r="G718" s="24">
        <f t="shared" si="1028"/>
        <v>244687</v>
      </c>
      <c r="H718" s="24">
        <f t="shared" si="1028"/>
        <v>28849</v>
      </c>
      <c r="I718" s="24">
        <f t="shared" si="1028"/>
        <v>0</v>
      </c>
      <c r="J718" s="24">
        <f t="shared" si="1028"/>
        <v>0</v>
      </c>
      <c r="K718" s="24">
        <f t="shared" si="1028"/>
        <v>0</v>
      </c>
      <c r="L718" s="24">
        <f t="shared" si="1028"/>
        <v>1116687</v>
      </c>
      <c r="M718" s="24">
        <f t="shared" si="1028"/>
        <v>244687</v>
      </c>
      <c r="N718" s="24">
        <f t="shared" si="1028"/>
        <v>0</v>
      </c>
      <c r="O718" s="24">
        <f t="shared" si="1028"/>
        <v>0</v>
      </c>
      <c r="P718" s="24">
        <f t="shared" si="1028"/>
        <v>0</v>
      </c>
      <c r="Q718" s="24">
        <f t="shared" si="1028"/>
        <v>14223</v>
      </c>
      <c r="R718" s="24">
        <f t="shared" si="1028"/>
        <v>1130910</v>
      </c>
      <c r="S718" s="24">
        <f t="shared" si="1028"/>
        <v>258910</v>
      </c>
      <c r="T718" s="24">
        <f t="shared" si="1028"/>
        <v>31838</v>
      </c>
      <c r="U718" s="24">
        <f t="shared" si="1028"/>
        <v>0</v>
      </c>
      <c r="V718" s="24">
        <f t="shared" si="1028"/>
        <v>0</v>
      </c>
      <c r="W718" s="24">
        <f t="shared" si="1028"/>
        <v>92390</v>
      </c>
      <c r="X718" s="24">
        <f t="shared" si="1028"/>
        <v>1255138</v>
      </c>
      <c r="Y718" s="24">
        <f t="shared" si="1028"/>
        <v>351300</v>
      </c>
      <c r="Z718" s="24">
        <f t="shared" si="1028"/>
        <v>0</v>
      </c>
      <c r="AA718" s="24">
        <f t="shared" si="1028"/>
        <v>0</v>
      </c>
      <c r="AB718" s="24">
        <f t="shared" si="1028"/>
        <v>0</v>
      </c>
      <c r="AC718" s="24">
        <f t="shared" si="1028"/>
        <v>60910</v>
      </c>
      <c r="AD718" s="24">
        <f t="shared" si="1028"/>
        <v>1316048</v>
      </c>
      <c r="AE718" s="24">
        <f t="shared" si="1028"/>
        <v>412210</v>
      </c>
      <c r="AF718" s="24">
        <f t="shared" si="1028"/>
        <v>2227</v>
      </c>
      <c r="AG718" s="24">
        <f t="shared" si="1028"/>
        <v>0</v>
      </c>
      <c r="AH718" s="24">
        <f t="shared" si="1028"/>
        <v>0</v>
      </c>
      <c r="AI718" s="24">
        <f t="shared" si="1028"/>
        <v>0</v>
      </c>
      <c r="AJ718" s="24">
        <f t="shared" si="1028"/>
        <v>1318275</v>
      </c>
      <c r="AK718" s="24">
        <f t="shared" si="1028"/>
        <v>412210</v>
      </c>
      <c r="AL718" s="24">
        <f t="shared" ref="AL718:AQ718" si="1029">AL719+AL736+AL764+AL794+AL799+AL759+AL807</f>
        <v>10611</v>
      </c>
      <c r="AM718" s="24">
        <f t="shared" si="1029"/>
        <v>85</v>
      </c>
      <c r="AN718" s="24">
        <f t="shared" si="1029"/>
        <v>0</v>
      </c>
      <c r="AO718" s="24">
        <f t="shared" si="1029"/>
        <v>0</v>
      </c>
      <c r="AP718" s="24">
        <f t="shared" si="1029"/>
        <v>1328971</v>
      </c>
      <c r="AQ718" s="24">
        <f t="shared" si="1029"/>
        <v>412210</v>
      </c>
    </row>
    <row r="719" spans="1:43" s="9" customFormat="1" ht="34.5">
      <c r="A719" s="73" t="s">
        <v>151</v>
      </c>
      <c r="B719" s="25" t="s">
        <v>56</v>
      </c>
      <c r="C719" s="25" t="s">
        <v>53</v>
      </c>
      <c r="D719" s="32" t="s">
        <v>275</v>
      </c>
      <c r="E719" s="22"/>
      <c r="F719" s="27">
        <f t="shared" ref="F719:G719" si="1030">F720+F724+F728</f>
        <v>316266</v>
      </c>
      <c r="G719" s="27">
        <f t="shared" si="1030"/>
        <v>80422</v>
      </c>
      <c r="H719" s="27">
        <f t="shared" ref="H719:M719" si="1031">H720+H724+H728</f>
        <v>6318</v>
      </c>
      <c r="I719" s="27">
        <f t="shared" si="1031"/>
        <v>0</v>
      </c>
      <c r="J719" s="27">
        <f t="shared" si="1031"/>
        <v>0</v>
      </c>
      <c r="K719" s="27">
        <f t="shared" si="1031"/>
        <v>0</v>
      </c>
      <c r="L719" s="27">
        <f t="shared" si="1031"/>
        <v>322584</v>
      </c>
      <c r="M719" s="27">
        <f t="shared" si="1031"/>
        <v>80422</v>
      </c>
      <c r="N719" s="27">
        <f>N720+N724+N728+N732</f>
        <v>0</v>
      </c>
      <c r="O719" s="27">
        <f t="shared" ref="O719:S719" si="1032">O720+O724+O728+O732</f>
        <v>0</v>
      </c>
      <c r="P719" s="27">
        <f t="shared" si="1032"/>
        <v>0</v>
      </c>
      <c r="Q719" s="27">
        <f t="shared" si="1032"/>
        <v>0</v>
      </c>
      <c r="R719" s="27">
        <f t="shared" si="1032"/>
        <v>322584</v>
      </c>
      <c r="S719" s="27">
        <f t="shared" si="1032"/>
        <v>80422</v>
      </c>
      <c r="T719" s="27">
        <f>T720+T724+T728+T732</f>
        <v>5538</v>
      </c>
      <c r="U719" s="27">
        <f t="shared" ref="U719:Y719" si="1033">U720+U724+U728+U732</f>
        <v>0</v>
      </c>
      <c r="V719" s="27">
        <f t="shared" si="1033"/>
        <v>0</v>
      </c>
      <c r="W719" s="27">
        <f t="shared" si="1033"/>
        <v>0</v>
      </c>
      <c r="X719" s="27">
        <f t="shared" si="1033"/>
        <v>328122</v>
      </c>
      <c r="Y719" s="27">
        <f t="shared" si="1033"/>
        <v>80422</v>
      </c>
      <c r="Z719" s="27">
        <f>Z720+Z724+Z728+Z732</f>
        <v>0</v>
      </c>
      <c r="AA719" s="27">
        <f t="shared" ref="AA719:AE719" si="1034">AA720+AA724+AA728+AA732</f>
        <v>0</v>
      </c>
      <c r="AB719" s="27">
        <f t="shared" si="1034"/>
        <v>0</v>
      </c>
      <c r="AC719" s="27">
        <f t="shared" si="1034"/>
        <v>0</v>
      </c>
      <c r="AD719" s="27">
        <f t="shared" si="1034"/>
        <v>328122</v>
      </c>
      <c r="AE719" s="27">
        <f t="shared" si="1034"/>
        <v>80422</v>
      </c>
      <c r="AF719" s="27">
        <f>AF720+AF724+AF728+AF732</f>
        <v>0</v>
      </c>
      <c r="AG719" s="27">
        <f t="shared" ref="AG719:AK719" si="1035">AG720+AG724+AG728+AG732</f>
        <v>0</v>
      </c>
      <c r="AH719" s="27">
        <f t="shared" si="1035"/>
        <v>0</v>
      </c>
      <c r="AI719" s="27">
        <f t="shared" si="1035"/>
        <v>0</v>
      </c>
      <c r="AJ719" s="27">
        <f t="shared" si="1035"/>
        <v>328122</v>
      </c>
      <c r="AK719" s="27">
        <f t="shared" si="1035"/>
        <v>80422</v>
      </c>
      <c r="AL719" s="27">
        <f>AL720+AL724+AL728+AL732</f>
        <v>3700</v>
      </c>
      <c r="AM719" s="27">
        <f t="shared" ref="AM719:AQ719" si="1036">AM720+AM724+AM728+AM732</f>
        <v>0</v>
      </c>
      <c r="AN719" s="27">
        <f t="shared" si="1036"/>
        <v>0</v>
      </c>
      <c r="AO719" s="27">
        <f t="shared" si="1036"/>
        <v>0</v>
      </c>
      <c r="AP719" s="27">
        <f t="shared" si="1036"/>
        <v>331822</v>
      </c>
      <c r="AQ719" s="27">
        <f t="shared" si="1036"/>
        <v>80422</v>
      </c>
    </row>
    <row r="720" spans="1:43" s="9" customFormat="1" ht="33">
      <c r="A720" s="77" t="s">
        <v>216</v>
      </c>
      <c r="B720" s="25" t="s">
        <v>56</v>
      </c>
      <c r="C720" s="25" t="s">
        <v>53</v>
      </c>
      <c r="D720" s="32" t="s">
        <v>276</v>
      </c>
      <c r="E720" s="25"/>
      <c r="F720" s="27">
        <f t="shared" ref="F720:U722" si="1037">F721</f>
        <v>232268</v>
      </c>
      <c r="G720" s="27">
        <f t="shared" si="1037"/>
        <v>0</v>
      </c>
      <c r="H720" s="27">
        <f t="shared" si="1037"/>
        <v>6318</v>
      </c>
      <c r="I720" s="27">
        <f t="shared" si="1037"/>
        <v>0</v>
      </c>
      <c r="J720" s="27">
        <f t="shared" si="1037"/>
        <v>0</v>
      </c>
      <c r="K720" s="27">
        <f t="shared" si="1037"/>
        <v>0</v>
      </c>
      <c r="L720" s="27">
        <f t="shared" si="1037"/>
        <v>238586</v>
      </c>
      <c r="M720" s="27">
        <f t="shared" si="1037"/>
        <v>0</v>
      </c>
      <c r="N720" s="27">
        <f t="shared" si="1037"/>
        <v>0</v>
      </c>
      <c r="O720" s="27">
        <f t="shared" si="1037"/>
        <v>0</v>
      </c>
      <c r="P720" s="27">
        <f t="shared" si="1037"/>
        <v>0</v>
      </c>
      <c r="Q720" s="27">
        <f t="shared" si="1037"/>
        <v>0</v>
      </c>
      <c r="R720" s="27">
        <f t="shared" si="1037"/>
        <v>238586</v>
      </c>
      <c r="S720" s="27">
        <f t="shared" si="1037"/>
        <v>0</v>
      </c>
      <c r="T720" s="27">
        <f t="shared" si="1037"/>
        <v>5538</v>
      </c>
      <c r="U720" s="27">
        <f t="shared" si="1037"/>
        <v>0</v>
      </c>
      <c r="V720" s="27">
        <f t="shared" ref="T720:AI722" si="1038">V721</f>
        <v>0</v>
      </c>
      <c r="W720" s="27">
        <f t="shared" si="1038"/>
        <v>0</v>
      </c>
      <c r="X720" s="27">
        <f t="shared" si="1038"/>
        <v>244124</v>
      </c>
      <c r="Y720" s="27">
        <f t="shared" si="1038"/>
        <v>0</v>
      </c>
      <c r="Z720" s="27">
        <f t="shared" si="1038"/>
        <v>0</v>
      </c>
      <c r="AA720" s="27">
        <f t="shared" si="1038"/>
        <v>0</v>
      </c>
      <c r="AB720" s="27">
        <f t="shared" si="1038"/>
        <v>0</v>
      </c>
      <c r="AC720" s="27">
        <f t="shared" si="1038"/>
        <v>0</v>
      </c>
      <c r="AD720" s="27">
        <f t="shared" si="1038"/>
        <v>244124</v>
      </c>
      <c r="AE720" s="27">
        <f t="shared" si="1038"/>
        <v>0</v>
      </c>
      <c r="AF720" s="27">
        <f t="shared" si="1038"/>
        <v>0</v>
      </c>
      <c r="AG720" s="27">
        <f t="shared" si="1038"/>
        <v>0</v>
      </c>
      <c r="AH720" s="27">
        <f t="shared" si="1038"/>
        <v>0</v>
      </c>
      <c r="AI720" s="27">
        <f t="shared" si="1038"/>
        <v>0</v>
      </c>
      <c r="AJ720" s="27">
        <f t="shared" ref="AF720:AQ722" si="1039">AJ721</f>
        <v>244124</v>
      </c>
      <c r="AK720" s="27">
        <f t="shared" si="1039"/>
        <v>0</v>
      </c>
      <c r="AL720" s="27">
        <f t="shared" si="1039"/>
        <v>3700</v>
      </c>
      <c r="AM720" s="27">
        <f t="shared" si="1039"/>
        <v>0</v>
      </c>
      <c r="AN720" s="27">
        <f t="shared" si="1039"/>
        <v>0</v>
      </c>
      <c r="AO720" s="27">
        <f t="shared" si="1039"/>
        <v>0</v>
      </c>
      <c r="AP720" s="27">
        <f t="shared" si="1039"/>
        <v>247824</v>
      </c>
      <c r="AQ720" s="27">
        <f t="shared" si="1039"/>
        <v>0</v>
      </c>
    </row>
    <row r="721" spans="1:43" s="9" customFormat="1" ht="16.5">
      <c r="A721" s="33" t="s">
        <v>87</v>
      </c>
      <c r="B721" s="25" t="s">
        <v>56</v>
      </c>
      <c r="C721" s="25" t="s">
        <v>53</v>
      </c>
      <c r="D721" s="32" t="s">
        <v>277</v>
      </c>
      <c r="E721" s="25"/>
      <c r="F721" s="27">
        <f t="shared" si="1037"/>
        <v>232268</v>
      </c>
      <c r="G721" s="27">
        <f t="shared" si="1037"/>
        <v>0</v>
      </c>
      <c r="H721" s="27">
        <f t="shared" si="1037"/>
        <v>6318</v>
      </c>
      <c r="I721" s="27">
        <f t="shared" si="1037"/>
        <v>0</v>
      </c>
      <c r="J721" s="27">
        <f t="shared" si="1037"/>
        <v>0</v>
      </c>
      <c r="K721" s="27">
        <f t="shared" si="1037"/>
        <v>0</v>
      </c>
      <c r="L721" s="27">
        <f t="shared" si="1037"/>
        <v>238586</v>
      </c>
      <c r="M721" s="27">
        <f t="shared" si="1037"/>
        <v>0</v>
      </c>
      <c r="N721" s="27">
        <f t="shared" si="1037"/>
        <v>0</v>
      </c>
      <c r="O721" s="27">
        <f t="shared" si="1037"/>
        <v>0</v>
      </c>
      <c r="P721" s="27">
        <f t="shared" si="1037"/>
        <v>0</v>
      </c>
      <c r="Q721" s="27">
        <f t="shared" si="1037"/>
        <v>0</v>
      </c>
      <c r="R721" s="27">
        <f t="shared" si="1037"/>
        <v>238586</v>
      </c>
      <c r="S721" s="27">
        <f t="shared" si="1037"/>
        <v>0</v>
      </c>
      <c r="T721" s="27">
        <f t="shared" si="1038"/>
        <v>5538</v>
      </c>
      <c r="U721" s="27">
        <f t="shared" si="1038"/>
        <v>0</v>
      </c>
      <c r="V721" s="27">
        <f t="shared" si="1038"/>
        <v>0</v>
      </c>
      <c r="W721" s="27">
        <f t="shared" si="1038"/>
        <v>0</v>
      </c>
      <c r="X721" s="27">
        <f t="shared" si="1038"/>
        <v>244124</v>
      </c>
      <c r="Y721" s="27">
        <f t="shared" si="1038"/>
        <v>0</v>
      </c>
      <c r="Z721" s="27">
        <f t="shared" si="1038"/>
        <v>0</v>
      </c>
      <c r="AA721" s="27">
        <f t="shared" si="1038"/>
        <v>0</v>
      </c>
      <c r="AB721" s="27">
        <f t="shared" si="1038"/>
        <v>0</v>
      </c>
      <c r="AC721" s="27">
        <f t="shared" si="1038"/>
        <v>0</v>
      </c>
      <c r="AD721" s="27">
        <f t="shared" si="1038"/>
        <v>244124</v>
      </c>
      <c r="AE721" s="27">
        <f t="shared" si="1038"/>
        <v>0</v>
      </c>
      <c r="AF721" s="27">
        <f t="shared" si="1039"/>
        <v>0</v>
      </c>
      <c r="AG721" s="27">
        <f t="shared" si="1039"/>
        <v>0</v>
      </c>
      <c r="AH721" s="27">
        <f t="shared" si="1039"/>
        <v>0</v>
      </c>
      <c r="AI721" s="27">
        <f t="shared" si="1039"/>
        <v>0</v>
      </c>
      <c r="AJ721" s="27">
        <f t="shared" si="1039"/>
        <v>244124</v>
      </c>
      <c r="AK721" s="27">
        <f t="shared" si="1039"/>
        <v>0</v>
      </c>
      <c r="AL721" s="27">
        <f t="shared" si="1039"/>
        <v>3700</v>
      </c>
      <c r="AM721" s="27">
        <f t="shared" si="1039"/>
        <v>0</v>
      </c>
      <c r="AN721" s="27">
        <f t="shared" si="1039"/>
        <v>0</v>
      </c>
      <c r="AO721" s="27">
        <f t="shared" si="1039"/>
        <v>0</v>
      </c>
      <c r="AP721" s="27">
        <f t="shared" si="1039"/>
        <v>247824</v>
      </c>
      <c r="AQ721" s="27">
        <f t="shared" si="1039"/>
        <v>0</v>
      </c>
    </row>
    <row r="722" spans="1:43" s="9" customFormat="1" ht="32.25" customHeight="1">
      <c r="A722" s="73" t="s">
        <v>83</v>
      </c>
      <c r="B722" s="25" t="s">
        <v>56</v>
      </c>
      <c r="C722" s="25" t="s">
        <v>53</v>
      </c>
      <c r="D722" s="32" t="s">
        <v>277</v>
      </c>
      <c r="E722" s="25" t="s">
        <v>84</v>
      </c>
      <c r="F722" s="27">
        <f t="shared" si="1037"/>
        <v>232268</v>
      </c>
      <c r="G722" s="27">
        <f t="shared" si="1037"/>
        <v>0</v>
      </c>
      <c r="H722" s="27">
        <f t="shared" si="1037"/>
        <v>6318</v>
      </c>
      <c r="I722" s="27">
        <f t="shared" si="1037"/>
        <v>0</v>
      </c>
      <c r="J722" s="27">
        <f t="shared" si="1037"/>
        <v>0</v>
      </c>
      <c r="K722" s="27">
        <f t="shared" si="1037"/>
        <v>0</v>
      </c>
      <c r="L722" s="27">
        <f t="shared" si="1037"/>
        <v>238586</v>
      </c>
      <c r="M722" s="27">
        <f t="shared" si="1037"/>
        <v>0</v>
      </c>
      <c r="N722" s="27">
        <f t="shared" si="1037"/>
        <v>0</v>
      </c>
      <c r="O722" s="27">
        <f t="shared" si="1037"/>
        <v>0</v>
      </c>
      <c r="P722" s="27">
        <f t="shared" si="1037"/>
        <v>0</v>
      </c>
      <c r="Q722" s="27">
        <f t="shared" si="1037"/>
        <v>0</v>
      </c>
      <c r="R722" s="27">
        <f t="shared" si="1037"/>
        <v>238586</v>
      </c>
      <c r="S722" s="27">
        <f t="shared" si="1037"/>
        <v>0</v>
      </c>
      <c r="T722" s="27">
        <f t="shared" si="1038"/>
        <v>5538</v>
      </c>
      <c r="U722" s="27">
        <f t="shared" si="1038"/>
        <v>0</v>
      </c>
      <c r="V722" s="27">
        <f t="shared" si="1038"/>
        <v>0</v>
      </c>
      <c r="W722" s="27">
        <f t="shared" si="1038"/>
        <v>0</v>
      </c>
      <c r="X722" s="27">
        <f t="shared" si="1038"/>
        <v>244124</v>
      </c>
      <c r="Y722" s="27">
        <f t="shared" si="1038"/>
        <v>0</v>
      </c>
      <c r="Z722" s="27">
        <f t="shared" si="1038"/>
        <v>0</v>
      </c>
      <c r="AA722" s="27">
        <f t="shared" si="1038"/>
        <v>0</v>
      </c>
      <c r="AB722" s="27">
        <f t="shared" si="1038"/>
        <v>0</v>
      </c>
      <c r="AC722" s="27">
        <f t="shared" si="1038"/>
        <v>0</v>
      </c>
      <c r="AD722" s="27">
        <f t="shared" si="1038"/>
        <v>244124</v>
      </c>
      <c r="AE722" s="27">
        <f t="shared" si="1038"/>
        <v>0</v>
      </c>
      <c r="AF722" s="27">
        <f t="shared" si="1039"/>
        <v>0</v>
      </c>
      <c r="AG722" s="27">
        <f t="shared" si="1039"/>
        <v>0</v>
      </c>
      <c r="AH722" s="27">
        <f t="shared" si="1039"/>
        <v>0</v>
      </c>
      <c r="AI722" s="27">
        <f t="shared" si="1039"/>
        <v>0</v>
      </c>
      <c r="AJ722" s="27">
        <f t="shared" si="1039"/>
        <v>244124</v>
      </c>
      <c r="AK722" s="27">
        <f t="shared" si="1039"/>
        <v>0</v>
      </c>
      <c r="AL722" s="27">
        <f t="shared" si="1039"/>
        <v>3700</v>
      </c>
      <c r="AM722" s="27">
        <f t="shared" si="1039"/>
        <v>0</v>
      </c>
      <c r="AN722" s="27">
        <f t="shared" si="1039"/>
        <v>0</v>
      </c>
      <c r="AO722" s="27">
        <f t="shared" si="1039"/>
        <v>0</v>
      </c>
      <c r="AP722" s="27">
        <f t="shared" si="1039"/>
        <v>247824</v>
      </c>
      <c r="AQ722" s="27">
        <f t="shared" si="1039"/>
        <v>0</v>
      </c>
    </row>
    <row r="723" spans="1:43" s="9" customFormat="1" ht="20.25" customHeight="1">
      <c r="A723" s="73" t="s">
        <v>178</v>
      </c>
      <c r="B723" s="25" t="s">
        <v>56</v>
      </c>
      <c r="C723" s="25" t="s">
        <v>53</v>
      </c>
      <c r="D723" s="32" t="s">
        <v>277</v>
      </c>
      <c r="E723" s="25" t="s">
        <v>177</v>
      </c>
      <c r="F723" s="27">
        <f>213603+18665</f>
        <v>232268</v>
      </c>
      <c r="G723" s="27"/>
      <c r="H723" s="27">
        <f>6318</f>
        <v>6318</v>
      </c>
      <c r="I723" s="27"/>
      <c r="J723" s="27"/>
      <c r="K723" s="27"/>
      <c r="L723" s="27">
        <f>F723+H723+I723+J723+K723</f>
        <v>238586</v>
      </c>
      <c r="M723" s="27">
        <f>G723+K723</f>
        <v>0</v>
      </c>
      <c r="N723" s="27"/>
      <c r="O723" s="27"/>
      <c r="P723" s="27"/>
      <c r="Q723" s="27"/>
      <c r="R723" s="27">
        <f>L723+N723+O723+P723+Q723</f>
        <v>238586</v>
      </c>
      <c r="S723" s="27">
        <f>M723+Q723</f>
        <v>0</v>
      </c>
      <c r="T723" s="27">
        <v>5538</v>
      </c>
      <c r="U723" s="27"/>
      <c r="V723" s="27"/>
      <c r="W723" s="27"/>
      <c r="X723" s="27">
        <f>R723+T723+U723+V723+W723</f>
        <v>244124</v>
      </c>
      <c r="Y723" s="27">
        <f>S723+W723</f>
        <v>0</v>
      </c>
      <c r="Z723" s="27"/>
      <c r="AA723" s="27"/>
      <c r="AB723" s="27"/>
      <c r="AC723" s="27"/>
      <c r="AD723" s="27">
        <f>X723+Z723+AA723+AB723+AC723</f>
        <v>244124</v>
      </c>
      <c r="AE723" s="27">
        <f>Y723+AC723</f>
        <v>0</v>
      </c>
      <c r="AF723" s="27"/>
      <c r="AG723" s="27"/>
      <c r="AH723" s="27"/>
      <c r="AI723" s="27"/>
      <c r="AJ723" s="27">
        <f>AD723+AF723+AG723+AH723+AI723</f>
        <v>244124</v>
      </c>
      <c r="AK723" s="27">
        <f>AE723+AI723</f>
        <v>0</v>
      </c>
      <c r="AL723" s="92">
        <v>3700</v>
      </c>
      <c r="AM723" s="92"/>
      <c r="AN723" s="92"/>
      <c r="AO723" s="92"/>
      <c r="AP723" s="27">
        <f>AJ723+AL723+AM723+AN723+AO723</f>
        <v>247824</v>
      </c>
      <c r="AQ723" s="27">
        <f>AK723+AO723</f>
        <v>0</v>
      </c>
    </row>
    <row r="724" spans="1:43" s="9" customFormat="1" ht="23.25" customHeight="1">
      <c r="A724" s="127" t="s">
        <v>78</v>
      </c>
      <c r="B724" s="128" t="s">
        <v>56</v>
      </c>
      <c r="C724" s="128" t="s">
        <v>53</v>
      </c>
      <c r="D724" s="129" t="s">
        <v>278</v>
      </c>
      <c r="E724" s="128"/>
      <c r="F724" s="130">
        <f t="shared" ref="F724:U726" si="1040">F725</f>
        <v>3576</v>
      </c>
      <c r="G724" s="130">
        <f t="shared" si="1040"/>
        <v>0</v>
      </c>
      <c r="H724" s="130">
        <f t="shared" si="1040"/>
        <v>0</v>
      </c>
      <c r="I724" s="130">
        <f t="shared" si="1040"/>
        <v>0</v>
      </c>
      <c r="J724" s="130">
        <f t="shared" si="1040"/>
        <v>0</v>
      </c>
      <c r="K724" s="130">
        <f t="shared" si="1040"/>
        <v>0</v>
      </c>
      <c r="L724" s="130">
        <f t="shared" si="1040"/>
        <v>3576</v>
      </c>
      <c r="M724" s="130">
        <f t="shared" si="1040"/>
        <v>0</v>
      </c>
      <c r="N724" s="130">
        <f t="shared" si="1040"/>
        <v>0</v>
      </c>
      <c r="O724" s="130">
        <f t="shared" si="1040"/>
        <v>0</v>
      </c>
      <c r="P724" s="130">
        <f t="shared" si="1040"/>
        <v>0</v>
      </c>
      <c r="Q724" s="130">
        <f t="shared" si="1040"/>
        <v>0</v>
      </c>
      <c r="R724" s="130">
        <f t="shared" si="1040"/>
        <v>3576</v>
      </c>
      <c r="S724" s="130">
        <f t="shared" si="1040"/>
        <v>0</v>
      </c>
      <c r="T724" s="130">
        <f t="shared" si="1040"/>
        <v>0</v>
      </c>
      <c r="U724" s="130">
        <f t="shared" si="1040"/>
        <v>0</v>
      </c>
      <c r="V724" s="130">
        <f t="shared" ref="T724:AI726" si="1041">V725</f>
        <v>0</v>
      </c>
      <c r="W724" s="130">
        <f t="shared" si="1041"/>
        <v>0</v>
      </c>
      <c r="X724" s="130">
        <f t="shared" si="1041"/>
        <v>3576</v>
      </c>
      <c r="Y724" s="130">
        <f t="shared" si="1041"/>
        <v>0</v>
      </c>
      <c r="Z724" s="130">
        <f t="shared" si="1041"/>
        <v>0</v>
      </c>
      <c r="AA724" s="130">
        <f t="shared" si="1041"/>
        <v>0</v>
      </c>
      <c r="AB724" s="130">
        <f t="shared" si="1041"/>
        <v>0</v>
      </c>
      <c r="AC724" s="130">
        <f t="shared" si="1041"/>
        <v>0</v>
      </c>
      <c r="AD724" s="130">
        <f t="shared" si="1041"/>
        <v>3576</v>
      </c>
      <c r="AE724" s="130">
        <f t="shared" si="1041"/>
        <v>0</v>
      </c>
      <c r="AF724" s="27">
        <f t="shared" si="1041"/>
        <v>0</v>
      </c>
      <c r="AG724" s="27">
        <f t="shared" si="1041"/>
        <v>0</v>
      </c>
      <c r="AH724" s="27">
        <f t="shared" si="1041"/>
        <v>0</v>
      </c>
      <c r="AI724" s="27">
        <f t="shared" si="1041"/>
        <v>0</v>
      </c>
      <c r="AJ724" s="130">
        <f t="shared" ref="AF724:AQ726" si="1042">AJ725</f>
        <v>3576</v>
      </c>
      <c r="AK724" s="130">
        <f t="shared" si="1042"/>
        <v>0</v>
      </c>
      <c r="AL724" s="27">
        <f t="shared" si="1042"/>
        <v>0</v>
      </c>
      <c r="AM724" s="27">
        <f t="shared" si="1042"/>
        <v>0</v>
      </c>
      <c r="AN724" s="27">
        <f t="shared" si="1042"/>
        <v>0</v>
      </c>
      <c r="AO724" s="27">
        <f t="shared" si="1042"/>
        <v>0</v>
      </c>
      <c r="AP724" s="130">
        <f t="shared" si="1042"/>
        <v>3576</v>
      </c>
      <c r="AQ724" s="130">
        <f t="shared" si="1042"/>
        <v>0</v>
      </c>
    </row>
    <row r="725" spans="1:43" s="9" customFormat="1" ht="21.75" customHeight="1">
      <c r="A725" s="127" t="s">
        <v>88</v>
      </c>
      <c r="B725" s="128" t="s">
        <v>56</v>
      </c>
      <c r="C725" s="128" t="s">
        <v>53</v>
      </c>
      <c r="D725" s="129" t="s">
        <v>279</v>
      </c>
      <c r="E725" s="128"/>
      <c r="F725" s="130">
        <f t="shared" si="1040"/>
        <v>3576</v>
      </c>
      <c r="G725" s="130">
        <f t="shared" si="1040"/>
        <v>0</v>
      </c>
      <c r="H725" s="130">
        <f t="shared" si="1040"/>
        <v>0</v>
      </c>
      <c r="I725" s="130">
        <f t="shared" si="1040"/>
        <v>0</v>
      </c>
      <c r="J725" s="130">
        <f t="shared" si="1040"/>
        <v>0</v>
      </c>
      <c r="K725" s="130">
        <f t="shared" si="1040"/>
        <v>0</v>
      </c>
      <c r="L725" s="130">
        <f t="shared" si="1040"/>
        <v>3576</v>
      </c>
      <c r="M725" s="130">
        <f t="shared" si="1040"/>
        <v>0</v>
      </c>
      <c r="N725" s="130">
        <f t="shared" si="1040"/>
        <v>0</v>
      </c>
      <c r="O725" s="130">
        <f t="shared" si="1040"/>
        <v>0</v>
      </c>
      <c r="P725" s="130">
        <f t="shared" si="1040"/>
        <v>0</v>
      </c>
      <c r="Q725" s="130">
        <f t="shared" si="1040"/>
        <v>0</v>
      </c>
      <c r="R725" s="130">
        <f t="shared" si="1040"/>
        <v>3576</v>
      </c>
      <c r="S725" s="130">
        <f t="shared" si="1040"/>
        <v>0</v>
      </c>
      <c r="T725" s="130">
        <f t="shared" si="1041"/>
        <v>0</v>
      </c>
      <c r="U725" s="130">
        <f t="shared" si="1041"/>
        <v>0</v>
      </c>
      <c r="V725" s="130">
        <f t="shared" si="1041"/>
        <v>0</v>
      </c>
      <c r="W725" s="130">
        <f t="shared" si="1041"/>
        <v>0</v>
      </c>
      <c r="X725" s="130">
        <f t="shared" si="1041"/>
        <v>3576</v>
      </c>
      <c r="Y725" s="130">
        <f t="shared" si="1041"/>
        <v>0</v>
      </c>
      <c r="Z725" s="130">
        <f t="shared" si="1041"/>
        <v>0</v>
      </c>
      <c r="AA725" s="130">
        <f t="shared" si="1041"/>
        <v>0</v>
      </c>
      <c r="AB725" s="130">
        <f t="shared" si="1041"/>
        <v>0</v>
      </c>
      <c r="AC725" s="130">
        <f t="shared" si="1041"/>
        <v>0</v>
      </c>
      <c r="AD725" s="130">
        <f t="shared" si="1041"/>
        <v>3576</v>
      </c>
      <c r="AE725" s="130">
        <f t="shared" si="1041"/>
        <v>0</v>
      </c>
      <c r="AF725" s="27">
        <f t="shared" si="1042"/>
        <v>0</v>
      </c>
      <c r="AG725" s="27">
        <f t="shared" si="1042"/>
        <v>0</v>
      </c>
      <c r="AH725" s="27">
        <f t="shared" si="1042"/>
        <v>0</v>
      </c>
      <c r="AI725" s="27">
        <f t="shared" si="1042"/>
        <v>0</v>
      </c>
      <c r="AJ725" s="130">
        <f t="shared" si="1042"/>
        <v>3576</v>
      </c>
      <c r="AK725" s="130">
        <f t="shared" si="1042"/>
        <v>0</v>
      </c>
      <c r="AL725" s="27">
        <f t="shared" si="1042"/>
        <v>0</v>
      </c>
      <c r="AM725" s="27">
        <f t="shared" si="1042"/>
        <v>0</v>
      </c>
      <c r="AN725" s="27">
        <f t="shared" si="1042"/>
        <v>0</v>
      </c>
      <c r="AO725" s="27">
        <f t="shared" si="1042"/>
        <v>0</v>
      </c>
      <c r="AP725" s="130">
        <f t="shared" si="1042"/>
        <v>3576</v>
      </c>
      <c r="AQ725" s="130">
        <f t="shared" si="1042"/>
        <v>0</v>
      </c>
    </row>
    <row r="726" spans="1:43" s="9" customFormat="1" ht="36" customHeight="1">
      <c r="A726" s="127" t="s">
        <v>83</v>
      </c>
      <c r="B726" s="128" t="s">
        <v>56</v>
      </c>
      <c r="C726" s="128" t="s">
        <v>53</v>
      </c>
      <c r="D726" s="129" t="s">
        <v>279</v>
      </c>
      <c r="E726" s="128" t="s">
        <v>84</v>
      </c>
      <c r="F726" s="130">
        <f t="shared" si="1040"/>
        <v>3576</v>
      </c>
      <c r="G726" s="130">
        <f t="shared" si="1040"/>
        <v>0</v>
      </c>
      <c r="H726" s="130">
        <f t="shared" si="1040"/>
        <v>0</v>
      </c>
      <c r="I726" s="130">
        <f t="shared" si="1040"/>
        <v>0</v>
      </c>
      <c r="J726" s="130">
        <f t="shared" si="1040"/>
        <v>0</v>
      </c>
      <c r="K726" s="130">
        <f t="shared" si="1040"/>
        <v>0</v>
      </c>
      <c r="L726" s="130">
        <f t="shared" si="1040"/>
        <v>3576</v>
      </c>
      <c r="M726" s="130">
        <f t="shared" si="1040"/>
        <v>0</v>
      </c>
      <c r="N726" s="130">
        <f t="shared" si="1040"/>
        <v>0</v>
      </c>
      <c r="O726" s="130">
        <f t="shared" si="1040"/>
        <v>0</v>
      </c>
      <c r="P726" s="130">
        <f t="shared" si="1040"/>
        <v>0</v>
      </c>
      <c r="Q726" s="130">
        <f t="shared" si="1040"/>
        <v>0</v>
      </c>
      <c r="R726" s="130">
        <f t="shared" si="1040"/>
        <v>3576</v>
      </c>
      <c r="S726" s="130">
        <f t="shared" si="1040"/>
        <v>0</v>
      </c>
      <c r="T726" s="130">
        <f t="shared" si="1041"/>
        <v>0</v>
      </c>
      <c r="U726" s="130">
        <f t="shared" si="1041"/>
        <v>0</v>
      </c>
      <c r="V726" s="130">
        <f t="shared" si="1041"/>
        <v>0</v>
      </c>
      <c r="W726" s="130">
        <f t="shared" si="1041"/>
        <v>0</v>
      </c>
      <c r="X726" s="130">
        <f t="shared" si="1041"/>
        <v>3576</v>
      </c>
      <c r="Y726" s="130">
        <f t="shared" si="1041"/>
        <v>0</v>
      </c>
      <c r="Z726" s="130">
        <f t="shared" si="1041"/>
        <v>0</v>
      </c>
      <c r="AA726" s="130">
        <f t="shared" si="1041"/>
        <v>0</v>
      </c>
      <c r="AB726" s="130">
        <f t="shared" si="1041"/>
        <v>0</v>
      </c>
      <c r="AC726" s="130">
        <f t="shared" si="1041"/>
        <v>0</v>
      </c>
      <c r="AD726" s="130">
        <f t="shared" si="1041"/>
        <v>3576</v>
      </c>
      <c r="AE726" s="130">
        <f t="shared" si="1041"/>
        <v>0</v>
      </c>
      <c r="AF726" s="27">
        <f t="shared" si="1042"/>
        <v>0</v>
      </c>
      <c r="AG726" s="27">
        <f t="shared" si="1042"/>
        <v>0</v>
      </c>
      <c r="AH726" s="27">
        <f t="shared" si="1042"/>
        <v>0</v>
      </c>
      <c r="AI726" s="27">
        <f t="shared" si="1042"/>
        <v>0</v>
      </c>
      <c r="AJ726" s="130">
        <f t="shared" si="1042"/>
        <v>3576</v>
      </c>
      <c r="AK726" s="130">
        <f t="shared" si="1042"/>
        <v>0</v>
      </c>
      <c r="AL726" s="27">
        <f t="shared" si="1042"/>
        <v>0</v>
      </c>
      <c r="AM726" s="27">
        <f t="shared" si="1042"/>
        <v>0</v>
      </c>
      <c r="AN726" s="27">
        <f t="shared" si="1042"/>
        <v>0</v>
      </c>
      <c r="AO726" s="27">
        <f t="shared" si="1042"/>
        <v>0</v>
      </c>
      <c r="AP726" s="130">
        <f t="shared" si="1042"/>
        <v>3576</v>
      </c>
      <c r="AQ726" s="130">
        <f t="shared" si="1042"/>
        <v>0</v>
      </c>
    </row>
    <row r="727" spans="1:43" s="9" customFormat="1" ht="16.5">
      <c r="A727" s="127" t="s">
        <v>178</v>
      </c>
      <c r="B727" s="128" t="s">
        <v>56</v>
      </c>
      <c r="C727" s="128" t="s">
        <v>53</v>
      </c>
      <c r="D727" s="129" t="s">
        <v>279</v>
      </c>
      <c r="E727" s="128" t="s">
        <v>177</v>
      </c>
      <c r="F727" s="130">
        <v>3576</v>
      </c>
      <c r="G727" s="130"/>
      <c r="H727" s="130"/>
      <c r="I727" s="130"/>
      <c r="J727" s="130"/>
      <c r="K727" s="130"/>
      <c r="L727" s="130">
        <f>F727+H727+I727+J727+K727</f>
        <v>3576</v>
      </c>
      <c r="M727" s="130">
        <f>G727+K727</f>
        <v>0</v>
      </c>
      <c r="N727" s="130"/>
      <c r="O727" s="130"/>
      <c r="P727" s="130"/>
      <c r="Q727" s="130"/>
      <c r="R727" s="130">
        <f>L727+N727+O727+P727+Q727</f>
        <v>3576</v>
      </c>
      <c r="S727" s="130">
        <f>M727+Q727</f>
        <v>0</v>
      </c>
      <c r="T727" s="130"/>
      <c r="U727" s="130"/>
      <c r="V727" s="130"/>
      <c r="W727" s="130"/>
      <c r="X727" s="130">
        <f>R727+T727+U727+V727+W727</f>
        <v>3576</v>
      </c>
      <c r="Y727" s="130">
        <f>S727+W727</f>
        <v>0</v>
      </c>
      <c r="Z727" s="130"/>
      <c r="AA727" s="130"/>
      <c r="AB727" s="130"/>
      <c r="AC727" s="130"/>
      <c r="AD727" s="130">
        <f>X727+Z727+AA727+AB727+AC727</f>
        <v>3576</v>
      </c>
      <c r="AE727" s="130">
        <f>Y727+AC727</f>
        <v>0</v>
      </c>
      <c r="AF727" s="27"/>
      <c r="AG727" s="27"/>
      <c r="AH727" s="27"/>
      <c r="AI727" s="27"/>
      <c r="AJ727" s="130">
        <f>AD727+AF727+AG727+AH727+AI727</f>
        <v>3576</v>
      </c>
      <c r="AK727" s="130">
        <f>AE727+AI727</f>
        <v>0</v>
      </c>
      <c r="AL727" s="27"/>
      <c r="AM727" s="27"/>
      <c r="AN727" s="27"/>
      <c r="AO727" s="27"/>
      <c r="AP727" s="130">
        <f>AJ727+AL727+AM727+AN727+AO727</f>
        <v>3576</v>
      </c>
      <c r="AQ727" s="130">
        <f>AK727+AO727</f>
        <v>0</v>
      </c>
    </row>
    <row r="728" spans="1:43" s="9" customFormat="1" ht="33" hidden="1">
      <c r="A728" s="96" t="s">
        <v>152</v>
      </c>
      <c r="B728" s="109" t="s">
        <v>56</v>
      </c>
      <c r="C728" s="97" t="s">
        <v>53</v>
      </c>
      <c r="D728" s="110" t="s">
        <v>431</v>
      </c>
      <c r="E728" s="97"/>
      <c r="F728" s="95">
        <f t="shared" ref="F728:U730" si="1043">F729</f>
        <v>80422</v>
      </c>
      <c r="G728" s="95">
        <f t="shared" si="1043"/>
        <v>80422</v>
      </c>
      <c r="H728" s="95">
        <f t="shared" si="1043"/>
        <v>0</v>
      </c>
      <c r="I728" s="95">
        <f t="shared" si="1043"/>
        <v>0</v>
      </c>
      <c r="J728" s="95">
        <f t="shared" si="1043"/>
        <v>0</v>
      </c>
      <c r="K728" s="95">
        <f t="shared" si="1043"/>
        <v>0</v>
      </c>
      <c r="L728" s="95">
        <f t="shared" si="1043"/>
        <v>80422</v>
      </c>
      <c r="M728" s="95">
        <f t="shared" si="1043"/>
        <v>80422</v>
      </c>
      <c r="N728" s="95">
        <f t="shared" si="1043"/>
        <v>0</v>
      </c>
      <c r="O728" s="95">
        <f t="shared" si="1043"/>
        <v>0</v>
      </c>
      <c r="P728" s="95">
        <f t="shared" si="1043"/>
        <v>0</v>
      </c>
      <c r="Q728" s="95">
        <f t="shared" si="1043"/>
        <v>-80422</v>
      </c>
      <c r="R728" s="95">
        <f t="shared" si="1043"/>
        <v>0</v>
      </c>
      <c r="S728" s="95">
        <f t="shared" si="1043"/>
        <v>0</v>
      </c>
      <c r="T728" s="95">
        <f t="shared" si="1043"/>
        <v>0</v>
      </c>
      <c r="U728" s="95">
        <f t="shared" si="1043"/>
        <v>0</v>
      </c>
      <c r="V728" s="95">
        <f t="shared" ref="T728:AI730" si="1044">V729</f>
        <v>0</v>
      </c>
      <c r="W728" s="95">
        <f t="shared" si="1044"/>
        <v>0</v>
      </c>
      <c r="X728" s="95">
        <f t="shared" si="1044"/>
        <v>0</v>
      </c>
      <c r="Y728" s="95">
        <f t="shared" si="1044"/>
        <v>0</v>
      </c>
      <c r="Z728" s="95">
        <f t="shared" si="1044"/>
        <v>0</v>
      </c>
      <c r="AA728" s="95">
        <f t="shared" si="1044"/>
        <v>0</v>
      </c>
      <c r="AB728" s="95">
        <f t="shared" si="1044"/>
        <v>0</v>
      </c>
      <c r="AC728" s="95">
        <f t="shared" si="1044"/>
        <v>0</v>
      </c>
      <c r="AD728" s="95">
        <f t="shared" si="1044"/>
        <v>0</v>
      </c>
      <c r="AE728" s="95">
        <f t="shared" si="1044"/>
        <v>0</v>
      </c>
      <c r="AF728" s="27">
        <f t="shared" si="1044"/>
        <v>0</v>
      </c>
      <c r="AG728" s="27">
        <f t="shared" si="1044"/>
        <v>0</v>
      </c>
      <c r="AH728" s="27">
        <f t="shared" si="1044"/>
        <v>0</v>
      </c>
      <c r="AI728" s="27">
        <f t="shared" si="1044"/>
        <v>0</v>
      </c>
      <c r="AJ728" s="95">
        <f t="shared" ref="AF728:AQ730" si="1045">AJ729</f>
        <v>0</v>
      </c>
      <c r="AK728" s="95">
        <f t="shared" si="1045"/>
        <v>0</v>
      </c>
      <c r="AL728" s="27">
        <f t="shared" si="1045"/>
        <v>0</v>
      </c>
      <c r="AM728" s="27">
        <f t="shared" si="1045"/>
        <v>0</v>
      </c>
      <c r="AN728" s="27">
        <f t="shared" si="1045"/>
        <v>0</v>
      </c>
      <c r="AO728" s="27">
        <f t="shared" si="1045"/>
        <v>0</v>
      </c>
      <c r="AP728" s="95">
        <f t="shared" si="1045"/>
        <v>0</v>
      </c>
      <c r="AQ728" s="95">
        <f t="shared" si="1045"/>
        <v>0</v>
      </c>
    </row>
    <row r="729" spans="1:43" s="9" customFormat="1" ht="49.5" hidden="1">
      <c r="A729" s="111" t="s">
        <v>432</v>
      </c>
      <c r="B729" s="109" t="s">
        <v>56</v>
      </c>
      <c r="C729" s="97" t="s">
        <v>53</v>
      </c>
      <c r="D729" s="110" t="s">
        <v>448</v>
      </c>
      <c r="E729" s="97"/>
      <c r="F729" s="95">
        <f t="shared" si="1043"/>
        <v>80422</v>
      </c>
      <c r="G729" s="95">
        <f t="shared" si="1043"/>
        <v>80422</v>
      </c>
      <c r="H729" s="95">
        <f t="shared" si="1043"/>
        <v>0</v>
      </c>
      <c r="I729" s="95">
        <f t="shared" si="1043"/>
        <v>0</v>
      </c>
      <c r="J729" s="95">
        <f t="shared" si="1043"/>
        <v>0</v>
      </c>
      <c r="K729" s="95">
        <f t="shared" si="1043"/>
        <v>0</v>
      </c>
      <c r="L729" s="95">
        <f t="shared" si="1043"/>
        <v>80422</v>
      </c>
      <c r="M729" s="95">
        <f t="shared" si="1043"/>
        <v>80422</v>
      </c>
      <c r="N729" s="95">
        <f t="shared" si="1043"/>
        <v>0</v>
      </c>
      <c r="O729" s="95">
        <f t="shared" si="1043"/>
        <v>0</v>
      </c>
      <c r="P729" s="95">
        <f t="shared" si="1043"/>
        <v>0</v>
      </c>
      <c r="Q729" s="95">
        <f t="shared" si="1043"/>
        <v>-80422</v>
      </c>
      <c r="R729" s="95">
        <f t="shared" si="1043"/>
        <v>0</v>
      </c>
      <c r="S729" s="95">
        <f t="shared" si="1043"/>
        <v>0</v>
      </c>
      <c r="T729" s="95">
        <f t="shared" si="1044"/>
        <v>0</v>
      </c>
      <c r="U729" s="95">
        <f t="shared" si="1044"/>
        <v>0</v>
      </c>
      <c r="V729" s="95">
        <f t="shared" si="1044"/>
        <v>0</v>
      </c>
      <c r="W729" s="95">
        <f t="shared" si="1044"/>
        <v>0</v>
      </c>
      <c r="X729" s="95">
        <f t="shared" si="1044"/>
        <v>0</v>
      </c>
      <c r="Y729" s="95">
        <f t="shared" si="1044"/>
        <v>0</v>
      </c>
      <c r="Z729" s="95">
        <f t="shared" si="1044"/>
        <v>0</v>
      </c>
      <c r="AA729" s="95">
        <f t="shared" si="1044"/>
        <v>0</v>
      </c>
      <c r="AB729" s="95">
        <f t="shared" si="1044"/>
        <v>0</v>
      </c>
      <c r="AC729" s="95">
        <f t="shared" si="1044"/>
        <v>0</v>
      </c>
      <c r="AD729" s="95">
        <f t="shared" si="1044"/>
        <v>0</v>
      </c>
      <c r="AE729" s="95">
        <f t="shared" si="1044"/>
        <v>0</v>
      </c>
      <c r="AF729" s="27">
        <f t="shared" si="1045"/>
        <v>0</v>
      </c>
      <c r="AG729" s="27">
        <f t="shared" si="1045"/>
        <v>0</v>
      </c>
      <c r="AH729" s="27">
        <f t="shared" si="1045"/>
        <v>0</v>
      </c>
      <c r="AI729" s="27">
        <f t="shared" si="1045"/>
        <v>0</v>
      </c>
      <c r="AJ729" s="95">
        <f t="shared" si="1045"/>
        <v>0</v>
      </c>
      <c r="AK729" s="95">
        <f t="shared" si="1045"/>
        <v>0</v>
      </c>
      <c r="AL729" s="27">
        <f t="shared" si="1045"/>
        <v>0</v>
      </c>
      <c r="AM729" s="27">
        <f t="shared" si="1045"/>
        <v>0</v>
      </c>
      <c r="AN729" s="27">
        <f t="shared" si="1045"/>
        <v>0</v>
      </c>
      <c r="AO729" s="27">
        <f t="shared" si="1045"/>
        <v>0</v>
      </c>
      <c r="AP729" s="95">
        <f t="shared" si="1045"/>
        <v>0</v>
      </c>
      <c r="AQ729" s="95">
        <f t="shared" si="1045"/>
        <v>0</v>
      </c>
    </row>
    <row r="730" spans="1:43" s="9" customFormat="1" ht="36" hidden="1" customHeight="1">
      <c r="A730" s="96" t="s">
        <v>83</v>
      </c>
      <c r="B730" s="109" t="s">
        <v>56</v>
      </c>
      <c r="C730" s="97" t="s">
        <v>53</v>
      </c>
      <c r="D730" s="110" t="s">
        <v>448</v>
      </c>
      <c r="E730" s="97" t="s">
        <v>84</v>
      </c>
      <c r="F730" s="95">
        <f t="shared" si="1043"/>
        <v>80422</v>
      </c>
      <c r="G730" s="95">
        <f t="shared" si="1043"/>
        <v>80422</v>
      </c>
      <c r="H730" s="95">
        <f t="shared" si="1043"/>
        <v>0</v>
      </c>
      <c r="I730" s="95">
        <f t="shared" si="1043"/>
        <v>0</v>
      </c>
      <c r="J730" s="95">
        <f t="shared" si="1043"/>
        <v>0</v>
      </c>
      <c r="K730" s="95">
        <f t="shared" si="1043"/>
        <v>0</v>
      </c>
      <c r="L730" s="95">
        <f t="shared" si="1043"/>
        <v>80422</v>
      </c>
      <c r="M730" s="95">
        <f t="shared" si="1043"/>
        <v>80422</v>
      </c>
      <c r="N730" s="95">
        <f t="shared" si="1043"/>
        <v>0</v>
      </c>
      <c r="O730" s="95">
        <f t="shared" si="1043"/>
        <v>0</v>
      </c>
      <c r="P730" s="95">
        <f t="shared" si="1043"/>
        <v>0</v>
      </c>
      <c r="Q730" s="95">
        <f t="shared" si="1043"/>
        <v>-80422</v>
      </c>
      <c r="R730" s="95">
        <f t="shared" si="1043"/>
        <v>0</v>
      </c>
      <c r="S730" s="95">
        <f t="shared" si="1043"/>
        <v>0</v>
      </c>
      <c r="T730" s="95">
        <f t="shared" si="1044"/>
        <v>0</v>
      </c>
      <c r="U730" s="95">
        <f t="shared" si="1044"/>
        <v>0</v>
      </c>
      <c r="V730" s="95">
        <f t="shared" si="1044"/>
        <v>0</v>
      </c>
      <c r="W730" s="95">
        <f t="shared" si="1044"/>
        <v>0</v>
      </c>
      <c r="X730" s="95">
        <f t="shared" si="1044"/>
        <v>0</v>
      </c>
      <c r="Y730" s="95">
        <f t="shared" si="1044"/>
        <v>0</v>
      </c>
      <c r="Z730" s="95">
        <f t="shared" si="1044"/>
        <v>0</v>
      </c>
      <c r="AA730" s="95">
        <f t="shared" si="1044"/>
        <v>0</v>
      </c>
      <c r="AB730" s="95">
        <f t="shared" si="1044"/>
        <v>0</v>
      </c>
      <c r="AC730" s="95">
        <f t="shared" si="1044"/>
        <v>0</v>
      </c>
      <c r="AD730" s="95">
        <f t="shared" si="1044"/>
        <v>0</v>
      </c>
      <c r="AE730" s="95">
        <f t="shared" si="1044"/>
        <v>0</v>
      </c>
      <c r="AF730" s="27">
        <f t="shared" si="1045"/>
        <v>0</v>
      </c>
      <c r="AG730" s="27">
        <f t="shared" si="1045"/>
        <v>0</v>
      </c>
      <c r="AH730" s="27">
        <f t="shared" si="1045"/>
        <v>0</v>
      </c>
      <c r="AI730" s="27">
        <f t="shared" si="1045"/>
        <v>0</v>
      </c>
      <c r="AJ730" s="95">
        <f t="shared" si="1045"/>
        <v>0</v>
      </c>
      <c r="AK730" s="95">
        <f t="shared" si="1045"/>
        <v>0</v>
      </c>
      <c r="AL730" s="27">
        <f t="shared" si="1045"/>
        <v>0</v>
      </c>
      <c r="AM730" s="27">
        <f t="shared" si="1045"/>
        <v>0</v>
      </c>
      <c r="AN730" s="27">
        <f t="shared" si="1045"/>
        <v>0</v>
      </c>
      <c r="AO730" s="27">
        <f t="shared" si="1045"/>
        <v>0</v>
      </c>
      <c r="AP730" s="95">
        <f t="shared" si="1045"/>
        <v>0</v>
      </c>
      <c r="AQ730" s="95">
        <f t="shared" si="1045"/>
        <v>0</v>
      </c>
    </row>
    <row r="731" spans="1:43" s="9" customFormat="1" ht="16.5" hidden="1">
      <c r="A731" s="111" t="s">
        <v>178</v>
      </c>
      <c r="B731" s="109" t="s">
        <v>56</v>
      </c>
      <c r="C731" s="97" t="s">
        <v>53</v>
      </c>
      <c r="D731" s="110" t="s">
        <v>448</v>
      </c>
      <c r="E731" s="97" t="s">
        <v>177</v>
      </c>
      <c r="F731" s="95">
        <v>80422</v>
      </c>
      <c r="G731" s="95">
        <v>80422</v>
      </c>
      <c r="H731" s="95"/>
      <c r="I731" s="95"/>
      <c r="J731" s="95"/>
      <c r="K731" s="95"/>
      <c r="L731" s="95">
        <f>F731+H731+I731+J731+K731</f>
        <v>80422</v>
      </c>
      <c r="M731" s="95">
        <f>G731+K731</f>
        <v>80422</v>
      </c>
      <c r="N731" s="95"/>
      <c r="O731" s="95"/>
      <c r="P731" s="95"/>
      <c r="Q731" s="95">
        <v>-80422</v>
      </c>
      <c r="R731" s="95">
        <f>L731+N731+O731+P731+Q731</f>
        <v>0</v>
      </c>
      <c r="S731" s="95">
        <f>M731+Q731</f>
        <v>0</v>
      </c>
      <c r="T731" s="95"/>
      <c r="U731" s="95"/>
      <c r="V731" s="95"/>
      <c r="W731" s="95"/>
      <c r="X731" s="95">
        <f>R731+T731+U731+V731+W731</f>
        <v>0</v>
      </c>
      <c r="Y731" s="95">
        <f>S731+W731</f>
        <v>0</v>
      </c>
      <c r="Z731" s="95"/>
      <c r="AA731" s="95"/>
      <c r="AB731" s="95"/>
      <c r="AC731" s="95"/>
      <c r="AD731" s="95">
        <f>X731+Z731+AA731+AB731+AC731</f>
        <v>0</v>
      </c>
      <c r="AE731" s="95">
        <f>Y731+AC731</f>
        <v>0</v>
      </c>
      <c r="AF731" s="27"/>
      <c r="AG731" s="27"/>
      <c r="AH731" s="27"/>
      <c r="AI731" s="27"/>
      <c r="AJ731" s="95">
        <f>AD731+AF731+AG731+AH731+AI731</f>
        <v>0</v>
      </c>
      <c r="AK731" s="95">
        <f>AE731+AI731</f>
        <v>0</v>
      </c>
      <c r="AL731" s="27"/>
      <c r="AM731" s="27"/>
      <c r="AN731" s="27"/>
      <c r="AO731" s="27"/>
      <c r="AP731" s="95">
        <f>AJ731+AL731+AM731+AN731+AO731</f>
        <v>0</v>
      </c>
      <c r="AQ731" s="95">
        <f>AK731+AO731</f>
        <v>0</v>
      </c>
    </row>
    <row r="732" spans="1:43" s="9" customFormat="1" ht="33">
      <c r="A732" s="33" t="s">
        <v>152</v>
      </c>
      <c r="B732" s="42" t="s">
        <v>56</v>
      </c>
      <c r="C732" s="25" t="s">
        <v>53</v>
      </c>
      <c r="D732" s="26" t="s">
        <v>642</v>
      </c>
      <c r="E732" s="25"/>
      <c r="F732" s="27"/>
      <c r="G732" s="27"/>
      <c r="H732" s="27"/>
      <c r="I732" s="27"/>
      <c r="J732" s="27"/>
      <c r="K732" s="27"/>
      <c r="L732" s="27"/>
      <c r="M732" s="27"/>
      <c r="N732" s="27">
        <f>N733</f>
        <v>0</v>
      </c>
      <c r="O732" s="27">
        <f t="shared" ref="O732:AD734" si="1046">O733</f>
        <v>0</v>
      </c>
      <c r="P732" s="27">
        <f t="shared" si="1046"/>
        <v>0</v>
      </c>
      <c r="Q732" s="27">
        <f t="shared" si="1046"/>
        <v>80422</v>
      </c>
      <c r="R732" s="27">
        <f t="shared" si="1046"/>
        <v>80422</v>
      </c>
      <c r="S732" s="27">
        <f t="shared" si="1046"/>
        <v>80422</v>
      </c>
      <c r="T732" s="27">
        <f>T733</f>
        <v>0</v>
      </c>
      <c r="U732" s="27">
        <f t="shared" si="1046"/>
        <v>0</v>
      </c>
      <c r="V732" s="27">
        <f t="shared" si="1046"/>
        <v>0</v>
      </c>
      <c r="W732" s="27">
        <f t="shared" si="1046"/>
        <v>0</v>
      </c>
      <c r="X732" s="27">
        <f t="shared" si="1046"/>
        <v>80422</v>
      </c>
      <c r="Y732" s="27">
        <f t="shared" si="1046"/>
        <v>80422</v>
      </c>
      <c r="Z732" s="27">
        <f>Z733</f>
        <v>0</v>
      </c>
      <c r="AA732" s="27">
        <f t="shared" si="1046"/>
        <v>0</v>
      </c>
      <c r="AB732" s="27">
        <f t="shared" si="1046"/>
        <v>0</v>
      </c>
      <c r="AC732" s="27">
        <f t="shared" si="1046"/>
        <v>0</v>
      </c>
      <c r="AD732" s="27">
        <f t="shared" si="1046"/>
        <v>80422</v>
      </c>
      <c r="AE732" s="27">
        <f t="shared" ref="AA732:AE734" si="1047">AE733</f>
        <v>80422</v>
      </c>
      <c r="AF732" s="27">
        <f>AF733</f>
        <v>0</v>
      </c>
      <c r="AG732" s="27">
        <f t="shared" ref="AG732:AQ734" si="1048">AG733</f>
        <v>0</v>
      </c>
      <c r="AH732" s="27">
        <f t="shared" si="1048"/>
        <v>0</v>
      </c>
      <c r="AI732" s="27">
        <f t="shared" si="1048"/>
        <v>0</v>
      </c>
      <c r="AJ732" s="27">
        <f t="shared" si="1048"/>
        <v>80422</v>
      </c>
      <c r="AK732" s="27">
        <f t="shared" si="1048"/>
        <v>80422</v>
      </c>
      <c r="AL732" s="27">
        <f>AL733</f>
        <v>0</v>
      </c>
      <c r="AM732" s="27">
        <f t="shared" si="1048"/>
        <v>0</v>
      </c>
      <c r="AN732" s="27">
        <f t="shared" si="1048"/>
        <v>0</v>
      </c>
      <c r="AO732" s="27">
        <f t="shared" si="1048"/>
        <v>0</v>
      </c>
      <c r="AP732" s="27">
        <f t="shared" si="1048"/>
        <v>80422</v>
      </c>
      <c r="AQ732" s="27">
        <f t="shared" si="1048"/>
        <v>80422</v>
      </c>
    </row>
    <row r="733" spans="1:43" s="9" customFormat="1" ht="49.5">
      <c r="A733" s="56" t="s">
        <v>432</v>
      </c>
      <c r="B733" s="42" t="s">
        <v>56</v>
      </c>
      <c r="C733" s="25" t="s">
        <v>53</v>
      </c>
      <c r="D733" s="26" t="s">
        <v>643</v>
      </c>
      <c r="E733" s="25"/>
      <c r="F733" s="27"/>
      <c r="G733" s="27"/>
      <c r="H733" s="27"/>
      <c r="I733" s="27"/>
      <c r="J733" s="27"/>
      <c r="K733" s="27"/>
      <c r="L733" s="27"/>
      <c r="M733" s="27"/>
      <c r="N733" s="27">
        <f>N734</f>
        <v>0</v>
      </c>
      <c r="O733" s="27">
        <f t="shared" si="1046"/>
        <v>0</v>
      </c>
      <c r="P733" s="27">
        <f t="shared" si="1046"/>
        <v>0</v>
      </c>
      <c r="Q733" s="27">
        <f t="shared" si="1046"/>
        <v>80422</v>
      </c>
      <c r="R733" s="27">
        <f t="shared" si="1046"/>
        <v>80422</v>
      </c>
      <c r="S733" s="27">
        <f t="shared" si="1046"/>
        <v>80422</v>
      </c>
      <c r="T733" s="27">
        <f>T734</f>
        <v>0</v>
      </c>
      <c r="U733" s="27">
        <f t="shared" si="1046"/>
        <v>0</v>
      </c>
      <c r="V733" s="27">
        <f t="shared" si="1046"/>
        <v>0</v>
      </c>
      <c r="W733" s="27">
        <f t="shared" si="1046"/>
        <v>0</v>
      </c>
      <c r="X733" s="27">
        <f t="shared" si="1046"/>
        <v>80422</v>
      </c>
      <c r="Y733" s="27">
        <f t="shared" si="1046"/>
        <v>80422</v>
      </c>
      <c r="Z733" s="27">
        <f>Z734</f>
        <v>0</v>
      </c>
      <c r="AA733" s="27">
        <f t="shared" si="1047"/>
        <v>0</v>
      </c>
      <c r="AB733" s="27">
        <f t="shared" si="1047"/>
        <v>0</v>
      </c>
      <c r="AC733" s="27">
        <f t="shared" si="1047"/>
        <v>0</v>
      </c>
      <c r="AD733" s="27">
        <f t="shared" si="1047"/>
        <v>80422</v>
      </c>
      <c r="AE733" s="27">
        <f t="shared" si="1047"/>
        <v>80422</v>
      </c>
      <c r="AF733" s="27">
        <f>AF734</f>
        <v>0</v>
      </c>
      <c r="AG733" s="27">
        <f t="shared" si="1048"/>
        <v>0</v>
      </c>
      <c r="AH733" s="27">
        <f t="shared" si="1048"/>
        <v>0</v>
      </c>
      <c r="AI733" s="27">
        <f t="shared" si="1048"/>
        <v>0</v>
      </c>
      <c r="AJ733" s="27">
        <f t="shared" si="1048"/>
        <v>80422</v>
      </c>
      <c r="AK733" s="27">
        <f t="shared" si="1048"/>
        <v>80422</v>
      </c>
      <c r="AL733" s="27">
        <f>AL734</f>
        <v>0</v>
      </c>
      <c r="AM733" s="27">
        <f t="shared" si="1048"/>
        <v>0</v>
      </c>
      <c r="AN733" s="27">
        <f t="shared" si="1048"/>
        <v>0</v>
      </c>
      <c r="AO733" s="27">
        <f t="shared" si="1048"/>
        <v>0</v>
      </c>
      <c r="AP733" s="27">
        <f t="shared" si="1048"/>
        <v>80422</v>
      </c>
      <c r="AQ733" s="27">
        <f t="shared" si="1048"/>
        <v>80422</v>
      </c>
    </row>
    <row r="734" spans="1:43" s="9" customFormat="1" ht="49.5">
      <c r="A734" s="33" t="s">
        <v>83</v>
      </c>
      <c r="B734" s="42" t="s">
        <v>56</v>
      </c>
      <c r="C734" s="25" t="s">
        <v>53</v>
      </c>
      <c r="D734" s="26" t="s">
        <v>643</v>
      </c>
      <c r="E734" s="25" t="s">
        <v>84</v>
      </c>
      <c r="F734" s="27"/>
      <c r="G734" s="27"/>
      <c r="H734" s="27"/>
      <c r="I734" s="27"/>
      <c r="J734" s="27"/>
      <c r="K734" s="27"/>
      <c r="L734" s="27"/>
      <c r="M734" s="27"/>
      <c r="N734" s="27">
        <f>N735</f>
        <v>0</v>
      </c>
      <c r="O734" s="27">
        <f t="shared" si="1046"/>
        <v>0</v>
      </c>
      <c r="P734" s="27">
        <f t="shared" si="1046"/>
        <v>0</v>
      </c>
      <c r="Q734" s="27">
        <f t="shared" si="1046"/>
        <v>80422</v>
      </c>
      <c r="R734" s="27">
        <f t="shared" si="1046"/>
        <v>80422</v>
      </c>
      <c r="S734" s="27">
        <f t="shared" si="1046"/>
        <v>80422</v>
      </c>
      <c r="T734" s="27">
        <f>T735</f>
        <v>0</v>
      </c>
      <c r="U734" s="27">
        <f t="shared" si="1046"/>
        <v>0</v>
      </c>
      <c r="V734" s="27">
        <f t="shared" si="1046"/>
        <v>0</v>
      </c>
      <c r="W734" s="27">
        <f t="shared" si="1046"/>
        <v>0</v>
      </c>
      <c r="X734" s="27">
        <f t="shared" si="1046"/>
        <v>80422</v>
      </c>
      <c r="Y734" s="27">
        <f t="shared" si="1046"/>
        <v>80422</v>
      </c>
      <c r="Z734" s="27">
        <f>Z735</f>
        <v>0</v>
      </c>
      <c r="AA734" s="27">
        <f t="shared" si="1047"/>
        <v>0</v>
      </c>
      <c r="AB734" s="27">
        <f t="shared" si="1047"/>
        <v>0</v>
      </c>
      <c r="AC734" s="27">
        <f t="shared" si="1047"/>
        <v>0</v>
      </c>
      <c r="AD734" s="27">
        <f t="shared" si="1047"/>
        <v>80422</v>
      </c>
      <c r="AE734" s="27">
        <f t="shared" si="1047"/>
        <v>80422</v>
      </c>
      <c r="AF734" s="27">
        <f>AF735</f>
        <v>0</v>
      </c>
      <c r="AG734" s="27">
        <f t="shared" si="1048"/>
        <v>0</v>
      </c>
      <c r="AH734" s="27">
        <f t="shared" si="1048"/>
        <v>0</v>
      </c>
      <c r="AI734" s="27">
        <f t="shared" si="1048"/>
        <v>0</v>
      </c>
      <c r="AJ734" s="27">
        <f t="shared" si="1048"/>
        <v>80422</v>
      </c>
      <c r="AK734" s="27">
        <f t="shared" si="1048"/>
        <v>80422</v>
      </c>
      <c r="AL734" s="27">
        <f>AL735</f>
        <v>0</v>
      </c>
      <c r="AM734" s="27">
        <f t="shared" si="1048"/>
        <v>0</v>
      </c>
      <c r="AN734" s="27">
        <f t="shared" si="1048"/>
        <v>0</v>
      </c>
      <c r="AO734" s="27">
        <f t="shared" si="1048"/>
        <v>0</v>
      </c>
      <c r="AP734" s="27">
        <f t="shared" si="1048"/>
        <v>80422</v>
      </c>
      <c r="AQ734" s="27">
        <f t="shared" si="1048"/>
        <v>80422</v>
      </c>
    </row>
    <row r="735" spans="1:43" s="9" customFormat="1" ht="16.5">
      <c r="A735" s="56" t="s">
        <v>178</v>
      </c>
      <c r="B735" s="42" t="s">
        <v>56</v>
      </c>
      <c r="C735" s="25" t="s">
        <v>53</v>
      </c>
      <c r="D735" s="26" t="s">
        <v>643</v>
      </c>
      <c r="E735" s="25" t="s">
        <v>177</v>
      </c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>
        <v>80422</v>
      </c>
      <c r="R735" s="27">
        <f>L735+N735+O735+P735+Q735</f>
        <v>80422</v>
      </c>
      <c r="S735" s="27">
        <f>M735+Q735</f>
        <v>80422</v>
      </c>
      <c r="T735" s="27"/>
      <c r="U735" s="27"/>
      <c r="V735" s="27"/>
      <c r="W735" s="27"/>
      <c r="X735" s="27">
        <f>R735+T735+U735+V735+W735</f>
        <v>80422</v>
      </c>
      <c r="Y735" s="27">
        <f>S735+W735</f>
        <v>80422</v>
      </c>
      <c r="Z735" s="27"/>
      <c r="AA735" s="27"/>
      <c r="AB735" s="27"/>
      <c r="AC735" s="27"/>
      <c r="AD735" s="27">
        <f>X735+Z735+AA735+AB735+AC735</f>
        <v>80422</v>
      </c>
      <c r="AE735" s="27">
        <f>Y735+AC735</f>
        <v>80422</v>
      </c>
      <c r="AF735" s="27"/>
      <c r="AG735" s="27"/>
      <c r="AH735" s="27"/>
      <c r="AI735" s="27"/>
      <c r="AJ735" s="27">
        <f>AD735+AF735+AG735+AH735+AI735</f>
        <v>80422</v>
      </c>
      <c r="AK735" s="27">
        <f>AE735+AI735</f>
        <v>80422</v>
      </c>
      <c r="AL735" s="27"/>
      <c r="AM735" s="27"/>
      <c r="AN735" s="27"/>
      <c r="AO735" s="27"/>
      <c r="AP735" s="27">
        <f>AJ735+AL735+AM735+AN735+AO735</f>
        <v>80422</v>
      </c>
      <c r="AQ735" s="27">
        <f>AK735+AO735</f>
        <v>80422</v>
      </c>
    </row>
    <row r="736" spans="1:43" s="9" customFormat="1" ht="49.5">
      <c r="A736" s="73" t="s">
        <v>480</v>
      </c>
      <c r="B736" s="25" t="s">
        <v>56</v>
      </c>
      <c r="C736" s="25" t="s">
        <v>53</v>
      </c>
      <c r="D736" s="32" t="s">
        <v>261</v>
      </c>
      <c r="E736" s="25"/>
      <c r="F736" s="50">
        <f>F737+F741+F745</f>
        <v>485826</v>
      </c>
      <c r="G736" s="50">
        <f>G737+G741+G745</f>
        <v>41066</v>
      </c>
      <c r="H736" s="50">
        <f t="shared" ref="H736:M736" si="1049">H737+H741+H745</f>
        <v>9909</v>
      </c>
      <c r="I736" s="50">
        <f t="shared" si="1049"/>
        <v>0</v>
      </c>
      <c r="J736" s="50">
        <f t="shared" si="1049"/>
        <v>0</v>
      </c>
      <c r="K736" s="50">
        <f t="shared" si="1049"/>
        <v>0</v>
      </c>
      <c r="L736" s="50">
        <f t="shared" si="1049"/>
        <v>495735</v>
      </c>
      <c r="M736" s="50">
        <f t="shared" si="1049"/>
        <v>41066</v>
      </c>
      <c r="N736" s="50">
        <f>N737+N741+N745+N749</f>
        <v>0</v>
      </c>
      <c r="O736" s="50">
        <f t="shared" ref="O736:S736" si="1050">O737+O741+O745+O749</f>
        <v>0</v>
      </c>
      <c r="P736" s="50">
        <f t="shared" si="1050"/>
        <v>0</v>
      </c>
      <c r="Q736" s="50">
        <f t="shared" si="1050"/>
        <v>0</v>
      </c>
      <c r="R736" s="50">
        <f t="shared" si="1050"/>
        <v>495735</v>
      </c>
      <c r="S736" s="50">
        <f t="shared" si="1050"/>
        <v>41066</v>
      </c>
      <c r="T736" s="50">
        <f>T737+T741+T745+T749+T756</f>
        <v>21119</v>
      </c>
      <c r="U736" s="50">
        <f t="shared" ref="U736:Y736" si="1051">U737+U741+U745+U749+U756</f>
        <v>0</v>
      </c>
      <c r="V736" s="50">
        <f t="shared" si="1051"/>
        <v>0</v>
      </c>
      <c r="W736" s="50">
        <f t="shared" si="1051"/>
        <v>92390</v>
      </c>
      <c r="X736" s="50">
        <f t="shared" si="1051"/>
        <v>609244</v>
      </c>
      <c r="Y736" s="50">
        <f t="shared" si="1051"/>
        <v>133456</v>
      </c>
      <c r="Z736" s="50">
        <f>Z737+Z741+Z745+Z749+Z756+Z753</f>
        <v>0</v>
      </c>
      <c r="AA736" s="50">
        <f t="shared" ref="AA736:AE736" si="1052">AA737+AA741+AA745+AA749+AA756+AA753</f>
        <v>0</v>
      </c>
      <c r="AB736" s="50">
        <f t="shared" si="1052"/>
        <v>0</v>
      </c>
      <c r="AC736" s="50">
        <f t="shared" si="1052"/>
        <v>2254</v>
      </c>
      <c r="AD736" s="50">
        <f t="shared" si="1052"/>
        <v>611498</v>
      </c>
      <c r="AE736" s="50">
        <f t="shared" si="1052"/>
        <v>135710</v>
      </c>
      <c r="AF736" s="50">
        <f>AF737+AF741+AF745+AF749+AF756+AF753</f>
        <v>2227</v>
      </c>
      <c r="AG736" s="50">
        <f t="shared" ref="AG736:AK736" si="1053">AG737+AG741+AG745+AG749+AG756+AG753</f>
        <v>0</v>
      </c>
      <c r="AH736" s="50">
        <f t="shared" si="1053"/>
        <v>0</v>
      </c>
      <c r="AI736" s="50">
        <f t="shared" si="1053"/>
        <v>0</v>
      </c>
      <c r="AJ736" s="50">
        <f t="shared" si="1053"/>
        <v>613725</v>
      </c>
      <c r="AK736" s="50">
        <f t="shared" si="1053"/>
        <v>135710</v>
      </c>
      <c r="AL736" s="50">
        <f>AL737+AL741+AL745+AL749+AL756+AL753</f>
        <v>1089</v>
      </c>
      <c r="AM736" s="50">
        <f t="shared" ref="AM736:AQ736" si="1054">AM737+AM741+AM745+AM749+AM756+AM753</f>
        <v>0</v>
      </c>
      <c r="AN736" s="50">
        <f t="shared" si="1054"/>
        <v>0</v>
      </c>
      <c r="AO736" s="50">
        <f t="shared" si="1054"/>
        <v>0</v>
      </c>
      <c r="AP736" s="50">
        <f t="shared" si="1054"/>
        <v>614814</v>
      </c>
      <c r="AQ736" s="50">
        <f t="shared" si="1054"/>
        <v>135710</v>
      </c>
    </row>
    <row r="737" spans="1:43" s="9" customFormat="1" ht="33">
      <c r="A737" s="77" t="s">
        <v>216</v>
      </c>
      <c r="B737" s="25" t="s">
        <v>56</v>
      </c>
      <c r="C737" s="25" t="s">
        <v>53</v>
      </c>
      <c r="D737" s="32" t="s">
        <v>262</v>
      </c>
      <c r="E737" s="25"/>
      <c r="F737" s="50">
        <f t="shared" ref="F737:U739" si="1055">F738</f>
        <v>442995</v>
      </c>
      <c r="G737" s="50">
        <f t="shared" si="1055"/>
        <v>0</v>
      </c>
      <c r="H737" s="50">
        <f t="shared" si="1055"/>
        <v>9909</v>
      </c>
      <c r="I737" s="50">
        <f t="shared" si="1055"/>
        <v>0</v>
      </c>
      <c r="J737" s="50">
        <f t="shared" si="1055"/>
        <v>0</v>
      </c>
      <c r="K737" s="50">
        <f t="shared" si="1055"/>
        <v>0</v>
      </c>
      <c r="L737" s="50">
        <f t="shared" si="1055"/>
        <v>452904</v>
      </c>
      <c r="M737" s="50">
        <f t="shared" si="1055"/>
        <v>0</v>
      </c>
      <c r="N737" s="50">
        <f t="shared" si="1055"/>
        <v>0</v>
      </c>
      <c r="O737" s="50">
        <f t="shared" si="1055"/>
        <v>0</v>
      </c>
      <c r="P737" s="50">
        <f t="shared" si="1055"/>
        <v>0</v>
      </c>
      <c r="Q737" s="50">
        <f t="shared" si="1055"/>
        <v>0</v>
      </c>
      <c r="R737" s="50">
        <f t="shared" si="1055"/>
        <v>452904</v>
      </c>
      <c r="S737" s="50">
        <f t="shared" si="1055"/>
        <v>0</v>
      </c>
      <c r="T737" s="50">
        <f t="shared" si="1055"/>
        <v>5102</v>
      </c>
      <c r="U737" s="50">
        <f t="shared" si="1055"/>
        <v>0</v>
      </c>
      <c r="V737" s="50">
        <f t="shared" ref="T737:AI739" si="1056">V738</f>
        <v>0</v>
      </c>
      <c r="W737" s="50">
        <f t="shared" si="1056"/>
        <v>0</v>
      </c>
      <c r="X737" s="50">
        <f t="shared" si="1056"/>
        <v>458006</v>
      </c>
      <c r="Y737" s="50">
        <f t="shared" si="1056"/>
        <v>0</v>
      </c>
      <c r="Z737" s="50">
        <f t="shared" si="1056"/>
        <v>0</v>
      </c>
      <c r="AA737" s="50">
        <f t="shared" si="1056"/>
        <v>0</v>
      </c>
      <c r="AB737" s="50">
        <f t="shared" si="1056"/>
        <v>0</v>
      </c>
      <c r="AC737" s="50">
        <f t="shared" si="1056"/>
        <v>0</v>
      </c>
      <c r="AD737" s="50">
        <f t="shared" si="1056"/>
        <v>458006</v>
      </c>
      <c r="AE737" s="50">
        <f t="shared" si="1056"/>
        <v>0</v>
      </c>
      <c r="AF737" s="50">
        <f t="shared" si="1056"/>
        <v>0</v>
      </c>
      <c r="AG737" s="50">
        <f t="shared" si="1056"/>
        <v>0</v>
      </c>
      <c r="AH737" s="50">
        <f t="shared" si="1056"/>
        <v>0</v>
      </c>
      <c r="AI737" s="50">
        <f t="shared" si="1056"/>
        <v>0</v>
      </c>
      <c r="AJ737" s="50">
        <f t="shared" ref="AF737:AQ739" si="1057">AJ738</f>
        <v>458006</v>
      </c>
      <c r="AK737" s="50">
        <f t="shared" si="1057"/>
        <v>0</v>
      </c>
      <c r="AL737" s="50">
        <f t="shared" si="1057"/>
        <v>0</v>
      </c>
      <c r="AM737" s="50">
        <f t="shared" si="1057"/>
        <v>0</v>
      </c>
      <c r="AN737" s="50">
        <f t="shared" si="1057"/>
        <v>0</v>
      </c>
      <c r="AO737" s="50">
        <f t="shared" si="1057"/>
        <v>0</v>
      </c>
      <c r="AP737" s="50">
        <f t="shared" si="1057"/>
        <v>458006</v>
      </c>
      <c r="AQ737" s="50">
        <f t="shared" si="1057"/>
        <v>0</v>
      </c>
    </row>
    <row r="738" spans="1:43" s="9" customFormat="1" ht="16.5">
      <c r="A738" s="73" t="s">
        <v>87</v>
      </c>
      <c r="B738" s="25" t="s">
        <v>56</v>
      </c>
      <c r="C738" s="25" t="s">
        <v>53</v>
      </c>
      <c r="D738" s="32" t="s">
        <v>263</v>
      </c>
      <c r="E738" s="25"/>
      <c r="F738" s="50">
        <f t="shared" si="1055"/>
        <v>442995</v>
      </c>
      <c r="G738" s="50">
        <f t="shared" si="1055"/>
        <v>0</v>
      </c>
      <c r="H738" s="50">
        <f t="shared" si="1055"/>
        <v>9909</v>
      </c>
      <c r="I738" s="50">
        <f t="shared" si="1055"/>
        <v>0</v>
      </c>
      <c r="J738" s="50">
        <f t="shared" si="1055"/>
        <v>0</v>
      </c>
      <c r="K738" s="50">
        <f t="shared" si="1055"/>
        <v>0</v>
      </c>
      <c r="L738" s="50">
        <f t="shared" si="1055"/>
        <v>452904</v>
      </c>
      <c r="M738" s="50">
        <f t="shared" si="1055"/>
        <v>0</v>
      </c>
      <c r="N738" s="50">
        <f t="shared" si="1055"/>
        <v>0</v>
      </c>
      <c r="O738" s="50">
        <f t="shared" si="1055"/>
        <v>0</v>
      </c>
      <c r="P738" s="50">
        <f t="shared" si="1055"/>
        <v>0</v>
      </c>
      <c r="Q738" s="50">
        <f t="shared" si="1055"/>
        <v>0</v>
      </c>
      <c r="R738" s="50">
        <f t="shared" si="1055"/>
        <v>452904</v>
      </c>
      <c r="S738" s="50">
        <f t="shared" si="1055"/>
        <v>0</v>
      </c>
      <c r="T738" s="50">
        <f t="shared" si="1056"/>
        <v>5102</v>
      </c>
      <c r="U738" s="50">
        <f t="shared" si="1056"/>
        <v>0</v>
      </c>
      <c r="V738" s="50">
        <f t="shared" si="1056"/>
        <v>0</v>
      </c>
      <c r="W738" s="50">
        <f t="shared" si="1056"/>
        <v>0</v>
      </c>
      <c r="X738" s="50">
        <f t="shared" si="1056"/>
        <v>458006</v>
      </c>
      <c r="Y738" s="50">
        <f t="shared" si="1056"/>
        <v>0</v>
      </c>
      <c r="Z738" s="50">
        <f t="shared" si="1056"/>
        <v>0</v>
      </c>
      <c r="AA738" s="50">
        <f t="shared" si="1056"/>
        <v>0</v>
      </c>
      <c r="AB738" s="50">
        <f t="shared" si="1056"/>
        <v>0</v>
      </c>
      <c r="AC738" s="50">
        <f t="shared" si="1056"/>
        <v>0</v>
      </c>
      <c r="AD738" s="50">
        <f t="shared" si="1056"/>
        <v>458006</v>
      </c>
      <c r="AE738" s="50">
        <f t="shared" si="1056"/>
        <v>0</v>
      </c>
      <c r="AF738" s="50">
        <f t="shared" si="1057"/>
        <v>0</v>
      </c>
      <c r="AG738" s="50">
        <f t="shared" si="1057"/>
        <v>0</v>
      </c>
      <c r="AH738" s="50">
        <f t="shared" si="1057"/>
        <v>0</v>
      </c>
      <c r="AI738" s="50">
        <f t="shared" si="1057"/>
        <v>0</v>
      </c>
      <c r="AJ738" s="50">
        <f t="shared" si="1057"/>
        <v>458006</v>
      </c>
      <c r="AK738" s="50">
        <f t="shared" si="1057"/>
        <v>0</v>
      </c>
      <c r="AL738" s="50">
        <f t="shared" si="1057"/>
        <v>0</v>
      </c>
      <c r="AM738" s="50">
        <f t="shared" si="1057"/>
        <v>0</v>
      </c>
      <c r="AN738" s="50">
        <f t="shared" si="1057"/>
        <v>0</v>
      </c>
      <c r="AO738" s="50">
        <f t="shared" si="1057"/>
        <v>0</v>
      </c>
      <c r="AP738" s="50">
        <f t="shared" si="1057"/>
        <v>458006</v>
      </c>
      <c r="AQ738" s="50">
        <f t="shared" si="1057"/>
        <v>0</v>
      </c>
    </row>
    <row r="739" spans="1:43" s="9" customFormat="1" ht="33" customHeight="1">
      <c r="A739" s="73" t="s">
        <v>83</v>
      </c>
      <c r="B739" s="25" t="s">
        <v>56</v>
      </c>
      <c r="C739" s="25" t="s">
        <v>53</v>
      </c>
      <c r="D739" s="32" t="s">
        <v>263</v>
      </c>
      <c r="E739" s="25" t="s">
        <v>84</v>
      </c>
      <c r="F739" s="27">
        <f t="shared" si="1055"/>
        <v>442995</v>
      </c>
      <c r="G739" s="27">
        <f t="shared" si="1055"/>
        <v>0</v>
      </c>
      <c r="H739" s="27">
        <f t="shared" si="1055"/>
        <v>9909</v>
      </c>
      <c r="I739" s="27">
        <f t="shared" si="1055"/>
        <v>0</v>
      </c>
      <c r="J739" s="27">
        <f t="shared" si="1055"/>
        <v>0</v>
      </c>
      <c r="K739" s="27">
        <f t="shared" si="1055"/>
        <v>0</v>
      </c>
      <c r="L739" s="27">
        <f t="shared" si="1055"/>
        <v>452904</v>
      </c>
      <c r="M739" s="27">
        <f t="shared" si="1055"/>
        <v>0</v>
      </c>
      <c r="N739" s="27">
        <f t="shared" si="1055"/>
        <v>0</v>
      </c>
      <c r="O739" s="27">
        <f t="shared" si="1055"/>
        <v>0</v>
      </c>
      <c r="P739" s="27">
        <f t="shared" si="1055"/>
        <v>0</v>
      </c>
      <c r="Q739" s="27">
        <f t="shared" si="1055"/>
        <v>0</v>
      </c>
      <c r="R739" s="27">
        <f t="shared" si="1055"/>
        <v>452904</v>
      </c>
      <c r="S739" s="27">
        <f t="shared" si="1055"/>
        <v>0</v>
      </c>
      <c r="T739" s="27">
        <f t="shared" si="1056"/>
        <v>5102</v>
      </c>
      <c r="U739" s="27">
        <f t="shared" si="1056"/>
        <v>0</v>
      </c>
      <c r="V739" s="27">
        <f t="shared" si="1056"/>
        <v>0</v>
      </c>
      <c r="W739" s="27">
        <f t="shared" si="1056"/>
        <v>0</v>
      </c>
      <c r="X739" s="27">
        <f t="shared" si="1056"/>
        <v>458006</v>
      </c>
      <c r="Y739" s="27">
        <f t="shared" si="1056"/>
        <v>0</v>
      </c>
      <c r="Z739" s="27">
        <f t="shared" si="1056"/>
        <v>0</v>
      </c>
      <c r="AA739" s="27">
        <f t="shared" si="1056"/>
        <v>0</v>
      </c>
      <c r="AB739" s="27">
        <f t="shared" si="1056"/>
        <v>0</v>
      </c>
      <c r="AC739" s="27">
        <f t="shared" si="1056"/>
        <v>0</v>
      </c>
      <c r="AD739" s="27">
        <f t="shared" si="1056"/>
        <v>458006</v>
      </c>
      <c r="AE739" s="27">
        <f t="shared" si="1056"/>
        <v>0</v>
      </c>
      <c r="AF739" s="27">
        <f t="shared" si="1057"/>
        <v>0</v>
      </c>
      <c r="AG739" s="27">
        <f t="shared" si="1057"/>
        <v>0</v>
      </c>
      <c r="AH739" s="27">
        <f t="shared" si="1057"/>
        <v>0</v>
      </c>
      <c r="AI739" s="27">
        <f t="shared" si="1057"/>
        <v>0</v>
      </c>
      <c r="AJ739" s="27">
        <f t="shared" si="1057"/>
        <v>458006</v>
      </c>
      <c r="AK739" s="27">
        <f t="shared" si="1057"/>
        <v>0</v>
      </c>
      <c r="AL739" s="27">
        <f t="shared" si="1057"/>
        <v>0</v>
      </c>
      <c r="AM739" s="27">
        <f t="shared" si="1057"/>
        <v>0</v>
      </c>
      <c r="AN739" s="27">
        <f t="shared" si="1057"/>
        <v>0</v>
      </c>
      <c r="AO739" s="27">
        <f t="shared" si="1057"/>
        <v>0</v>
      </c>
      <c r="AP739" s="27">
        <f t="shared" si="1057"/>
        <v>458006</v>
      </c>
      <c r="AQ739" s="27">
        <f t="shared" si="1057"/>
        <v>0</v>
      </c>
    </row>
    <row r="740" spans="1:43" s="9" customFormat="1" ht="20.25" customHeight="1">
      <c r="A740" s="73" t="s">
        <v>178</v>
      </c>
      <c r="B740" s="25" t="s">
        <v>56</v>
      </c>
      <c r="C740" s="25" t="s">
        <v>53</v>
      </c>
      <c r="D740" s="32" t="s">
        <v>263</v>
      </c>
      <c r="E740" s="25" t="s">
        <v>177</v>
      </c>
      <c r="F740" s="27">
        <f>430973+12022</f>
        <v>442995</v>
      </c>
      <c r="G740" s="27"/>
      <c r="H740" s="27">
        <v>9909</v>
      </c>
      <c r="I740" s="27"/>
      <c r="J740" s="27"/>
      <c r="K740" s="27"/>
      <c r="L740" s="27">
        <f>F740+H740+I740+J740+K740</f>
        <v>452904</v>
      </c>
      <c r="M740" s="27">
        <f>G740+K740</f>
        <v>0</v>
      </c>
      <c r="N740" s="27"/>
      <c r="O740" s="27"/>
      <c r="P740" s="27"/>
      <c r="Q740" s="27"/>
      <c r="R740" s="27">
        <f>L740+N740+O740+P740+Q740</f>
        <v>452904</v>
      </c>
      <c r="S740" s="27">
        <f>M740+Q740</f>
        <v>0</v>
      </c>
      <c r="T740" s="27">
        <v>5102</v>
      </c>
      <c r="U740" s="27"/>
      <c r="V740" s="27"/>
      <c r="W740" s="27"/>
      <c r="X740" s="27">
        <f>R740+T740+U740+V740+W740</f>
        <v>458006</v>
      </c>
      <c r="Y740" s="27">
        <f>S740+W740</f>
        <v>0</v>
      </c>
      <c r="Z740" s="27"/>
      <c r="AA740" s="27"/>
      <c r="AB740" s="27"/>
      <c r="AC740" s="27"/>
      <c r="AD740" s="27">
        <f>X740+Z740+AA740+AB740+AC740</f>
        <v>458006</v>
      </c>
      <c r="AE740" s="27">
        <f>Y740+AC740</f>
        <v>0</v>
      </c>
      <c r="AF740" s="27"/>
      <c r="AG740" s="27"/>
      <c r="AH740" s="27"/>
      <c r="AI740" s="27"/>
      <c r="AJ740" s="27">
        <f>AD740+AF740+AG740+AH740+AI740</f>
        <v>458006</v>
      </c>
      <c r="AK740" s="27">
        <f>AE740+AI740</f>
        <v>0</v>
      </c>
      <c r="AL740" s="27"/>
      <c r="AM740" s="27"/>
      <c r="AN740" s="27"/>
      <c r="AO740" s="27"/>
      <c r="AP740" s="27">
        <f>AJ740+AL740+AM740+AN740+AO740</f>
        <v>458006</v>
      </c>
      <c r="AQ740" s="27">
        <f>AK740+AO740</f>
        <v>0</v>
      </c>
    </row>
    <row r="741" spans="1:43" s="9" customFormat="1" ht="21" customHeight="1">
      <c r="A741" s="73" t="s">
        <v>78</v>
      </c>
      <c r="B741" s="25" t="s">
        <v>56</v>
      </c>
      <c r="C741" s="25" t="s">
        <v>53</v>
      </c>
      <c r="D741" s="32" t="s">
        <v>264</v>
      </c>
      <c r="E741" s="25"/>
      <c r="F741" s="50">
        <f>F742</f>
        <v>1765</v>
      </c>
      <c r="G741" s="50">
        <f>G742</f>
        <v>0</v>
      </c>
      <c r="H741" s="50">
        <f t="shared" ref="H741:Z743" si="1058">H742</f>
        <v>0</v>
      </c>
      <c r="I741" s="50">
        <f t="shared" si="1058"/>
        <v>0</v>
      </c>
      <c r="J741" s="50">
        <f t="shared" si="1058"/>
        <v>0</v>
      </c>
      <c r="K741" s="50">
        <f t="shared" si="1058"/>
        <v>0</v>
      </c>
      <c r="L741" s="50">
        <f t="shared" si="1058"/>
        <v>1765</v>
      </c>
      <c r="M741" s="50">
        <f t="shared" si="1058"/>
        <v>0</v>
      </c>
      <c r="N741" s="50">
        <f t="shared" si="1058"/>
        <v>0</v>
      </c>
      <c r="O741" s="50">
        <f t="shared" si="1058"/>
        <v>0</v>
      </c>
      <c r="P741" s="50">
        <f t="shared" si="1058"/>
        <v>0</v>
      </c>
      <c r="Q741" s="50">
        <f t="shared" si="1058"/>
        <v>0</v>
      </c>
      <c r="R741" s="50">
        <f t="shared" si="1058"/>
        <v>1765</v>
      </c>
      <c r="S741" s="50">
        <f t="shared" si="1058"/>
        <v>0</v>
      </c>
      <c r="T741" s="50">
        <f t="shared" si="1058"/>
        <v>0</v>
      </c>
      <c r="U741" s="50">
        <f t="shared" si="1058"/>
        <v>0</v>
      </c>
      <c r="V741" s="50">
        <f t="shared" si="1058"/>
        <v>0</v>
      </c>
      <c r="W741" s="50">
        <f t="shared" si="1058"/>
        <v>0</v>
      </c>
      <c r="X741" s="50">
        <f t="shared" si="1058"/>
        <v>1765</v>
      </c>
      <c r="Y741" s="50">
        <f t="shared" si="1058"/>
        <v>0</v>
      </c>
      <c r="Z741" s="50">
        <f t="shared" si="1058"/>
        <v>0</v>
      </c>
      <c r="AA741" s="132">
        <f t="shared" ref="Z741:AO743" si="1059">AA742</f>
        <v>-119</v>
      </c>
      <c r="AB741" s="50">
        <f t="shared" si="1059"/>
        <v>0</v>
      </c>
      <c r="AC741" s="50">
        <f t="shared" si="1059"/>
        <v>0</v>
      </c>
      <c r="AD741" s="50">
        <f t="shared" si="1059"/>
        <v>1646</v>
      </c>
      <c r="AE741" s="50">
        <f t="shared" si="1059"/>
        <v>0</v>
      </c>
      <c r="AF741" s="50">
        <f t="shared" si="1059"/>
        <v>2227</v>
      </c>
      <c r="AG741" s="50">
        <f t="shared" si="1059"/>
        <v>4335</v>
      </c>
      <c r="AH741" s="50">
        <f t="shared" si="1059"/>
        <v>0</v>
      </c>
      <c r="AI741" s="50">
        <f t="shared" si="1059"/>
        <v>0</v>
      </c>
      <c r="AJ741" s="50">
        <f t="shared" si="1059"/>
        <v>8208</v>
      </c>
      <c r="AK741" s="50">
        <f t="shared" si="1059"/>
        <v>0</v>
      </c>
      <c r="AL741" s="50">
        <f t="shared" si="1059"/>
        <v>1089</v>
      </c>
      <c r="AM741" s="50">
        <f t="shared" si="1059"/>
        <v>0</v>
      </c>
      <c r="AN741" s="50">
        <f t="shared" si="1059"/>
        <v>0</v>
      </c>
      <c r="AO741" s="50">
        <f t="shared" si="1059"/>
        <v>0</v>
      </c>
      <c r="AP741" s="50">
        <f t="shared" ref="AL741:AQ743" si="1060">AP742</f>
        <v>9297</v>
      </c>
      <c r="AQ741" s="50">
        <f t="shared" si="1060"/>
        <v>0</v>
      </c>
    </row>
    <row r="742" spans="1:43" s="9" customFormat="1" ht="19.5" customHeight="1">
      <c r="A742" s="73" t="s">
        <v>134</v>
      </c>
      <c r="B742" s="25" t="s">
        <v>56</v>
      </c>
      <c r="C742" s="25" t="s">
        <v>53</v>
      </c>
      <c r="D742" s="32" t="s">
        <v>265</v>
      </c>
      <c r="E742" s="25"/>
      <c r="F742" s="50">
        <f t="shared" ref="F742:U743" si="1061">F743</f>
        <v>1765</v>
      </c>
      <c r="G742" s="50">
        <f t="shared" si="1061"/>
        <v>0</v>
      </c>
      <c r="H742" s="50">
        <f t="shared" si="1061"/>
        <v>0</v>
      </c>
      <c r="I742" s="50">
        <f t="shared" si="1061"/>
        <v>0</v>
      </c>
      <c r="J742" s="50">
        <f t="shared" si="1061"/>
        <v>0</v>
      </c>
      <c r="K742" s="50">
        <f t="shared" si="1061"/>
        <v>0</v>
      </c>
      <c r="L742" s="50">
        <f t="shared" si="1061"/>
        <v>1765</v>
      </c>
      <c r="M742" s="50">
        <f t="shared" si="1061"/>
        <v>0</v>
      </c>
      <c r="N742" s="50">
        <f t="shared" si="1061"/>
        <v>0</v>
      </c>
      <c r="O742" s="50">
        <f t="shared" si="1061"/>
        <v>0</v>
      </c>
      <c r="P742" s="50">
        <f t="shared" si="1061"/>
        <v>0</v>
      </c>
      <c r="Q742" s="50">
        <f t="shared" si="1061"/>
        <v>0</v>
      </c>
      <c r="R742" s="50">
        <f t="shared" si="1061"/>
        <v>1765</v>
      </c>
      <c r="S742" s="50">
        <f t="shared" si="1061"/>
        <v>0</v>
      </c>
      <c r="T742" s="50">
        <f t="shared" si="1061"/>
        <v>0</v>
      </c>
      <c r="U742" s="50">
        <f t="shared" si="1061"/>
        <v>0</v>
      </c>
      <c r="V742" s="50">
        <f t="shared" si="1058"/>
        <v>0</v>
      </c>
      <c r="W742" s="50">
        <f t="shared" si="1058"/>
        <v>0</v>
      </c>
      <c r="X742" s="50">
        <f t="shared" si="1058"/>
        <v>1765</v>
      </c>
      <c r="Y742" s="50">
        <f t="shared" si="1058"/>
        <v>0</v>
      </c>
      <c r="Z742" s="50">
        <f t="shared" si="1058"/>
        <v>0</v>
      </c>
      <c r="AA742" s="132">
        <f t="shared" si="1059"/>
        <v>-119</v>
      </c>
      <c r="AB742" s="50">
        <f t="shared" si="1059"/>
        <v>0</v>
      </c>
      <c r="AC742" s="50">
        <f t="shared" si="1059"/>
        <v>0</v>
      </c>
      <c r="AD742" s="50">
        <f t="shared" si="1059"/>
        <v>1646</v>
      </c>
      <c r="AE742" s="50">
        <f t="shared" si="1059"/>
        <v>0</v>
      </c>
      <c r="AF742" s="50">
        <f t="shared" si="1059"/>
        <v>2227</v>
      </c>
      <c r="AG742" s="50">
        <f t="shared" si="1059"/>
        <v>4335</v>
      </c>
      <c r="AH742" s="50">
        <f t="shared" si="1059"/>
        <v>0</v>
      </c>
      <c r="AI742" s="50">
        <f t="shared" si="1059"/>
        <v>0</v>
      </c>
      <c r="AJ742" s="50">
        <f t="shared" si="1059"/>
        <v>8208</v>
      </c>
      <c r="AK742" s="50">
        <f t="shared" si="1059"/>
        <v>0</v>
      </c>
      <c r="AL742" s="50">
        <f t="shared" si="1060"/>
        <v>1089</v>
      </c>
      <c r="AM742" s="50">
        <f t="shared" si="1060"/>
        <v>0</v>
      </c>
      <c r="AN742" s="50">
        <f t="shared" si="1060"/>
        <v>0</v>
      </c>
      <c r="AO742" s="50">
        <f t="shared" si="1060"/>
        <v>0</v>
      </c>
      <c r="AP742" s="50">
        <f t="shared" si="1060"/>
        <v>9297</v>
      </c>
      <c r="AQ742" s="50">
        <f t="shared" si="1060"/>
        <v>0</v>
      </c>
    </row>
    <row r="743" spans="1:43" s="9" customFormat="1" ht="37.5" customHeight="1">
      <c r="A743" s="73" t="s">
        <v>83</v>
      </c>
      <c r="B743" s="25" t="s">
        <v>56</v>
      </c>
      <c r="C743" s="25" t="s">
        <v>53</v>
      </c>
      <c r="D743" s="32" t="s">
        <v>265</v>
      </c>
      <c r="E743" s="25" t="s">
        <v>84</v>
      </c>
      <c r="F743" s="27">
        <f t="shared" si="1061"/>
        <v>1765</v>
      </c>
      <c r="G743" s="27">
        <f t="shared" si="1061"/>
        <v>0</v>
      </c>
      <c r="H743" s="27">
        <f t="shared" si="1061"/>
        <v>0</v>
      </c>
      <c r="I743" s="27">
        <f t="shared" si="1061"/>
        <v>0</v>
      </c>
      <c r="J743" s="27">
        <f t="shared" si="1061"/>
        <v>0</v>
      </c>
      <c r="K743" s="27">
        <f t="shared" si="1061"/>
        <v>0</v>
      </c>
      <c r="L743" s="27">
        <f t="shared" si="1061"/>
        <v>1765</v>
      </c>
      <c r="M743" s="27">
        <f t="shared" si="1061"/>
        <v>0</v>
      </c>
      <c r="N743" s="27">
        <f t="shared" si="1061"/>
        <v>0</v>
      </c>
      <c r="O743" s="27">
        <f t="shared" si="1061"/>
        <v>0</v>
      </c>
      <c r="P743" s="27">
        <f t="shared" si="1061"/>
        <v>0</v>
      </c>
      <c r="Q743" s="27">
        <f t="shared" si="1061"/>
        <v>0</v>
      </c>
      <c r="R743" s="27">
        <f t="shared" si="1061"/>
        <v>1765</v>
      </c>
      <c r="S743" s="27">
        <f t="shared" si="1061"/>
        <v>0</v>
      </c>
      <c r="T743" s="27">
        <f t="shared" si="1058"/>
        <v>0</v>
      </c>
      <c r="U743" s="27">
        <f t="shared" si="1058"/>
        <v>0</v>
      </c>
      <c r="V743" s="27">
        <f t="shared" si="1058"/>
        <v>0</v>
      </c>
      <c r="W743" s="27">
        <f t="shared" si="1058"/>
        <v>0</v>
      </c>
      <c r="X743" s="27">
        <f t="shared" si="1058"/>
        <v>1765</v>
      </c>
      <c r="Y743" s="27">
        <f t="shared" si="1058"/>
        <v>0</v>
      </c>
      <c r="Z743" s="27">
        <f t="shared" si="1059"/>
        <v>0</v>
      </c>
      <c r="AA743" s="131">
        <f t="shared" si="1059"/>
        <v>-119</v>
      </c>
      <c r="AB743" s="27">
        <f t="shared" si="1059"/>
        <v>0</v>
      </c>
      <c r="AC743" s="27">
        <f t="shared" si="1059"/>
        <v>0</v>
      </c>
      <c r="AD743" s="27">
        <f t="shared" si="1059"/>
        <v>1646</v>
      </c>
      <c r="AE743" s="27">
        <f t="shared" si="1059"/>
        <v>0</v>
      </c>
      <c r="AF743" s="27">
        <f t="shared" si="1059"/>
        <v>2227</v>
      </c>
      <c r="AG743" s="27">
        <f t="shared" si="1059"/>
        <v>4335</v>
      </c>
      <c r="AH743" s="27">
        <f t="shared" si="1059"/>
        <v>0</v>
      </c>
      <c r="AI743" s="27">
        <f t="shared" si="1059"/>
        <v>0</v>
      </c>
      <c r="AJ743" s="27">
        <f t="shared" si="1059"/>
        <v>8208</v>
      </c>
      <c r="AK743" s="27">
        <f t="shared" si="1059"/>
        <v>0</v>
      </c>
      <c r="AL743" s="92">
        <f t="shared" si="1060"/>
        <v>1089</v>
      </c>
      <c r="AM743" s="92">
        <f t="shared" si="1060"/>
        <v>0</v>
      </c>
      <c r="AN743" s="92">
        <f t="shared" si="1060"/>
        <v>0</v>
      </c>
      <c r="AO743" s="92">
        <f t="shared" si="1060"/>
        <v>0</v>
      </c>
      <c r="AP743" s="27">
        <f t="shared" si="1060"/>
        <v>9297</v>
      </c>
      <c r="AQ743" s="27">
        <f t="shared" si="1060"/>
        <v>0</v>
      </c>
    </row>
    <row r="744" spans="1:43" s="9" customFormat="1" ht="16.5">
      <c r="A744" s="73" t="s">
        <v>178</v>
      </c>
      <c r="B744" s="25" t="s">
        <v>56</v>
      </c>
      <c r="C744" s="25" t="s">
        <v>53</v>
      </c>
      <c r="D744" s="32" t="s">
        <v>265</v>
      </c>
      <c r="E744" s="25" t="s">
        <v>177</v>
      </c>
      <c r="F744" s="27">
        <v>1765</v>
      </c>
      <c r="G744" s="27"/>
      <c r="H744" s="27"/>
      <c r="I744" s="27"/>
      <c r="J744" s="27"/>
      <c r="K744" s="27"/>
      <c r="L744" s="27">
        <f>F744+H744+I744+J744+K744</f>
        <v>1765</v>
      </c>
      <c r="M744" s="27">
        <f>G744+K744</f>
        <v>0</v>
      </c>
      <c r="N744" s="27"/>
      <c r="O744" s="27"/>
      <c r="P744" s="27"/>
      <c r="Q744" s="27"/>
      <c r="R744" s="27">
        <f>L744+N744+O744+P744+Q744</f>
        <v>1765</v>
      </c>
      <c r="S744" s="27">
        <f>M744+Q744</f>
        <v>0</v>
      </c>
      <c r="T744" s="27"/>
      <c r="U744" s="27"/>
      <c r="V744" s="27"/>
      <c r="W744" s="27"/>
      <c r="X744" s="27">
        <f>R744+T744+U744+V744+W744</f>
        <v>1765</v>
      </c>
      <c r="Y744" s="27">
        <f>S744+W744</f>
        <v>0</v>
      </c>
      <c r="Z744" s="27"/>
      <c r="AA744" s="27">
        <v>-119</v>
      </c>
      <c r="AB744" s="27"/>
      <c r="AC744" s="27"/>
      <c r="AD744" s="27">
        <f>X744+Z744+AA744+AB744+AC744</f>
        <v>1646</v>
      </c>
      <c r="AE744" s="27">
        <f>Y744+AC744</f>
        <v>0</v>
      </c>
      <c r="AF744" s="27">
        <v>2227</v>
      </c>
      <c r="AG744" s="27">
        <v>4335</v>
      </c>
      <c r="AH744" s="27"/>
      <c r="AI744" s="27"/>
      <c r="AJ744" s="27">
        <f>AD744+AF744+AG744+AH744+AI744</f>
        <v>8208</v>
      </c>
      <c r="AK744" s="27">
        <f>AE744+AI744</f>
        <v>0</v>
      </c>
      <c r="AL744" s="92">
        <v>1089</v>
      </c>
      <c r="AM744" s="92"/>
      <c r="AN744" s="92"/>
      <c r="AO744" s="92"/>
      <c r="AP744" s="27">
        <f>AJ744+AL744+AM744+AN744+AO744</f>
        <v>9297</v>
      </c>
      <c r="AQ744" s="27">
        <f>AK744+AO744</f>
        <v>0</v>
      </c>
    </row>
    <row r="745" spans="1:43" s="9" customFormat="1" ht="33" hidden="1">
      <c r="A745" s="96" t="s">
        <v>152</v>
      </c>
      <c r="B745" s="109" t="s">
        <v>56</v>
      </c>
      <c r="C745" s="97" t="s">
        <v>53</v>
      </c>
      <c r="D745" s="110" t="s">
        <v>483</v>
      </c>
      <c r="E745" s="97"/>
      <c r="F745" s="95">
        <f t="shared" ref="F745:U747" si="1062">F746</f>
        <v>41066</v>
      </c>
      <c r="G745" s="95">
        <f t="shared" si="1062"/>
        <v>41066</v>
      </c>
      <c r="H745" s="95">
        <f t="shared" si="1062"/>
        <v>0</v>
      </c>
      <c r="I745" s="95">
        <f t="shared" si="1062"/>
        <v>0</v>
      </c>
      <c r="J745" s="95">
        <f t="shared" si="1062"/>
        <v>0</v>
      </c>
      <c r="K745" s="95">
        <f t="shared" si="1062"/>
        <v>0</v>
      </c>
      <c r="L745" s="95">
        <f t="shared" si="1062"/>
        <v>41066</v>
      </c>
      <c r="M745" s="95">
        <f t="shared" si="1062"/>
        <v>41066</v>
      </c>
      <c r="N745" s="95">
        <f t="shared" si="1062"/>
        <v>0</v>
      </c>
      <c r="O745" s="95">
        <f t="shared" si="1062"/>
        <v>0</v>
      </c>
      <c r="P745" s="95">
        <f t="shared" si="1062"/>
        <v>0</v>
      </c>
      <c r="Q745" s="95">
        <f t="shared" si="1062"/>
        <v>-41066</v>
      </c>
      <c r="R745" s="95">
        <f t="shared" si="1062"/>
        <v>0</v>
      </c>
      <c r="S745" s="95">
        <f t="shared" si="1062"/>
        <v>0</v>
      </c>
      <c r="T745" s="95">
        <f t="shared" si="1062"/>
        <v>0</v>
      </c>
      <c r="U745" s="95">
        <f t="shared" si="1062"/>
        <v>0</v>
      </c>
      <c r="V745" s="95">
        <f t="shared" ref="T745:AI747" si="1063">V746</f>
        <v>0</v>
      </c>
      <c r="W745" s="95">
        <f t="shared" si="1063"/>
        <v>0</v>
      </c>
      <c r="X745" s="95">
        <f t="shared" si="1063"/>
        <v>0</v>
      </c>
      <c r="Y745" s="95">
        <f t="shared" si="1063"/>
        <v>0</v>
      </c>
      <c r="Z745" s="95">
        <f t="shared" si="1063"/>
        <v>0</v>
      </c>
      <c r="AA745" s="95">
        <f t="shared" si="1063"/>
        <v>0</v>
      </c>
      <c r="AB745" s="95">
        <f t="shared" si="1063"/>
        <v>0</v>
      </c>
      <c r="AC745" s="95">
        <f t="shared" si="1063"/>
        <v>0</v>
      </c>
      <c r="AD745" s="95">
        <f t="shared" si="1063"/>
        <v>0</v>
      </c>
      <c r="AE745" s="95">
        <f t="shared" si="1063"/>
        <v>0</v>
      </c>
      <c r="AF745" s="27">
        <f t="shared" si="1063"/>
        <v>0</v>
      </c>
      <c r="AG745" s="27">
        <f t="shared" si="1063"/>
        <v>0</v>
      </c>
      <c r="AH745" s="27">
        <f t="shared" si="1063"/>
        <v>0</v>
      </c>
      <c r="AI745" s="27">
        <f t="shared" si="1063"/>
        <v>0</v>
      </c>
      <c r="AJ745" s="95">
        <f t="shared" ref="AF745:AQ747" si="1064">AJ746</f>
        <v>0</v>
      </c>
      <c r="AK745" s="95">
        <f t="shared" si="1064"/>
        <v>0</v>
      </c>
      <c r="AL745" s="27">
        <f t="shared" si="1064"/>
        <v>0</v>
      </c>
      <c r="AM745" s="27">
        <f t="shared" si="1064"/>
        <v>0</v>
      </c>
      <c r="AN745" s="27">
        <f t="shared" si="1064"/>
        <v>0</v>
      </c>
      <c r="AO745" s="27">
        <f t="shared" si="1064"/>
        <v>0</v>
      </c>
      <c r="AP745" s="95">
        <f t="shared" si="1064"/>
        <v>0</v>
      </c>
      <c r="AQ745" s="95">
        <f t="shared" si="1064"/>
        <v>0</v>
      </c>
    </row>
    <row r="746" spans="1:43" s="9" customFormat="1" ht="49.5" hidden="1">
      <c r="A746" s="111" t="s">
        <v>432</v>
      </c>
      <c r="B746" s="109" t="s">
        <v>56</v>
      </c>
      <c r="C746" s="97" t="s">
        <v>53</v>
      </c>
      <c r="D746" s="110" t="s">
        <v>484</v>
      </c>
      <c r="E746" s="97"/>
      <c r="F746" s="95">
        <f t="shared" si="1062"/>
        <v>41066</v>
      </c>
      <c r="G746" s="95">
        <f t="shared" si="1062"/>
        <v>41066</v>
      </c>
      <c r="H746" s="95">
        <f t="shared" si="1062"/>
        <v>0</v>
      </c>
      <c r="I746" s="95">
        <f t="shared" si="1062"/>
        <v>0</v>
      </c>
      <c r="J746" s="95">
        <f t="shared" si="1062"/>
        <v>0</v>
      </c>
      <c r="K746" s="95">
        <f t="shared" si="1062"/>
        <v>0</v>
      </c>
      <c r="L746" s="95">
        <f t="shared" si="1062"/>
        <v>41066</v>
      </c>
      <c r="M746" s="95">
        <f t="shared" si="1062"/>
        <v>41066</v>
      </c>
      <c r="N746" s="95">
        <f t="shared" si="1062"/>
        <v>0</v>
      </c>
      <c r="O746" s="95">
        <f t="shared" si="1062"/>
        <v>0</v>
      </c>
      <c r="P746" s="95">
        <f t="shared" si="1062"/>
        <v>0</v>
      </c>
      <c r="Q746" s="95">
        <f t="shared" si="1062"/>
        <v>-41066</v>
      </c>
      <c r="R746" s="95">
        <f t="shared" si="1062"/>
        <v>0</v>
      </c>
      <c r="S746" s="95">
        <f t="shared" si="1062"/>
        <v>0</v>
      </c>
      <c r="T746" s="95">
        <f t="shared" si="1063"/>
        <v>0</v>
      </c>
      <c r="U746" s="95">
        <f t="shared" si="1063"/>
        <v>0</v>
      </c>
      <c r="V746" s="95">
        <f t="shared" si="1063"/>
        <v>0</v>
      </c>
      <c r="W746" s="95">
        <f t="shared" si="1063"/>
        <v>0</v>
      </c>
      <c r="X746" s="95">
        <f t="shared" si="1063"/>
        <v>0</v>
      </c>
      <c r="Y746" s="95">
        <f t="shared" si="1063"/>
        <v>0</v>
      </c>
      <c r="Z746" s="95">
        <f t="shared" si="1063"/>
        <v>0</v>
      </c>
      <c r="AA746" s="95">
        <f t="shared" si="1063"/>
        <v>0</v>
      </c>
      <c r="AB746" s="95">
        <f t="shared" si="1063"/>
        <v>0</v>
      </c>
      <c r="AC746" s="95">
        <f t="shared" si="1063"/>
        <v>0</v>
      </c>
      <c r="AD746" s="95">
        <f t="shared" si="1063"/>
        <v>0</v>
      </c>
      <c r="AE746" s="95">
        <f t="shared" si="1063"/>
        <v>0</v>
      </c>
      <c r="AF746" s="27">
        <f t="shared" si="1064"/>
        <v>0</v>
      </c>
      <c r="AG746" s="27">
        <f t="shared" si="1064"/>
        <v>0</v>
      </c>
      <c r="AH746" s="27">
        <f t="shared" si="1064"/>
        <v>0</v>
      </c>
      <c r="AI746" s="27">
        <f t="shared" si="1064"/>
        <v>0</v>
      </c>
      <c r="AJ746" s="95">
        <f t="shared" si="1064"/>
        <v>0</v>
      </c>
      <c r="AK746" s="95">
        <f t="shared" si="1064"/>
        <v>0</v>
      </c>
      <c r="AL746" s="27">
        <f t="shared" si="1064"/>
        <v>0</v>
      </c>
      <c r="AM746" s="27">
        <f t="shared" si="1064"/>
        <v>0</v>
      </c>
      <c r="AN746" s="27">
        <f t="shared" si="1064"/>
        <v>0</v>
      </c>
      <c r="AO746" s="27">
        <f t="shared" si="1064"/>
        <v>0</v>
      </c>
      <c r="AP746" s="95">
        <f t="shared" si="1064"/>
        <v>0</v>
      </c>
      <c r="AQ746" s="95">
        <f t="shared" si="1064"/>
        <v>0</v>
      </c>
    </row>
    <row r="747" spans="1:43" s="9" customFormat="1" ht="33.75" hidden="1" customHeight="1">
      <c r="A747" s="96" t="s">
        <v>83</v>
      </c>
      <c r="B747" s="109" t="s">
        <v>56</v>
      </c>
      <c r="C747" s="97" t="s">
        <v>53</v>
      </c>
      <c r="D747" s="110" t="s">
        <v>484</v>
      </c>
      <c r="E747" s="97" t="s">
        <v>84</v>
      </c>
      <c r="F747" s="95">
        <f t="shared" si="1062"/>
        <v>41066</v>
      </c>
      <c r="G747" s="95">
        <f t="shared" si="1062"/>
        <v>41066</v>
      </c>
      <c r="H747" s="95">
        <f t="shared" si="1062"/>
        <v>0</v>
      </c>
      <c r="I747" s="95">
        <f t="shared" si="1062"/>
        <v>0</v>
      </c>
      <c r="J747" s="95">
        <f t="shared" si="1062"/>
        <v>0</v>
      </c>
      <c r="K747" s="95">
        <f t="shared" si="1062"/>
        <v>0</v>
      </c>
      <c r="L747" s="95">
        <f t="shared" si="1062"/>
        <v>41066</v>
      </c>
      <c r="M747" s="95">
        <f t="shared" si="1062"/>
        <v>41066</v>
      </c>
      <c r="N747" s="95">
        <f t="shared" si="1062"/>
        <v>0</v>
      </c>
      <c r="O747" s="95">
        <f t="shared" si="1062"/>
        <v>0</v>
      </c>
      <c r="P747" s="95">
        <f t="shared" si="1062"/>
        <v>0</v>
      </c>
      <c r="Q747" s="95">
        <f t="shared" si="1062"/>
        <v>-41066</v>
      </c>
      <c r="R747" s="95">
        <f t="shared" si="1062"/>
        <v>0</v>
      </c>
      <c r="S747" s="95">
        <f t="shared" si="1062"/>
        <v>0</v>
      </c>
      <c r="T747" s="95">
        <f t="shared" si="1063"/>
        <v>0</v>
      </c>
      <c r="U747" s="95">
        <f t="shared" si="1063"/>
        <v>0</v>
      </c>
      <c r="V747" s="95">
        <f t="shared" si="1063"/>
        <v>0</v>
      </c>
      <c r="W747" s="95">
        <f t="shared" si="1063"/>
        <v>0</v>
      </c>
      <c r="X747" s="95">
        <f t="shared" si="1063"/>
        <v>0</v>
      </c>
      <c r="Y747" s="95">
        <f t="shared" si="1063"/>
        <v>0</v>
      </c>
      <c r="Z747" s="95">
        <f t="shared" si="1063"/>
        <v>0</v>
      </c>
      <c r="AA747" s="95">
        <f t="shared" si="1063"/>
        <v>0</v>
      </c>
      <c r="AB747" s="95">
        <f t="shared" si="1063"/>
        <v>0</v>
      </c>
      <c r="AC747" s="95">
        <f t="shared" si="1063"/>
        <v>0</v>
      </c>
      <c r="AD747" s="95">
        <f t="shared" si="1063"/>
        <v>0</v>
      </c>
      <c r="AE747" s="95">
        <f t="shared" si="1063"/>
        <v>0</v>
      </c>
      <c r="AF747" s="27">
        <f t="shared" si="1064"/>
        <v>0</v>
      </c>
      <c r="AG747" s="27">
        <f t="shared" si="1064"/>
        <v>0</v>
      </c>
      <c r="AH747" s="27">
        <f t="shared" si="1064"/>
        <v>0</v>
      </c>
      <c r="AI747" s="27">
        <f t="shared" si="1064"/>
        <v>0</v>
      </c>
      <c r="AJ747" s="95">
        <f t="shared" si="1064"/>
        <v>0</v>
      </c>
      <c r="AK747" s="95">
        <f t="shared" si="1064"/>
        <v>0</v>
      </c>
      <c r="AL747" s="27">
        <f t="shared" si="1064"/>
        <v>0</v>
      </c>
      <c r="AM747" s="27">
        <f t="shared" si="1064"/>
        <v>0</v>
      </c>
      <c r="AN747" s="27">
        <f t="shared" si="1064"/>
        <v>0</v>
      </c>
      <c r="AO747" s="27">
        <f t="shared" si="1064"/>
        <v>0</v>
      </c>
      <c r="AP747" s="95">
        <f t="shared" si="1064"/>
        <v>0</v>
      </c>
      <c r="AQ747" s="95">
        <f t="shared" si="1064"/>
        <v>0</v>
      </c>
    </row>
    <row r="748" spans="1:43" s="9" customFormat="1" ht="16.5" hidden="1">
      <c r="A748" s="111" t="s">
        <v>178</v>
      </c>
      <c r="B748" s="109" t="s">
        <v>56</v>
      </c>
      <c r="C748" s="97" t="s">
        <v>53</v>
      </c>
      <c r="D748" s="110" t="s">
        <v>484</v>
      </c>
      <c r="E748" s="97" t="s">
        <v>177</v>
      </c>
      <c r="F748" s="95">
        <f>41066</f>
        <v>41066</v>
      </c>
      <c r="G748" s="95">
        <v>41066</v>
      </c>
      <c r="H748" s="95"/>
      <c r="I748" s="95"/>
      <c r="J748" s="95"/>
      <c r="K748" s="95"/>
      <c r="L748" s="95">
        <f>F748+H748+I748+J748+K748</f>
        <v>41066</v>
      </c>
      <c r="M748" s="95">
        <f>G748+K748</f>
        <v>41066</v>
      </c>
      <c r="N748" s="95"/>
      <c r="O748" s="95"/>
      <c r="P748" s="95"/>
      <c r="Q748" s="95">
        <v>-41066</v>
      </c>
      <c r="R748" s="95">
        <f>L748+N748+O748+P748+Q748</f>
        <v>0</v>
      </c>
      <c r="S748" s="95">
        <f>M748+Q748</f>
        <v>0</v>
      </c>
      <c r="T748" s="95"/>
      <c r="U748" s="95"/>
      <c r="V748" s="95"/>
      <c r="W748" s="95"/>
      <c r="X748" s="95">
        <f>R748+T748+U748+V748+W748</f>
        <v>0</v>
      </c>
      <c r="Y748" s="95">
        <f>S748+W748</f>
        <v>0</v>
      </c>
      <c r="Z748" s="95"/>
      <c r="AA748" s="95"/>
      <c r="AB748" s="95"/>
      <c r="AC748" s="95"/>
      <c r="AD748" s="95">
        <f>X748+Z748+AA748+AB748+AC748</f>
        <v>0</v>
      </c>
      <c r="AE748" s="95">
        <f>Y748+AC748</f>
        <v>0</v>
      </c>
      <c r="AF748" s="27"/>
      <c r="AG748" s="27"/>
      <c r="AH748" s="27"/>
      <c r="AI748" s="27"/>
      <c r="AJ748" s="95">
        <f>AD748+AF748+AG748+AH748+AI748</f>
        <v>0</v>
      </c>
      <c r="AK748" s="95">
        <f>AE748+AI748</f>
        <v>0</v>
      </c>
      <c r="AL748" s="27"/>
      <c r="AM748" s="27"/>
      <c r="AN748" s="27"/>
      <c r="AO748" s="27"/>
      <c r="AP748" s="95">
        <f>AJ748+AL748+AM748+AN748+AO748</f>
        <v>0</v>
      </c>
      <c r="AQ748" s="95">
        <f>AK748+AO748</f>
        <v>0</v>
      </c>
    </row>
    <row r="749" spans="1:43" s="9" customFormat="1" ht="33">
      <c r="A749" s="33" t="s">
        <v>152</v>
      </c>
      <c r="B749" s="42" t="s">
        <v>56</v>
      </c>
      <c r="C749" s="25" t="s">
        <v>53</v>
      </c>
      <c r="D749" s="26" t="s">
        <v>644</v>
      </c>
      <c r="E749" s="25"/>
      <c r="F749" s="27"/>
      <c r="G749" s="27"/>
      <c r="H749" s="27"/>
      <c r="I749" s="27"/>
      <c r="J749" s="27"/>
      <c r="K749" s="27"/>
      <c r="L749" s="27"/>
      <c r="M749" s="27"/>
      <c r="N749" s="27">
        <f>N750</f>
        <v>0</v>
      </c>
      <c r="O749" s="27">
        <f t="shared" ref="O749:AD751" si="1065">O750</f>
        <v>0</v>
      </c>
      <c r="P749" s="27">
        <f t="shared" si="1065"/>
        <v>0</v>
      </c>
      <c r="Q749" s="27">
        <f t="shared" si="1065"/>
        <v>41066</v>
      </c>
      <c r="R749" s="27">
        <f t="shared" si="1065"/>
        <v>41066</v>
      </c>
      <c r="S749" s="27">
        <f t="shared" si="1065"/>
        <v>41066</v>
      </c>
      <c r="T749" s="27">
        <f>T750</f>
        <v>0</v>
      </c>
      <c r="U749" s="27">
        <f t="shared" si="1065"/>
        <v>0</v>
      </c>
      <c r="V749" s="27">
        <f t="shared" si="1065"/>
        <v>0</v>
      </c>
      <c r="W749" s="27">
        <f t="shared" si="1065"/>
        <v>0</v>
      </c>
      <c r="X749" s="27">
        <f t="shared" si="1065"/>
        <v>41066</v>
      </c>
      <c r="Y749" s="27">
        <f t="shared" si="1065"/>
        <v>41066</v>
      </c>
      <c r="Z749" s="27">
        <f>Z750</f>
        <v>0</v>
      </c>
      <c r="AA749" s="27">
        <f t="shared" si="1065"/>
        <v>0</v>
      </c>
      <c r="AB749" s="27">
        <f t="shared" si="1065"/>
        <v>0</v>
      </c>
      <c r="AC749" s="27">
        <f t="shared" si="1065"/>
        <v>0</v>
      </c>
      <c r="AD749" s="27">
        <f t="shared" si="1065"/>
        <v>41066</v>
      </c>
      <c r="AE749" s="27">
        <f t="shared" ref="AA749:AE751" si="1066">AE750</f>
        <v>41066</v>
      </c>
      <c r="AF749" s="27">
        <f>AF750</f>
        <v>0</v>
      </c>
      <c r="AG749" s="27">
        <f t="shared" ref="AG749:AQ751" si="1067">AG750</f>
        <v>0</v>
      </c>
      <c r="AH749" s="27">
        <f t="shared" si="1067"/>
        <v>0</v>
      </c>
      <c r="AI749" s="27">
        <f t="shared" si="1067"/>
        <v>0</v>
      </c>
      <c r="AJ749" s="27">
        <f t="shared" si="1067"/>
        <v>41066</v>
      </c>
      <c r="AK749" s="27">
        <f t="shared" si="1067"/>
        <v>41066</v>
      </c>
      <c r="AL749" s="27">
        <f>AL750</f>
        <v>0</v>
      </c>
      <c r="AM749" s="27">
        <f t="shared" si="1067"/>
        <v>0</v>
      </c>
      <c r="AN749" s="27">
        <f t="shared" si="1067"/>
        <v>0</v>
      </c>
      <c r="AO749" s="27">
        <f t="shared" si="1067"/>
        <v>0</v>
      </c>
      <c r="AP749" s="27">
        <f t="shared" si="1067"/>
        <v>41066</v>
      </c>
      <c r="AQ749" s="27">
        <f t="shared" si="1067"/>
        <v>41066</v>
      </c>
    </row>
    <row r="750" spans="1:43" s="9" customFormat="1" ht="49.5">
      <c r="A750" s="56" t="s">
        <v>432</v>
      </c>
      <c r="B750" s="42" t="s">
        <v>56</v>
      </c>
      <c r="C750" s="25" t="s">
        <v>53</v>
      </c>
      <c r="D750" s="26" t="s">
        <v>645</v>
      </c>
      <c r="E750" s="25"/>
      <c r="F750" s="27"/>
      <c r="G750" s="27"/>
      <c r="H750" s="27"/>
      <c r="I750" s="27"/>
      <c r="J750" s="27"/>
      <c r="K750" s="27"/>
      <c r="L750" s="27"/>
      <c r="M750" s="27"/>
      <c r="N750" s="27">
        <f>N751</f>
        <v>0</v>
      </c>
      <c r="O750" s="27">
        <f t="shared" si="1065"/>
        <v>0</v>
      </c>
      <c r="P750" s="27">
        <f t="shared" si="1065"/>
        <v>0</v>
      </c>
      <c r="Q750" s="27">
        <f t="shared" si="1065"/>
        <v>41066</v>
      </c>
      <c r="R750" s="27">
        <f t="shared" si="1065"/>
        <v>41066</v>
      </c>
      <c r="S750" s="27">
        <f t="shared" si="1065"/>
        <v>41066</v>
      </c>
      <c r="T750" s="27">
        <f>T751</f>
        <v>0</v>
      </c>
      <c r="U750" s="27">
        <f t="shared" si="1065"/>
        <v>0</v>
      </c>
      <c r="V750" s="27">
        <f t="shared" si="1065"/>
        <v>0</v>
      </c>
      <c r="W750" s="27">
        <f t="shared" si="1065"/>
        <v>0</v>
      </c>
      <c r="X750" s="27">
        <f t="shared" si="1065"/>
        <v>41066</v>
      </c>
      <c r="Y750" s="27">
        <f t="shared" si="1065"/>
        <v>41066</v>
      </c>
      <c r="Z750" s="27">
        <f>Z751</f>
        <v>0</v>
      </c>
      <c r="AA750" s="27">
        <f t="shared" si="1066"/>
        <v>0</v>
      </c>
      <c r="AB750" s="27">
        <f t="shared" si="1066"/>
        <v>0</v>
      </c>
      <c r="AC750" s="27">
        <f t="shared" si="1066"/>
        <v>0</v>
      </c>
      <c r="AD750" s="27">
        <f t="shared" si="1066"/>
        <v>41066</v>
      </c>
      <c r="AE750" s="27">
        <f t="shared" si="1066"/>
        <v>41066</v>
      </c>
      <c r="AF750" s="27">
        <f>AF751</f>
        <v>0</v>
      </c>
      <c r="AG750" s="27">
        <f t="shared" si="1067"/>
        <v>0</v>
      </c>
      <c r="AH750" s="27">
        <f t="shared" si="1067"/>
        <v>0</v>
      </c>
      <c r="AI750" s="27">
        <f t="shared" si="1067"/>
        <v>0</v>
      </c>
      <c r="AJ750" s="27">
        <f t="shared" si="1067"/>
        <v>41066</v>
      </c>
      <c r="AK750" s="27">
        <f t="shared" si="1067"/>
        <v>41066</v>
      </c>
      <c r="AL750" s="27">
        <f>AL751</f>
        <v>0</v>
      </c>
      <c r="AM750" s="27">
        <f t="shared" si="1067"/>
        <v>0</v>
      </c>
      <c r="AN750" s="27">
        <f t="shared" si="1067"/>
        <v>0</v>
      </c>
      <c r="AO750" s="27">
        <f t="shared" si="1067"/>
        <v>0</v>
      </c>
      <c r="AP750" s="27">
        <f t="shared" si="1067"/>
        <v>41066</v>
      </c>
      <c r="AQ750" s="27">
        <f t="shared" si="1067"/>
        <v>41066</v>
      </c>
    </row>
    <row r="751" spans="1:43" s="9" customFormat="1" ht="49.5">
      <c r="A751" s="33" t="s">
        <v>83</v>
      </c>
      <c r="B751" s="42" t="s">
        <v>56</v>
      </c>
      <c r="C751" s="25" t="s">
        <v>53</v>
      </c>
      <c r="D751" s="26" t="s">
        <v>645</v>
      </c>
      <c r="E751" s="25" t="s">
        <v>84</v>
      </c>
      <c r="F751" s="27"/>
      <c r="G751" s="27"/>
      <c r="H751" s="27"/>
      <c r="I751" s="27"/>
      <c r="J751" s="27"/>
      <c r="K751" s="27"/>
      <c r="L751" s="27"/>
      <c r="M751" s="27"/>
      <c r="N751" s="27">
        <f>N752</f>
        <v>0</v>
      </c>
      <c r="O751" s="27">
        <f t="shared" si="1065"/>
        <v>0</v>
      </c>
      <c r="P751" s="27">
        <f t="shared" si="1065"/>
        <v>0</v>
      </c>
      <c r="Q751" s="27">
        <f t="shared" si="1065"/>
        <v>41066</v>
      </c>
      <c r="R751" s="27">
        <f t="shared" si="1065"/>
        <v>41066</v>
      </c>
      <c r="S751" s="27">
        <f t="shared" si="1065"/>
        <v>41066</v>
      </c>
      <c r="T751" s="27">
        <f>T752</f>
        <v>0</v>
      </c>
      <c r="U751" s="27">
        <f t="shared" si="1065"/>
        <v>0</v>
      </c>
      <c r="V751" s="27">
        <f t="shared" si="1065"/>
        <v>0</v>
      </c>
      <c r="W751" s="27">
        <f t="shared" si="1065"/>
        <v>0</v>
      </c>
      <c r="X751" s="27">
        <f t="shared" si="1065"/>
        <v>41066</v>
      </c>
      <c r="Y751" s="27">
        <f t="shared" si="1065"/>
        <v>41066</v>
      </c>
      <c r="Z751" s="27">
        <f>Z752</f>
        <v>0</v>
      </c>
      <c r="AA751" s="27">
        <f t="shared" si="1066"/>
        <v>0</v>
      </c>
      <c r="AB751" s="27">
        <f t="shared" si="1066"/>
        <v>0</v>
      </c>
      <c r="AC751" s="27">
        <f t="shared" si="1066"/>
        <v>0</v>
      </c>
      <c r="AD751" s="27">
        <f t="shared" si="1066"/>
        <v>41066</v>
      </c>
      <c r="AE751" s="27">
        <f t="shared" si="1066"/>
        <v>41066</v>
      </c>
      <c r="AF751" s="27">
        <f>AF752</f>
        <v>0</v>
      </c>
      <c r="AG751" s="27">
        <f t="shared" si="1067"/>
        <v>0</v>
      </c>
      <c r="AH751" s="27">
        <f t="shared" si="1067"/>
        <v>0</v>
      </c>
      <c r="AI751" s="27">
        <f t="shared" si="1067"/>
        <v>0</v>
      </c>
      <c r="AJ751" s="27">
        <f t="shared" si="1067"/>
        <v>41066</v>
      </c>
      <c r="AK751" s="27">
        <f t="shared" si="1067"/>
        <v>41066</v>
      </c>
      <c r="AL751" s="27">
        <f>AL752</f>
        <v>0</v>
      </c>
      <c r="AM751" s="27">
        <f t="shared" si="1067"/>
        <v>0</v>
      </c>
      <c r="AN751" s="27">
        <f t="shared" si="1067"/>
        <v>0</v>
      </c>
      <c r="AO751" s="27">
        <f t="shared" si="1067"/>
        <v>0</v>
      </c>
      <c r="AP751" s="27">
        <f t="shared" si="1067"/>
        <v>41066</v>
      </c>
      <c r="AQ751" s="27">
        <f t="shared" si="1067"/>
        <v>41066</v>
      </c>
    </row>
    <row r="752" spans="1:43" s="9" customFormat="1" ht="16.5">
      <c r="A752" s="56" t="s">
        <v>178</v>
      </c>
      <c r="B752" s="42" t="s">
        <v>56</v>
      </c>
      <c r="C752" s="25" t="s">
        <v>53</v>
      </c>
      <c r="D752" s="26" t="s">
        <v>645</v>
      </c>
      <c r="E752" s="25" t="s">
        <v>177</v>
      </c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>
        <v>41066</v>
      </c>
      <c r="R752" s="27">
        <f>L752+N752+O752+P752+Q752</f>
        <v>41066</v>
      </c>
      <c r="S752" s="27">
        <f>M752+Q752</f>
        <v>41066</v>
      </c>
      <c r="T752" s="27"/>
      <c r="U752" s="27"/>
      <c r="V752" s="27"/>
      <c r="W752" s="27"/>
      <c r="X752" s="27">
        <f>R752+T752+U752+V752+W752</f>
        <v>41066</v>
      </c>
      <c r="Y752" s="27">
        <f>S752+W752</f>
        <v>41066</v>
      </c>
      <c r="Z752" s="27"/>
      <c r="AA752" s="27"/>
      <c r="AB752" s="27"/>
      <c r="AC752" s="27"/>
      <c r="AD752" s="27">
        <f>X752+Z752+AA752+AB752+AC752</f>
        <v>41066</v>
      </c>
      <c r="AE752" s="27">
        <f>Y752+AC752</f>
        <v>41066</v>
      </c>
      <c r="AF752" s="27"/>
      <c r="AG752" s="27"/>
      <c r="AH752" s="27"/>
      <c r="AI752" s="27"/>
      <c r="AJ752" s="27">
        <f>AD752+AF752+AG752+AH752+AI752</f>
        <v>41066</v>
      </c>
      <c r="AK752" s="27">
        <f>AE752+AI752</f>
        <v>41066</v>
      </c>
      <c r="AL752" s="27"/>
      <c r="AM752" s="27"/>
      <c r="AN752" s="27"/>
      <c r="AO752" s="27"/>
      <c r="AP752" s="27">
        <f>AJ752+AL752+AM752+AN752+AO752</f>
        <v>41066</v>
      </c>
      <c r="AQ752" s="27">
        <f>AK752+AO752</f>
        <v>41066</v>
      </c>
    </row>
    <row r="753" spans="1:43" s="9" customFormat="1" ht="66">
      <c r="A753" s="56" t="s">
        <v>670</v>
      </c>
      <c r="B753" s="42" t="s">
        <v>56</v>
      </c>
      <c r="C753" s="25" t="s">
        <v>53</v>
      </c>
      <c r="D753" s="26" t="s">
        <v>669</v>
      </c>
      <c r="E753" s="25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>
        <f>Z754</f>
        <v>0</v>
      </c>
      <c r="AA753" s="27">
        <f t="shared" ref="AA753:AP754" si="1068">AA754</f>
        <v>119</v>
      </c>
      <c r="AB753" s="27">
        <f t="shared" si="1068"/>
        <v>0</v>
      </c>
      <c r="AC753" s="27">
        <f t="shared" si="1068"/>
        <v>2254</v>
      </c>
      <c r="AD753" s="27">
        <f t="shared" si="1068"/>
        <v>2373</v>
      </c>
      <c r="AE753" s="27">
        <f t="shared" si="1068"/>
        <v>2254</v>
      </c>
      <c r="AF753" s="27">
        <f>AF754</f>
        <v>0</v>
      </c>
      <c r="AG753" s="27">
        <f t="shared" si="1068"/>
        <v>0</v>
      </c>
      <c r="AH753" s="27">
        <f t="shared" si="1068"/>
        <v>0</v>
      </c>
      <c r="AI753" s="27">
        <f t="shared" si="1068"/>
        <v>0</v>
      </c>
      <c r="AJ753" s="27">
        <f t="shared" si="1068"/>
        <v>2373</v>
      </c>
      <c r="AK753" s="27">
        <f t="shared" si="1068"/>
        <v>2254</v>
      </c>
      <c r="AL753" s="27">
        <f>AL754</f>
        <v>0</v>
      </c>
      <c r="AM753" s="27">
        <f t="shared" si="1068"/>
        <v>0</v>
      </c>
      <c r="AN753" s="27">
        <f t="shared" si="1068"/>
        <v>0</v>
      </c>
      <c r="AO753" s="27">
        <f t="shared" si="1068"/>
        <v>0</v>
      </c>
      <c r="AP753" s="27">
        <f t="shared" si="1068"/>
        <v>2373</v>
      </c>
      <c r="AQ753" s="27">
        <f t="shared" ref="AM753:AQ754" si="1069">AQ754</f>
        <v>2254</v>
      </c>
    </row>
    <row r="754" spans="1:43" s="9" customFormat="1" ht="49.5">
      <c r="A754" s="33" t="s">
        <v>83</v>
      </c>
      <c r="B754" s="42" t="s">
        <v>56</v>
      </c>
      <c r="C754" s="25" t="s">
        <v>53</v>
      </c>
      <c r="D754" s="26" t="s">
        <v>669</v>
      </c>
      <c r="E754" s="25" t="s">
        <v>84</v>
      </c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>
        <f>Z755</f>
        <v>0</v>
      </c>
      <c r="AA754" s="27">
        <f t="shared" si="1068"/>
        <v>119</v>
      </c>
      <c r="AB754" s="27">
        <f t="shared" si="1068"/>
        <v>0</v>
      </c>
      <c r="AC754" s="27">
        <f t="shared" si="1068"/>
        <v>2254</v>
      </c>
      <c r="AD754" s="27">
        <f t="shared" si="1068"/>
        <v>2373</v>
      </c>
      <c r="AE754" s="27">
        <f t="shared" si="1068"/>
        <v>2254</v>
      </c>
      <c r="AF754" s="27">
        <f>AF755</f>
        <v>0</v>
      </c>
      <c r="AG754" s="27">
        <f t="shared" si="1068"/>
        <v>0</v>
      </c>
      <c r="AH754" s="27">
        <f t="shared" si="1068"/>
        <v>0</v>
      </c>
      <c r="AI754" s="27">
        <f t="shared" si="1068"/>
        <v>0</v>
      </c>
      <c r="AJ754" s="27">
        <f t="shared" si="1068"/>
        <v>2373</v>
      </c>
      <c r="AK754" s="27">
        <f t="shared" si="1068"/>
        <v>2254</v>
      </c>
      <c r="AL754" s="27">
        <f>AL755</f>
        <v>0</v>
      </c>
      <c r="AM754" s="27">
        <f t="shared" si="1069"/>
        <v>0</v>
      </c>
      <c r="AN754" s="27">
        <f t="shared" si="1069"/>
        <v>0</v>
      </c>
      <c r="AO754" s="27">
        <f t="shared" si="1069"/>
        <v>0</v>
      </c>
      <c r="AP754" s="27">
        <f t="shared" si="1069"/>
        <v>2373</v>
      </c>
      <c r="AQ754" s="27">
        <f t="shared" si="1069"/>
        <v>2254</v>
      </c>
    </row>
    <row r="755" spans="1:43" s="9" customFormat="1" ht="16.5">
      <c r="A755" s="56" t="s">
        <v>178</v>
      </c>
      <c r="B755" s="42" t="s">
        <v>56</v>
      </c>
      <c r="C755" s="25" t="s">
        <v>53</v>
      </c>
      <c r="D755" s="26" t="s">
        <v>669</v>
      </c>
      <c r="E755" s="25" t="s">
        <v>177</v>
      </c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>
        <v>119</v>
      </c>
      <c r="AB755" s="27"/>
      <c r="AC755" s="27">
        <v>2254</v>
      </c>
      <c r="AD755" s="27">
        <f>X755+Z755+AA755+AB755+AC755</f>
        <v>2373</v>
      </c>
      <c r="AE755" s="27">
        <f>Y755+AC755</f>
        <v>2254</v>
      </c>
      <c r="AF755" s="27"/>
      <c r="AG755" s="27"/>
      <c r="AH755" s="27"/>
      <c r="AI755" s="27"/>
      <c r="AJ755" s="27">
        <f>AD755+AF755+AG755+AH755+AI755</f>
        <v>2373</v>
      </c>
      <c r="AK755" s="27">
        <f>AE755+AI755</f>
        <v>2254</v>
      </c>
      <c r="AL755" s="27"/>
      <c r="AM755" s="27"/>
      <c r="AN755" s="27"/>
      <c r="AO755" s="27"/>
      <c r="AP755" s="27">
        <f>AJ755+AL755+AM755+AN755+AO755</f>
        <v>2373</v>
      </c>
      <c r="AQ755" s="27">
        <f>AK755+AO755</f>
        <v>2254</v>
      </c>
    </row>
    <row r="756" spans="1:43" s="9" customFormat="1" ht="66">
      <c r="A756" s="56" t="s">
        <v>665</v>
      </c>
      <c r="B756" s="42" t="s">
        <v>56</v>
      </c>
      <c r="C756" s="25" t="s">
        <v>53</v>
      </c>
      <c r="D756" s="26" t="s">
        <v>666</v>
      </c>
      <c r="E756" s="25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>
        <f>T757</f>
        <v>16017</v>
      </c>
      <c r="U756" s="27">
        <f t="shared" ref="U756:AJ757" si="1070">U757</f>
        <v>0</v>
      </c>
      <c r="V756" s="27">
        <f t="shared" si="1070"/>
        <v>0</v>
      </c>
      <c r="W756" s="27">
        <f t="shared" si="1070"/>
        <v>92390</v>
      </c>
      <c r="X756" s="27">
        <f t="shared" si="1070"/>
        <v>108407</v>
      </c>
      <c r="Y756" s="27">
        <f t="shared" si="1070"/>
        <v>92390</v>
      </c>
      <c r="Z756" s="27">
        <f>Z757</f>
        <v>0</v>
      </c>
      <c r="AA756" s="27">
        <f t="shared" si="1070"/>
        <v>0</v>
      </c>
      <c r="AB756" s="27">
        <f t="shared" si="1070"/>
        <v>0</v>
      </c>
      <c r="AC756" s="27">
        <f t="shared" si="1070"/>
        <v>0</v>
      </c>
      <c r="AD756" s="27">
        <f t="shared" si="1070"/>
        <v>108407</v>
      </c>
      <c r="AE756" s="27">
        <f t="shared" si="1070"/>
        <v>92390</v>
      </c>
      <c r="AF756" s="27">
        <f>AF757</f>
        <v>0</v>
      </c>
      <c r="AG756" s="27">
        <f t="shared" si="1070"/>
        <v>-4335</v>
      </c>
      <c r="AH756" s="27">
        <f t="shared" si="1070"/>
        <v>0</v>
      </c>
      <c r="AI756" s="27">
        <f t="shared" si="1070"/>
        <v>0</v>
      </c>
      <c r="AJ756" s="27">
        <f t="shared" si="1070"/>
        <v>104072</v>
      </c>
      <c r="AK756" s="27">
        <f t="shared" ref="AG756:AK757" si="1071">AK757</f>
        <v>92390</v>
      </c>
      <c r="AL756" s="27">
        <f>AL757</f>
        <v>0</v>
      </c>
      <c r="AM756" s="27">
        <f t="shared" ref="AM756:AQ757" si="1072">AM757</f>
        <v>0</v>
      </c>
      <c r="AN756" s="27">
        <f t="shared" si="1072"/>
        <v>0</v>
      </c>
      <c r="AO756" s="27">
        <f t="shared" si="1072"/>
        <v>0</v>
      </c>
      <c r="AP756" s="27">
        <f t="shared" si="1072"/>
        <v>104072</v>
      </c>
      <c r="AQ756" s="27">
        <f t="shared" si="1072"/>
        <v>92390</v>
      </c>
    </row>
    <row r="757" spans="1:43" s="9" customFormat="1" ht="49.5">
      <c r="A757" s="33" t="s">
        <v>83</v>
      </c>
      <c r="B757" s="42" t="s">
        <v>56</v>
      </c>
      <c r="C757" s="25" t="s">
        <v>53</v>
      </c>
      <c r="D757" s="26" t="s">
        <v>666</v>
      </c>
      <c r="E757" s="25" t="s">
        <v>84</v>
      </c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>
        <f>T758</f>
        <v>16017</v>
      </c>
      <c r="U757" s="27">
        <f t="shared" si="1070"/>
        <v>0</v>
      </c>
      <c r="V757" s="27">
        <f t="shared" si="1070"/>
        <v>0</v>
      </c>
      <c r="W757" s="27">
        <f t="shared" si="1070"/>
        <v>92390</v>
      </c>
      <c r="X757" s="27">
        <f t="shared" si="1070"/>
        <v>108407</v>
      </c>
      <c r="Y757" s="27">
        <f t="shared" si="1070"/>
        <v>92390</v>
      </c>
      <c r="Z757" s="27">
        <f>Z758</f>
        <v>0</v>
      </c>
      <c r="AA757" s="27">
        <f t="shared" si="1070"/>
        <v>0</v>
      </c>
      <c r="AB757" s="27">
        <f t="shared" si="1070"/>
        <v>0</v>
      </c>
      <c r="AC757" s="27">
        <f t="shared" si="1070"/>
        <v>0</v>
      </c>
      <c r="AD757" s="27">
        <f t="shared" si="1070"/>
        <v>108407</v>
      </c>
      <c r="AE757" s="27">
        <f t="shared" si="1070"/>
        <v>92390</v>
      </c>
      <c r="AF757" s="27">
        <f>AF758</f>
        <v>0</v>
      </c>
      <c r="AG757" s="27">
        <f t="shared" si="1071"/>
        <v>-4335</v>
      </c>
      <c r="AH757" s="27">
        <f t="shared" si="1071"/>
        <v>0</v>
      </c>
      <c r="AI757" s="27">
        <f t="shared" si="1071"/>
        <v>0</v>
      </c>
      <c r="AJ757" s="27">
        <f t="shared" si="1071"/>
        <v>104072</v>
      </c>
      <c r="AK757" s="27">
        <f t="shared" si="1071"/>
        <v>92390</v>
      </c>
      <c r="AL757" s="27">
        <f>AL758</f>
        <v>0</v>
      </c>
      <c r="AM757" s="27">
        <f t="shared" si="1072"/>
        <v>0</v>
      </c>
      <c r="AN757" s="27">
        <f t="shared" si="1072"/>
        <v>0</v>
      </c>
      <c r="AO757" s="27">
        <f t="shared" si="1072"/>
        <v>0</v>
      </c>
      <c r="AP757" s="27">
        <f t="shared" si="1072"/>
        <v>104072</v>
      </c>
      <c r="AQ757" s="27">
        <f t="shared" si="1072"/>
        <v>92390</v>
      </c>
    </row>
    <row r="758" spans="1:43" s="9" customFormat="1" ht="16.5">
      <c r="A758" s="56" t="s">
        <v>178</v>
      </c>
      <c r="B758" s="42" t="s">
        <v>56</v>
      </c>
      <c r="C758" s="25" t="s">
        <v>53</v>
      </c>
      <c r="D758" s="26" t="s">
        <v>666</v>
      </c>
      <c r="E758" s="25" t="s">
        <v>177</v>
      </c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>
        <v>16017</v>
      </c>
      <c r="U758" s="27"/>
      <c r="V758" s="27"/>
      <c r="W758" s="27">
        <v>92390</v>
      </c>
      <c r="X758" s="27">
        <f>R758+T758+U758+V758+W758</f>
        <v>108407</v>
      </c>
      <c r="Y758" s="27">
        <f>S758+W758</f>
        <v>92390</v>
      </c>
      <c r="Z758" s="27"/>
      <c r="AA758" s="27"/>
      <c r="AB758" s="27"/>
      <c r="AC758" s="27"/>
      <c r="AD758" s="27">
        <f>X758+Z758+AA758+AB758+AC758</f>
        <v>108407</v>
      </c>
      <c r="AE758" s="27">
        <f>Y758+AC758</f>
        <v>92390</v>
      </c>
      <c r="AF758" s="27"/>
      <c r="AG758" s="27">
        <v>-4335</v>
      </c>
      <c r="AH758" s="27"/>
      <c r="AI758" s="27"/>
      <c r="AJ758" s="27">
        <f>AD758+AF758+AG758+AH758+AI758</f>
        <v>104072</v>
      </c>
      <c r="AK758" s="27">
        <f>AE758+AI758</f>
        <v>92390</v>
      </c>
      <c r="AL758" s="27"/>
      <c r="AM758" s="27"/>
      <c r="AN758" s="27"/>
      <c r="AO758" s="27"/>
      <c r="AP758" s="27">
        <f>AJ758+AL758+AM758+AN758+AO758</f>
        <v>104072</v>
      </c>
      <c r="AQ758" s="27">
        <f>AK758+AO758</f>
        <v>92390</v>
      </c>
    </row>
    <row r="759" spans="1:43" s="9" customFormat="1" ht="82.5">
      <c r="A759" s="56" t="s">
        <v>166</v>
      </c>
      <c r="B759" s="25" t="s">
        <v>56</v>
      </c>
      <c r="C759" s="25" t="s">
        <v>53</v>
      </c>
      <c r="D759" s="70" t="s">
        <v>266</v>
      </c>
      <c r="E759" s="70"/>
      <c r="F759" s="27">
        <f t="shared" ref="F759:U762" si="1073">F760</f>
        <v>490</v>
      </c>
      <c r="G759" s="27">
        <f t="shared" si="1073"/>
        <v>0</v>
      </c>
      <c r="H759" s="27">
        <f t="shared" si="1073"/>
        <v>0</v>
      </c>
      <c r="I759" s="27">
        <f t="shared" si="1073"/>
        <v>0</v>
      </c>
      <c r="J759" s="27">
        <f t="shared" si="1073"/>
        <v>0</v>
      </c>
      <c r="K759" s="27">
        <f t="shared" si="1073"/>
        <v>0</v>
      </c>
      <c r="L759" s="27">
        <f t="shared" si="1073"/>
        <v>490</v>
      </c>
      <c r="M759" s="27">
        <f t="shared" si="1073"/>
        <v>0</v>
      </c>
      <c r="N759" s="27">
        <f t="shared" si="1073"/>
        <v>0</v>
      </c>
      <c r="O759" s="27">
        <f t="shared" si="1073"/>
        <v>0</v>
      </c>
      <c r="P759" s="27">
        <f t="shared" si="1073"/>
        <v>0</v>
      </c>
      <c r="Q759" s="27">
        <f t="shared" si="1073"/>
        <v>0</v>
      </c>
      <c r="R759" s="27">
        <f t="shared" si="1073"/>
        <v>490</v>
      </c>
      <c r="S759" s="27">
        <f t="shared" si="1073"/>
        <v>0</v>
      </c>
      <c r="T759" s="27">
        <f t="shared" si="1073"/>
        <v>0</v>
      </c>
      <c r="U759" s="27">
        <f t="shared" si="1073"/>
        <v>0</v>
      </c>
      <c r="V759" s="27">
        <f t="shared" ref="T759:AI762" si="1074">V760</f>
        <v>0</v>
      </c>
      <c r="W759" s="27">
        <f t="shared" si="1074"/>
        <v>0</v>
      </c>
      <c r="X759" s="27">
        <f t="shared" si="1074"/>
        <v>490</v>
      </c>
      <c r="Y759" s="27">
        <f t="shared" si="1074"/>
        <v>0</v>
      </c>
      <c r="Z759" s="27">
        <f t="shared" si="1074"/>
        <v>0</v>
      </c>
      <c r="AA759" s="27">
        <f t="shared" si="1074"/>
        <v>0</v>
      </c>
      <c r="AB759" s="27">
        <f t="shared" si="1074"/>
        <v>0</v>
      </c>
      <c r="AC759" s="27">
        <f t="shared" si="1074"/>
        <v>0</v>
      </c>
      <c r="AD759" s="27">
        <f t="shared" si="1074"/>
        <v>490</v>
      </c>
      <c r="AE759" s="27">
        <f t="shared" si="1074"/>
        <v>0</v>
      </c>
      <c r="AF759" s="27">
        <f t="shared" si="1074"/>
        <v>0</v>
      </c>
      <c r="AG759" s="27">
        <f t="shared" si="1074"/>
        <v>0</v>
      </c>
      <c r="AH759" s="27">
        <f t="shared" si="1074"/>
        <v>0</v>
      </c>
      <c r="AI759" s="27">
        <f t="shared" si="1074"/>
        <v>0</v>
      </c>
      <c r="AJ759" s="27">
        <f t="shared" ref="AF759:AQ762" si="1075">AJ760</f>
        <v>490</v>
      </c>
      <c r="AK759" s="27">
        <f t="shared" si="1075"/>
        <v>0</v>
      </c>
      <c r="AL759" s="27">
        <f t="shared" si="1075"/>
        <v>0</v>
      </c>
      <c r="AM759" s="27">
        <f t="shared" si="1075"/>
        <v>0</v>
      </c>
      <c r="AN759" s="27">
        <f t="shared" si="1075"/>
        <v>0</v>
      </c>
      <c r="AO759" s="27">
        <f t="shared" si="1075"/>
        <v>0</v>
      </c>
      <c r="AP759" s="27">
        <f t="shared" si="1075"/>
        <v>490</v>
      </c>
      <c r="AQ759" s="27">
        <f t="shared" si="1075"/>
        <v>0</v>
      </c>
    </row>
    <row r="760" spans="1:43" s="9" customFormat="1" ht="16.5">
      <c r="A760" s="56" t="s">
        <v>78</v>
      </c>
      <c r="B760" s="25" t="s">
        <v>56</v>
      </c>
      <c r="C760" s="25" t="s">
        <v>53</v>
      </c>
      <c r="D760" s="70" t="s">
        <v>267</v>
      </c>
      <c r="E760" s="70"/>
      <c r="F760" s="27">
        <f t="shared" si="1073"/>
        <v>490</v>
      </c>
      <c r="G760" s="27">
        <f t="shared" si="1073"/>
        <v>0</v>
      </c>
      <c r="H760" s="27">
        <f t="shared" si="1073"/>
        <v>0</v>
      </c>
      <c r="I760" s="27">
        <f t="shared" si="1073"/>
        <v>0</v>
      </c>
      <c r="J760" s="27">
        <f t="shared" si="1073"/>
        <v>0</v>
      </c>
      <c r="K760" s="27">
        <f t="shared" si="1073"/>
        <v>0</v>
      </c>
      <c r="L760" s="27">
        <f t="shared" si="1073"/>
        <v>490</v>
      </c>
      <c r="M760" s="27">
        <f t="shared" si="1073"/>
        <v>0</v>
      </c>
      <c r="N760" s="27">
        <f t="shared" si="1073"/>
        <v>0</v>
      </c>
      <c r="O760" s="27">
        <f t="shared" si="1073"/>
        <v>0</v>
      </c>
      <c r="P760" s="27">
        <f t="shared" si="1073"/>
        <v>0</v>
      </c>
      <c r="Q760" s="27">
        <f t="shared" si="1073"/>
        <v>0</v>
      </c>
      <c r="R760" s="27">
        <f t="shared" si="1073"/>
        <v>490</v>
      </c>
      <c r="S760" s="27">
        <f t="shared" si="1073"/>
        <v>0</v>
      </c>
      <c r="T760" s="27">
        <f t="shared" si="1074"/>
        <v>0</v>
      </c>
      <c r="U760" s="27">
        <f t="shared" si="1074"/>
        <v>0</v>
      </c>
      <c r="V760" s="27">
        <f t="shared" si="1074"/>
        <v>0</v>
      </c>
      <c r="W760" s="27">
        <f t="shared" si="1074"/>
        <v>0</v>
      </c>
      <c r="X760" s="27">
        <f t="shared" si="1074"/>
        <v>490</v>
      </c>
      <c r="Y760" s="27">
        <f t="shared" si="1074"/>
        <v>0</v>
      </c>
      <c r="Z760" s="27">
        <f t="shared" si="1074"/>
        <v>0</v>
      </c>
      <c r="AA760" s="27">
        <f t="shared" si="1074"/>
        <v>0</v>
      </c>
      <c r="AB760" s="27">
        <f t="shared" si="1074"/>
        <v>0</v>
      </c>
      <c r="AC760" s="27">
        <f t="shared" si="1074"/>
        <v>0</v>
      </c>
      <c r="AD760" s="27">
        <f t="shared" si="1074"/>
        <v>490</v>
      </c>
      <c r="AE760" s="27">
        <f t="shared" si="1074"/>
        <v>0</v>
      </c>
      <c r="AF760" s="27">
        <f t="shared" si="1075"/>
        <v>0</v>
      </c>
      <c r="AG760" s="27">
        <f t="shared" si="1075"/>
        <v>0</v>
      </c>
      <c r="AH760" s="27">
        <f t="shared" si="1075"/>
        <v>0</v>
      </c>
      <c r="AI760" s="27">
        <f t="shared" si="1075"/>
        <v>0</v>
      </c>
      <c r="AJ760" s="27">
        <f t="shared" si="1075"/>
        <v>490</v>
      </c>
      <c r="AK760" s="27">
        <f t="shared" si="1075"/>
        <v>0</v>
      </c>
      <c r="AL760" s="27">
        <f t="shared" si="1075"/>
        <v>0</v>
      </c>
      <c r="AM760" s="27">
        <f t="shared" si="1075"/>
        <v>0</v>
      </c>
      <c r="AN760" s="27">
        <f t="shared" si="1075"/>
        <v>0</v>
      </c>
      <c r="AO760" s="27">
        <f t="shared" si="1075"/>
        <v>0</v>
      </c>
      <c r="AP760" s="27">
        <f t="shared" si="1075"/>
        <v>490</v>
      </c>
      <c r="AQ760" s="27">
        <f t="shared" si="1075"/>
        <v>0</v>
      </c>
    </row>
    <row r="761" spans="1:43" s="9" customFormat="1" ht="22.5" customHeight="1">
      <c r="A761" s="56" t="s">
        <v>88</v>
      </c>
      <c r="B761" s="25" t="s">
        <v>56</v>
      </c>
      <c r="C761" s="25" t="s">
        <v>53</v>
      </c>
      <c r="D761" s="70" t="s">
        <v>268</v>
      </c>
      <c r="E761" s="70"/>
      <c r="F761" s="27">
        <f t="shared" si="1073"/>
        <v>490</v>
      </c>
      <c r="G761" s="27">
        <f t="shared" si="1073"/>
        <v>0</v>
      </c>
      <c r="H761" s="27">
        <f t="shared" si="1073"/>
        <v>0</v>
      </c>
      <c r="I761" s="27">
        <f t="shared" si="1073"/>
        <v>0</v>
      </c>
      <c r="J761" s="27">
        <f t="shared" si="1073"/>
        <v>0</v>
      </c>
      <c r="K761" s="27">
        <f t="shared" si="1073"/>
        <v>0</v>
      </c>
      <c r="L761" s="27">
        <f t="shared" si="1073"/>
        <v>490</v>
      </c>
      <c r="M761" s="27">
        <f t="shared" si="1073"/>
        <v>0</v>
      </c>
      <c r="N761" s="27">
        <f t="shared" si="1073"/>
        <v>0</v>
      </c>
      <c r="O761" s="27">
        <f t="shared" si="1073"/>
        <v>0</v>
      </c>
      <c r="P761" s="27">
        <f t="shared" si="1073"/>
        <v>0</v>
      </c>
      <c r="Q761" s="27">
        <f t="shared" si="1073"/>
        <v>0</v>
      </c>
      <c r="R761" s="27">
        <f t="shared" si="1073"/>
        <v>490</v>
      </c>
      <c r="S761" s="27">
        <f t="shared" si="1073"/>
        <v>0</v>
      </c>
      <c r="T761" s="27">
        <f t="shared" si="1074"/>
        <v>0</v>
      </c>
      <c r="U761" s="27">
        <f t="shared" si="1074"/>
        <v>0</v>
      </c>
      <c r="V761" s="27">
        <f t="shared" si="1074"/>
        <v>0</v>
      </c>
      <c r="W761" s="27">
        <f t="shared" si="1074"/>
        <v>0</v>
      </c>
      <c r="X761" s="27">
        <f t="shared" si="1074"/>
        <v>490</v>
      </c>
      <c r="Y761" s="27">
        <f t="shared" si="1074"/>
        <v>0</v>
      </c>
      <c r="Z761" s="27">
        <f t="shared" si="1074"/>
        <v>0</v>
      </c>
      <c r="AA761" s="27">
        <f t="shared" si="1074"/>
        <v>0</v>
      </c>
      <c r="AB761" s="27">
        <f t="shared" si="1074"/>
        <v>0</v>
      </c>
      <c r="AC761" s="27">
        <f t="shared" si="1074"/>
        <v>0</v>
      </c>
      <c r="AD761" s="27">
        <f t="shared" si="1074"/>
        <v>490</v>
      </c>
      <c r="AE761" s="27">
        <f t="shared" si="1074"/>
        <v>0</v>
      </c>
      <c r="AF761" s="27">
        <f t="shared" si="1075"/>
        <v>0</v>
      </c>
      <c r="AG761" s="27">
        <f t="shared" si="1075"/>
        <v>0</v>
      </c>
      <c r="AH761" s="27">
        <f t="shared" si="1075"/>
        <v>0</v>
      </c>
      <c r="AI761" s="27">
        <f t="shared" si="1075"/>
        <v>0</v>
      </c>
      <c r="AJ761" s="27">
        <f t="shared" si="1075"/>
        <v>490</v>
      </c>
      <c r="AK761" s="27">
        <f t="shared" si="1075"/>
        <v>0</v>
      </c>
      <c r="AL761" s="27">
        <f t="shared" si="1075"/>
        <v>0</v>
      </c>
      <c r="AM761" s="27">
        <f t="shared" si="1075"/>
        <v>0</v>
      </c>
      <c r="AN761" s="27">
        <f t="shared" si="1075"/>
        <v>0</v>
      </c>
      <c r="AO761" s="27">
        <f t="shared" si="1075"/>
        <v>0</v>
      </c>
      <c r="AP761" s="27">
        <f t="shared" si="1075"/>
        <v>490</v>
      </c>
      <c r="AQ761" s="27">
        <f t="shared" si="1075"/>
        <v>0</v>
      </c>
    </row>
    <row r="762" spans="1:43" s="9" customFormat="1" ht="38.25" customHeight="1">
      <c r="A762" s="56" t="s">
        <v>83</v>
      </c>
      <c r="B762" s="25" t="s">
        <v>56</v>
      </c>
      <c r="C762" s="25" t="s">
        <v>53</v>
      </c>
      <c r="D762" s="70" t="s">
        <v>268</v>
      </c>
      <c r="E762" s="70" t="s">
        <v>84</v>
      </c>
      <c r="F762" s="27">
        <f t="shared" si="1073"/>
        <v>490</v>
      </c>
      <c r="G762" s="27">
        <f t="shared" si="1073"/>
        <v>0</v>
      </c>
      <c r="H762" s="27">
        <f t="shared" si="1073"/>
        <v>0</v>
      </c>
      <c r="I762" s="27">
        <f t="shared" si="1073"/>
        <v>0</v>
      </c>
      <c r="J762" s="27">
        <f t="shared" si="1073"/>
        <v>0</v>
      </c>
      <c r="K762" s="27">
        <f t="shared" si="1073"/>
        <v>0</v>
      </c>
      <c r="L762" s="27">
        <f t="shared" si="1073"/>
        <v>490</v>
      </c>
      <c r="M762" s="27">
        <f t="shared" si="1073"/>
        <v>0</v>
      </c>
      <c r="N762" s="27">
        <f t="shared" si="1073"/>
        <v>0</v>
      </c>
      <c r="O762" s="27">
        <f t="shared" si="1073"/>
        <v>0</v>
      </c>
      <c r="P762" s="27">
        <f t="shared" si="1073"/>
        <v>0</v>
      </c>
      <c r="Q762" s="27">
        <f t="shared" si="1073"/>
        <v>0</v>
      </c>
      <c r="R762" s="27">
        <f t="shared" si="1073"/>
        <v>490</v>
      </c>
      <c r="S762" s="27">
        <f t="shared" si="1073"/>
        <v>0</v>
      </c>
      <c r="T762" s="27">
        <f t="shared" si="1074"/>
        <v>0</v>
      </c>
      <c r="U762" s="27">
        <f t="shared" si="1074"/>
        <v>0</v>
      </c>
      <c r="V762" s="27">
        <f t="shared" si="1074"/>
        <v>0</v>
      </c>
      <c r="W762" s="27">
        <f t="shared" si="1074"/>
        <v>0</v>
      </c>
      <c r="X762" s="27">
        <f t="shared" si="1074"/>
        <v>490</v>
      </c>
      <c r="Y762" s="27">
        <f t="shared" si="1074"/>
        <v>0</v>
      </c>
      <c r="Z762" s="27">
        <f t="shared" si="1074"/>
        <v>0</v>
      </c>
      <c r="AA762" s="27">
        <f t="shared" si="1074"/>
        <v>0</v>
      </c>
      <c r="AB762" s="27">
        <f t="shared" si="1074"/>
        <v>0</v>
      </c>
      <c r="AC762" s="27">
        <f t="shared" si="1074"/>
        <v>0</v>
      </c>
      <c r="AD762" s="27">
        <f t="shared" si="1074"/>
        <v>490</v>
      </c>
      <c r="AE762" s="27">
        <f t="shared" si="1074"/>
        <v>0</v>
      </c>
      <c r="AF762" s="27">
        <f t="shared" si="1075"/>
        <v>0</v>
      </c>
      <c r="AG762" s="27">
        <f t="shared" si="1075"/>
        <v>0</v>
      </c>
      <c r="AH762" s="27">
        <f t="shared" si="1075"/>
        <v>0</v>
      </c>
      <c r="AI762" s="27">
        <f t="shared" si="1075"/>
        <v>0</v>
      </c>
      <c r="AJ762" s="27">
        <f t="shared" si="1075"/>
        <v>490</v>
      </c>
      <c r="AK762" s="27">
        <f t="shared" si="1075"/>
        <v>0</v>
      </c>
      <c r="AL762" s="27">
        <f t="shared" si="1075"/>
        <v>0</v>
      </c>
      <c r="AM762" s="27">
        <f t="shared" si="1075"/>
        <v>0</v>
      </c>
      <c r="AN762" s="27">
        <f t="shared" si="1075"/>
        <v>0</v>
      </c>
      <c r="AO762" s="27">
        <f t="shared" si="1075"/>
        <v>0</v>
      </c>
      <c r="AP762" s="27">
        <f t="shared" si="1075"/>
        <v>490</v>
      </c>
      <c r="AQ762" s="27">
        <f t="shared" si="1075"/>
        <v>0</v>
      </c>
    </row>
    <row r="763" spans="1:43" s="9" customFormat="1" ht="16.5">
      <c r="A763" s="56" t="s">
        <v>178</v>
      </c>
      <c r="B763" s="25" t="s">
        <v>56</v>
      </c>
      <c r="C763" s="25" t="s">
        <v>53</v>
      </c>
      <c r="D763" s="70" t="s">
        <v>268</v>
      </c>
      <c r="E763" s="28">
        <v>610</v>
      </c>
      <c r="F763" s="27">
        <f>384+106</f>
        <v>490</v>
      </c>
      <c r="G763" s="27"/>
      <c r="H763" s="27"/>
      <c r="I763" s="27"/>
      <c r="J763" s="27"/>
      <c r="K763" s="27"/>
      <c r="L763" s="27">
        <f>F763+H763+I763+J763+K763</f>
        <v>490</v>
      </c>
      <c r="M763" s="27">
        <f>G763+K763</f>
        <v>0</v>
      </c>
      <c r="N763" s="27"/>
      <c r="O763" s="27"/>
      <c r="P763" s="27"/>
      <c r="Q763" s="27"/>
      <c r="R763" s="27">
        <f>L763+N763+O763+P763+Q763</f>
        <v>490</v>
      </c>
      <c r="S763" s="27">
        <f>M763+Q763</f>
        <v>0</v>
      </c>
      <c r="T763" s="27"/>
      <c r="U763" s="27"/>
      <c r="V763" s="27"/>
      <c r="W763" s="27"/>
      <c r="X763" s="27">
        <f>R763+T763+U763+V763+W763</f>
        <v>490</v>
      </c>
      <c r="Y763" s="27">
        <f>S763+W763</f>
        <v>0</v>
      </c>
      <c r="Z763" s="27"/>
      <c r="AA763" s="27"/>
      <c r="AB763" s="27"/>
      <c r="AC763" s="27"/>
      <c r="AD763" s="27">
        <f>X763+Z763+AA763+AB763+AC763</f>
        <v>490</v>
      </c>
      <c r="AE763" s="27">
        <f>Y763+AC763</f>
        <v>0</v>
      </c>
      <c r="AF763" s="27"/>
      <c r="AG763" s="27"/>
      <c r="AH763" s="27"/>
      <c r="AI763" s="27"/>
      <c r="AJ763" s="27">
        <f>AD763+AF763+AG763+AH763+AI763</f>
        <v>490</v>
      </c>
      <c r="AK763" s="27">
        <f>AE763+AI763</f>
        <v>0</v>
      </c>
      <c r="AL763" s="27"/>
      <c r="AM763" s="27"/>
      <c r="AN763" s="27"/>
      <c r="AO763" s="27"/>
      <c r="AP763" s="27">
        <f>AJ763+AL763+AM763+AN763+AO763</f>
        <v>490</v>
      </c>
      <c r="AQ763" s="27">
        <f>AK763+AO763</f>
        <v>0</v>
      </c>
    </row>
    <row r="764" spans="1:43" s="9" customFormat="1" ht="50.25">
      <c r="A764" s="33" t="s">
        <v>478</v>
      </c>
      <c r="B764" s="25" t="s">
        <v>56</v>
      </c>
      <c r="C764" s="25" t="s">
        <v>53</v>
      </c>
      <c r="D764" s="32" t="s">
        <v>308</v>
      </c>
      <c r="E764" s="25"/>
      <c r="F764" s="27">
        <f t="shared" ref="F764:M764" si="1076">F765+F769+F773</f>
        <v>282273</v>
      </c>
      <c r="G764" s="27">
        <f t="shared" si="1076"/>
        <v>123199</v>
      </c>
      <c r="H764" s="27">
        <f t="shared" si="1076"/>
        <v>12622</v>
      </c>
      <c r="I764" s="27">
        <f t="shared" si="1076"/>
        <v>0</v>
      </c>
      <c r="J764" s="27">
        <f t="shared" si="1076"/>
        <v>0</v>
      </c>
      <c r="K764" s="27">
        <f t="shared" si="1076"/>
        <v>0</v>
      </c>
      <c r="L764" s="27">
        <f t="shared" si="1076"/>
        <v>294895</v>
      </c>
      <c r="M764" s="27">
        <f t="shared" si="1076"/>
        <v>123199</v>
      </c>
      <c r="N764" s="27">
        <f t="shared" ref="N764:Y764" si="1077">N765+N769+N773+N777+N784</f>
        <v>0</v>
      </c>
      <c r="O764" s="27">
        <f t="shared" si="1077"/>
        <v>0</v>
      </c>
      <c r="P764" s="27">
        <f t="shared" si="1077"/>
        <v>0</v>
      </c>
      <c r="Q764" s="27">
        <f t="shared" si="1077"/>
        <v>14223</v>
      </c>
      <c r="R764" s="27">
        <f t="shared" si="1077"/>
        <v>309118</v>
      </c>
      <c r="S764" s="27">
        <f t="shared" si="1077"/>
        <v>137422</v>
      </c>
      <c r="T764" s="27">
        <f t="shared" si="1077"/>
        <v>5181</v>
      </c>
      <c r="U764" s="27">
        <f t="shared" si="1077"/>
        <v>0</v>
      </c>
      <c r="V764" s="27">
        <f t="shared" si="1077"/>
        <v>0</v>
      </c>
      <c r="W764" s="27">
        <f t="shared" si="1077"/>
        <v>0</v>
      </c>
      <c r="X764" s="27">
        <f t="shared" si="1077"/>
        <v>314299</v>
      </c>
      <c r="Y764" s="27">
        <f t="shared" si="1077"/>
        <v>137422</v>
      </c>
      <c r="Z764" s="27">
        <f t="shared" ref="Z764:AQ764" si="1078">Z765+Z769+Z773+Z777+Z784+Z788+Z791</f>
        <v>0</v>
      </c>
      <c r="AA764" s="27">
        <f t="shared" si="1078"/>
        <v>0</v>
      </c>
      <c r="AB764" s="27">
        <f t="shared" si="1078"/>
        <v>0</v>
      </c>
      <c r="AC764" s="27">
        <f t="shared" si="1078"/>
        <v>58656</v>
      </c>
      <c r="AD764" s="27">
        <f t="shared" si="1078"/>
        <v>372955</v>
      </c>
      <c r="AE764" s="27">
        <f t="shared" si="1078"/>
        <v>196078</v>
      </c>
      <c r="AF764" s="27">
        <f t="shared" si="1078"/>
        <v>0</v>
      </c>
      <c r="AG764" s="27">
        <f t="shared" si="1078"/>
        <v>0</v>
      </c>
      <c r="AH764" s="27">
        <f t="shared" si="1078"/>
        <v>0</v>
      </c>
      <c r="AI764" s="27">
        <f t="shared" si="1078"/>
        <v>0</v>
      </c>
      <c r="AJ764" s="27">
        <f t="shared" si="1078"/>
        <v>372955</v>
      </c>
      <c r="AK764" s="27">
        <f t="shared" si="1078"/>
        <v>196078</v>
      </c>
      <c r="AL764" s="27">
        <f t="shared" si="1078"/>
        <v>4559</v>
      </c>
      <c r="AM764" s="27">
        <f t="shared" si="1078"/>
        <v>85</v>
      </c>
      <c r="AN764" s="27">
        <f t="shared" si="1078"/>
        <v>0</v>
      </c>
      <c r="AO764" s="27">
        <f t="shared" si="1078"/>
        <v>0</v>
      </c>
      <c r="AP764" s="27">
        <f t="shared" si="1078"/>
        <v>377599</v>
      </c>
      <c r="AQ764" s="27">
        <f t="shared" si="1078"/>
        <v>196078</v>
      </c>
    </row>
    <row r="765" spans="1:43" s="9" customFormat="1" ht="33">
      <c r="A765" s="77" t="s">
        <v>216</v>
      </c>
      <c r="B765" s="25" t="s">
        <v>56</v>
      </c>
      <c r="C765" s="25" t="s">
        <v>53</v>
      </c>
      <c r="D765" s="32" t="s">
        <v>309</v>
      </c>
      <c r="E765" s="25"/>
      <c r="F765" s="27">
        <f t="shared" ref="F765:U767" si="1079">F766</f>
        <v>156724</v>
      </c>
      <c r="G765" s="27">
        <f t="shared" si="1079"/>
        <v>0</v>
      </c>
      <c r="H765" s="27">
        <f t="shared" si="1079"/>
        <v>12622</v>
      </c>
      <c r="I765" s="27">
        <f t="shared" si="1079"/>
        <v>0</v>
      </c>
      <c r="J765" s="27">
        <f t="shared" si="1079"/>
        <v>0</v>
      </c>
      <c r="K765" s="27">
        <f t="shared" si="1079"/>
        <v>0</v>
      </c>
      <c r="L765" s="27">
        <f t="shared" si="1079"/>
        <v>169346</v>
      </c>
      <c r="M765" s="27">
        <f t="shared" si="1079"/>
        <v>0</v>
      </c>
      <c r="N765" s="27">
        <f t="shared" si="1079"/>
        <v>0</v>
      </c>
      <c r="O765" s="27">
        <f t="shared" si="1079"/>
        <v>0</v>
      </c>
      <c r="P765" s="27">
        <f t="shared" si="1079"/>
        <v>0</v>
      </c>
      <c r="Q765" s="27">
        <f t="shared" si="1079"/>
        <v>0</v>
      </c>
      <c r="R765" s="27">
        <f t="shared" si="1079"/>
        <v>169346</v>
      </c>
      <c r="S765" s="27">
        <f t="shared" si="1079"/>
        <v>0</v>
      </c>
      <c r="T765" s="27">
        <f t="shared" si="1079"/>
        <v>5181</v>
      </c>
      <c r="U765" s="27">
        <f t="shared" si="1079"/>
        <v>0</v>
      </c>
      <c r="V765" s="27">
        <f t="shared" ref="T765:AI767" si="1080">V766</f>
        <v>0</v>
      </c>
      <c r="W765" s="27">
        <f t="shared" si="1080"/>
        <v>0</v>
      </c>
      <c r="X765" s="27">
        <f t="shared" si="1080"/>
        <v>174527</v>
      </c>
      <c r="Y765" s="27">
        <f t="shared" si="1080"/>
        <v>0</v>
      </c>
      <c r="Z765" s="27">
        <f t="shared" si="1080"/>
        <v>0</v>
      </c>
      <c r="AA765" s="27">
        <f t="shared" si="1080"/>
        <v>0</v>
      </c>
      <c r="AB765" s="27">
        <f t="shared" si="1080"/>
        <v>0</v>
      </c>
      <c r="AC765" s="27">
        <f t="shared" si="1080"/>
        <v>0</v>
      </c>
      <c r="AD765" s="27">
        <f t="shared" si="1080"/>
        <v>174527</v>
      </c>
      <c r="AE765" s="27">
        <f t="shared" si="1080"/>
        <v>0</v>
      </c>
      <c r="AF765" s="27">
        <f t="shared" si="1080"/>
        <v>0</v>
      </c>
      <c r="AG765" s="27">
        <f t="shared" si="1080"/>
        <v>0</v>
      </c>
      <c r="AH765" s="27">
        <f t="shared" si="1080"/>
        <v>0</v>
      </c>
      <c r="AI765" s="27">
        <f t="shared" si="1080"/>
        <v>0</v>
      </c>
      <c r="AJ765" s="27">
        <f t="shared" ref="AF765:AQ767" si="1081">AJ766</f>
        <v>174527</v>
      </c>
      <c r="AK765" s="27">
        <f t="shared" si="1081"/>
        <v>0</v>
      </c>
      <c r="AL765" s="27">
        <f t="shared" si="1081"/>
        <v>0</v>
      </c>
      <c r="AM765" s="27">
        <f t="shared" si="1081"/>
        <v>0</v>
      </c>
      <c r="AN765" s="27">
        <f t="shared" si="1081"/>
        <v>0</v>
      </c>
      <c r="AO765" s="27">
        <f t="shared" si="1081"/>
        <v>0</v>
      </c>
      <c r="AP765" s="27">
        <f t="shared" si="1081"/>
        <v>174527</v>
      </c>
      <c r="AQ765" s="27">
        <f t="shared" si="1081"/>
        <v>0</v>
      </c>
    </row>
    <row r="766" spans="1:43" s="9" customFormat="1" ht="16.5">
      <c r="A766" s="73" t="s">
        <v>87</v>
      </c>
      <c r="B766" s="42" t="s">
        <v>56</v>
      </c>
      <c r="C766" s="25" t="s">
        <v>53</v>
      </c>
      <c r="D766" s="42" t="s">
        <v>317</v>
      </c>
      <c r="E766" s="42"/>
      <c r="F766" s="27">
        <f t="shared" si="1079"/>
        <v>156724</v>
      </c>
      <c r="G766" s="27">
        <f t="shared" si="1079"/>
        <v>0</v>
      </c>
      <c r="H766" s="27">
        <f t="shared" si="1079"/>
        <v>12622</v>
      </c>
      <c r="I766" s="27">
        <f t="shared" si="1079"/>
        <v>0</v>
      </c>
      <c r="J766" s="27">
        <f t="shared" si="1079"/>
        <v>0</v>
      </c>
      <c r="K766" s="27">
        <f t="shared" si="1079"/>
        <v>0</v>
      </c>
      <c r="L766" s="27">
        <f t="shared" si="1079"/>
        <v>169346</v>
      </c>
      <c r="M766" s="27">
        <f t="shared" si="1079"/>
        <v>0</v>
      </c>
      <c r="N766" s="27">
        <f t="shared" si="1079"/>
        <v>0</v>
      </c>
      <c r="O766" s="27">
        <f t="shared" si="1079"/>
        <v>0</v>
      </c>
      <c r="P766" s="27">
        <f t="shared" si="1079"/>
        <v>0</v>
      </c>
      <c r="Q766" s="27">
        <f t="shared" si="1079"/>
        <v>0</v>
      </c>
      <c r="R766" s="27">
        <f t="shared" si="1079"/>
        <v>169346</v>
      </c>
      <c r="S766" s="27">
        <f t="shared" si="1079"/>
        <v>0</v>
      </c>
      <c r="T766" s="27">
        <f t="shared" si="1080"/>
        <v>5181</v>
      </c>
      <c r="U766" s="27">
        <f t="shared" si="1080"/>
        <v>0</v>
      </c>
      <c r="V766" s="27">
        <f t="shared" si="1080"/>
        <v>0</v>
      </c>
      <c r="W766" s="27">
        <f t="shared" si="1080"/>
        <v>0</v>
      </c>
      <c r="X766" s="27">
        <f t="shared" si="1080"/>
        <v>174527</v>
      </c>
      <c r="Y766" s="27">
        <f t="shared" si="1080"/>
        <v>0</v>
      </c>
      <c r="Z766" s="27">
        <f t="shared" si="1080"/>
        <v>0</v>
      </c>
      <c r="AA766" s="27">
        <f t="shared" si="1080"/>
        <v>0</v>
      </c>
      <c r="AB766" s="27">
        <f t="shared" si="1080"/>
        <v>0</v>
      </c>
      <c r="AC766" s="27">
        <f t="shared" si="1080"/>
        <v>0</v>
      </c>
      <c r="AD766" s="27">
        <f t="shared" si="1080"/>
        <v>174527</v>
      </c>
      <c r="AE766" s="27">
        <f t="shared" si="1080"/>
        <v>0</v>
      </c>
      <c r="AF766" s="27">
        <f t="shared" si="1081"/>
        <v>0</v>
      </c>
      <c r="AG766" s="27">
        <f t="shared" si="1081"/>
        <v>0</v>
      </c>
      <c r="AH766" s="27">
        <f t="shared" si="1081"/>
        <v>0</v>
      </c>
      <c r="AI766" s="27">
        <f t="shared" si="1081"/>
        <v>0</v>
      </c>
      <c r="AJ766" s="27">
        <f t="shared" si="1081"/>
        <v>174527</v>
      </c>
      <c r="AK766" s="27">
        <f t="shared" si="1081"/>
        <v>0</v>
      </c>
      <c r="AL766" s="27">
        <f t="shared" si="1081"/>
        <v>0</v>
      </c>
      <c r="AM766" s="27">
        <f t="shared" si="1081"/>
        <v>0</v>
      </c>
      <c r="AN766" s="27">
        <f t="shared" si="1081"/>
        <v>0</v>
      </c>
      <c r="AO766" s="27">
        <f t="shared" si="1081"/>
        <v>0</v>
      </c>
      <c r="AP766" s="27">
        <f t="shared" si="1081"/>
        <v>174527</v>
      </c>
      <c r="AQ766" s="27">
        <f t="shared" si="1081"/>
        <v>0</v>
      </c>
    </row>
    <row r="767" spans="1:43" s="9" customFormat="1" ht="35.25" customHeight="1">
      <c r="A767" s="73" t="s">
        <v>83</v>
      </c>
      <c r="B767" s="42" t="s">
        <v>56</v>
      </c>
      <c r="C767" s="25" t="s">
        <v>53</v>
      </c>
      <c r="D767" s="42" t="s">
        <v>317</v>
      </c>
      <c r="E767" s="42">
        <v>600</v>
      </c>
      <c r="F767" s="27">
        <f t="shared" si="1079"/>
        <v>156724</v>
      </c>
      <c r="G767" s="27">
        <f t="shared" si="1079"/>
        <v>0</v>
      </c>
      <c r="H767" s="27">
        <f t="shared" si="1079"/>
        <v>12622</v>
      </c>
      <c r="I767" s="27">
        <f t="shared" si="1079"/>
        <v>0</v>
      </c>
      <c r="J767" s="27">
        <f t="shared" si="1079"/>
        <v>0</v>
      </c>
      <c r="K767" s="27">
        <f t="shared" si="1079"/>
        <v>0</v>
      </c>
      <c r="L767" s="27">
        <f t="shared" si="1079"/>
        <v>169346</v>
      </c>
      <c r="M767" s="27">
        <f t="shared" si="1079"/>
        <v>0</v>
      </c>
      <c r="N767" s="27">
        <f t="shared" si="1079"/>
        <v>0</v>
      </c>
      <c r="O767" s="27">
        <f t="shared" si="1079"/>
        <v>0</v>
      </c>
      <c r="P767" s="27">
        <f t="shared" si="1079"/>
        <v>0</v>
      </c>
      <c r="Q767" s="27">
        <f t="shared" si="1079"/>
        <v>0</v>
      </c>
      <c r="R767" s="27">
        <f t="shared" si="1079"/>
        <v>169346</v>
      </c>
      <c r="S767" s="27">
        <f t="shared" si="1079"/>
        <v>0</v>
      </c>
      <c r="T767" s="27">
        <f t="shared" si="1080"/>
        <v>5181</v>
      </c>
      <c r="U767" s="27">
        <f t="shared" si="1080"/>
        <v>0</v>
      </c>
      <c r="V767" s="27">
        <f t="shared" si="1080"/>
        <v>0</v>
      </c>
      <c r="W767" s="27">
        <f t="shared" si="1080"/>
        <v>0</v>
      </c>
      <c r="X767" s="27">
        <f t="shared" si="1080"/>
        <v>174527</v>
      </c>
      <c r="Y767" s="27">
        <f t="shared" si="1080"/>
        <v>0</v>
      </c>
      <c r="Z767" s="27">
        <f t="shared" si="1080"/>
        <v>0</v>
      </c>
      <c r="AA767" s="27">
        <f t="shared" si="1080"/>
        <v>0</v>
      </c>
      <c r="AB767" s="27">
        <f t="shared" si="1080"/>
        <v>0</v>
      </c>
      <c r="AC767" s="27">
        <f t="shared" si="1080"/>
        <v>0</v>
      </c>
      <c r="AD767" s="27">
        <f t="shared" si="1080"/>
        <v>174527</v>
      </c>
      <c r="AE767" s="27">
        <f t="shared" si="1080"/>
        <v>0</v>
      </c>
      <c r="AF767" s="27">
        <f t="shared" si="1081"/>
        <v>0</v>
      </c>
      <c r="AG767" s="27">
        <f t="shared" si="1081"/>
        <v>0</v>
      </c>
      <c r="AH767" s="27">
        <f t="shared" si="1081"/>
        <v>0</v>
      </c>
      <c r="AI767" s="27">
        <f t="shared" si="1081"/>
        <v>0</v>
      </c>
      <c r="AJ767" s="27">
        <f t="shared" si="1081"/>
        <v>174527</v>
      </c>
      <c r="AK767" s="27">
        <f t="shared" si="1081"/>
        <v>0</v>
      </c>
      <c r="AL767" s="27">
        <f t="shared" si="1081"/>
        <v>0</v>
      </c>
      <c r="AM767" s="27">
        <f t="shared" si="1081"/>
        <v>0</v>
      </c>
      <c r="AN767" s="27">
        <f t="shared" si="1081"/>
        <v>0</v>
      </c>
      <c r="AO767" s="27">
        <f t="shared" si="1081"/>
        <v>0</v>
      </c>
      <c r="AP767" s="27">
        <f t="shared" si="1081"/>
        <v>174527</v>
      </c>
      <c r="AQ767" s="27">
        <f t="shared" si="1081"/>
        <v>0</v>
      </c>
    </row>
    <row r="768" spans="1:43" s="9" customFormat="1" ht="16.5">
      <c r="A768" s="73" t="s">
        <v>178</v>
      </c>
      <c r="B768" s="42" t="s">
        <v>56</v>
      </c>
      <c r="C768" s="25" t="s">
        <v>53</v>
      </c>
      <c r="D768" s="42" t="s">
        <v>317</v>
      </c>
      <c r="E768" s="42" t="s">
        <v>177</v>
      </c>
      <c r="F768" s="27">
        <f>143974+12750</f>
        <v>156724</v>
      </c>
      <c r="G768" s="27"/>
      <c r="H768" s="27">
        <v>12622</v>
      </c>
      <c r="I768" s="27"/>
      <c r="J768" s="27"/>
      <c r="K768" s="27"/>
      <c r="L768" s="27">
        <f>F768+H768+I768+J768+K768</f>
        <v>169346</v>
      </c>
      <c r="M768" s="27">
        <f>G768+K768</f>
        <v>0</v>
      </c>
      <c r="N768" s="27"/>
      <c r="O768" s="27"/>
      <c r="P768" s="27"/>
      <c r="Q768" s="27"/>
      <c r="R768" s="27">
        <f>L768+N768+O768+P768+Q768</f>
        <v>169346</v>
      </c>
      <c r="S768" s="27">
        <f>M768+Q768</f>
        <v>0</v>
      </c>
      <c r="T768" s="27">
        <v>5181</v>
      </c>
      <c r="U768" s="27"/>
      <c r="V768" s="27"/>
      <c r="W768" s="27"/>
      <c r="X768" s="27">
        <f>R768+T768+U768+V768+W768</f>
        <v>174527</v>
      </c>
      <c r="Y768" s="27">
        <f>S768+W768</f>
        <v>0</v>
      </c>
      <c r="Z768" s="27"/>
      <c r="AA768" s="27"/>
      <c r="AB768" s="27"/>
      <c r="AC768" s="27"/>
      <c r="AD768" s="27">
        <f>X768+Z768+AA768+AB768+AC768</f>
        <v>174527</v>
      </c>
      <c r="AE768" s="27">
        <f>Y768+AC768</f>
        <v>0</v>
      </c>
      <c r="AF768" s="27"/>
      <c r="AG768" s="27"/>
      <c r="AH768" s="27"/>
      <c r="AI768" s="27"/>
      <c r="AJ768" s="27">
        <f>AD768+AF768+AG768+AH768+AI768</f>
        <v>174527</v>
      </c>
      <c r="AK768" s="27">
        <f>AE768+AI768</f>
        <v>0</v>
      </c>
      <c r="AL768" s="27"/>
      <c r="AM768" s="27"/>
      <c r="AN768" s="27"/>
      <c r="AO768" s="27"/>
      <c r="AP768" s="27">
        <f>AJ768+AL768+AM768+AN768+AO768</f>
        <v>174527</v>
      </c>
      <c r="AQ768" s="27">
        <f>AK768+AO768</f>
        <v>0</v>
      </c>
    </row>
    <row r="769" spans="1:43" s="9" customFormat="1" ht="21" customHeight="1">
      <c r="A769" s="76" t="s">
        <v>78</v>
      </c>
      <c r="B769" s="25" t="s">
        <v>56</v>
      </c>
      <c r="C769" s="25" t="s">
        <v>53</v>
      </c>
      <c r="D769" s="32" t="s">
        <v>311</v>
      </c>
      <c r="E769" s="25"/>
      <c r="F769" s="27">
        <f t="shared" ref="F769:AL769" si="1082">F770</f>
        <v>2350</v>
      </c>
      <c r="G769" s="27">
        <f t="shared" si="1082"/>
        <v>0</v>
      </c>
      <c r="H769" s="27">
        <f t="shared" si="1082"/>
        <v>0</v>
      </c>
      <c r="I769" s="27">
        <f t="shared" si="1082"/>
        <v>0</v>
      </c>
      <c r="J769" s="27">
        <f t="shared" si="1082"/>
        <v>0</v>
      </c>
      <c r="K769" s="27">
        <f t="shared" si="1082"/>
        <v>0</v>
      </c>
      <c r="L769" s="27">
        <f t="shared" si="1082"/>
        <v>2350</v>
      </c>
      <c r="M769" s="27">
        <f t="shared" si="1082"/>
        <v>0</v>
      </c>
      <c r="N769" s="27">
        <f t="shared" si="1082"/>
        <v>0</v>
      </c>
      <c r="O769" s="27">
        <f t="shared" si="1082"/>
        <v>0</v>
      </c>
      <c r="P769" s="27">
        <f t="shared" si="1082"/>
        <v>0</v>
      </c>
      <c r="Q769" s="27">
        <f t="shared" si="1082"/>
        <v>0</v>
      </c>
      <c r="R769" s="27">
        <f t="shared" si="1082"/>
        <v>2350</v>
      </c>
      <c r="S769" s="27">
        <f t="shared" si="1082"/>
        <v>0</v>
      </c>
      <c r="T769" s="27">
        <f t="shared" si="1082"/>
        <v>0</v>
      </c>
      <c r="U769" s="27">
        <f t="shared" si="1082"/>
        <v>0</v>
      </c>
      <c r="V769" s="27">
        <f t="shared" si="1082"/>
        <v>0</v>
      </c>
      <c r="W769" s="27">
        <f t="shared" si="1082"/>
        <v>0</v>
      </c>
      <c r="X769" s="27">
        <f t="shared" si="1082"/>
        <v>2350</v>
      </c>
      <c r="Y769" s="27">
        <f t="shared" si="1082"/>
        <v>0</v>
      </c>
      <c r="Z769" s="27">
        <f t="shared" si="1082"/>
        <v>0</v>
      </c>
      <c r="AA769" s="27">
        <f t="shared" si="1082"/>
        <v>-174</v>
      </c>
      <c r="AB769" s="27">
        <f t="shared" si="1082"/>
        <v>0</v>
      </c>
      <c r="AC769" s="27">
        <f t="shared" si="1082"/>
        <v>0</v>
      </c>
      <c r="AD769" s="27">
        <f t="shared" si="1082"/>
        <v>2176</v>
      </c>
      <c r="AE769" s="27">
        <f t="shared" si="1082"/>
        <v>0</v>
      </c>
      <c r="AF769" s="27">
        <f t="shared" si="1082"/>
        <v>0</v>
      </c>
      <c r="AG769" s="27">
        <f t="shared" si="1082"/>
        <v>0</v>
      </c>
      <c r="AH769" s="27">
        <f t="shared" si="1082"/>
        <v>0</v>
      </c>
      <c r="AI769" s="27">
        <f t="shared" si="1082"/>
        <v>0</v>
      </c>
      <c r="AJ769" s="27">
        <f t="shared" si="1082"/>
        <v>2176</v>
      </c>
      <c r="AK769" s="27">
        <f t="shared" si="1082"/>
        <v>0</v>
      </c>
      <c r="AL769" s="27">
        <f t="shared" si="1082"/>
        <v>4559</v>
      </c>
      <c r="AM769" s="27">
        <f t="shared" ref="AM769:AQ769" si="1083">AM770</f>
        <v>85</v>
      </c>
      <c r="AN769" s="27">
        <f t="shared" si="1083"/>
        <v>0</v>
      </c>
      <c r="AO769" s="27">
        <f t="shared" si="1083"/>
        <v>0</v>
      </c>
      <c r="AP769" s="27">
        <f t="shared" si="1083"/>
        <v>6820</v>
      </c>
      <c r="AQ769" s="27">
        <f t="shared" si="1083"/>
        <v>0</v>
      </c>
    </row>
    <row r="770" spans="1:43" s="9" customFormat="1" ht="22.5" customHeight="1">
      <c r="A770" s="73" t="s">
        <v>88</v>
      </c>
      <c r="B770" s="42" t="s">
        <v>56</v>
      </c>
      <c r="C770" s="25" t="s">
        <v>53</v>
      </c>
      <c r="D770" s="42" t="s">
        <v>319</v>
      </c>
      <c r="E770" s="42"/>
      <c r="F770" s="27">
        <f>F771</f>
        <v>2350</v>
      </c>
      <c r="G770" s="27">
        <f t="shared" ref="F770:S771" si="1084">G771</f>
        <v>0</v>
      </c>
      <c r="H770" s="27">
        <f t="shared" si="1084"/>
        <v>0</v>
      </c>
      <c r="I770" s="27">
        <f t="shared" si="1084"/>
        <v>0</v>
      </c>
      <c r="J770" s="27">
        <f t="shared" si="1084"/>
        <v>0</v>
      </c>
      <c r="K770" s="27">
        <f t="shared" si="1084"/>
        <v>0</v>
      </c>
      <c r="L770" s="27">
        <f t="shared" si="1084"/>
        <v>2350</v>
      </c>
      <c r="M770" s="27">
        <f t="shared" si="1084"/>
        <v>0</v>
      </c>
      <c r="N770" s="27">
        <f t="shared" si="1084"/>
        <v>0</v>
      </c>
      <c r="O770" s="27">
        <f t="shared" si="1084"/>
        <v>0</v>
      </c>
      <c r="P770" s="27">
        <f t="shared" si="1084"/>
        <v>0</v>
      </c>
      <c r="Q770" s="27">
        <f t="shared" si="1084"/>
        <v>0</v>
      </c>
      <c r="R770" s="27">
        <f t="shared" si="1084"/>
        <v>2350</v>
      </c>
      <c r="S770" s="27">
        <f t="shared" si="1084"/>
        <v>0</v>
      </c>
      <c r="T770" s="27">
        <f t="shared" ref="T770:AE771" si="1085">T771</f>
        <v>0</v>
      </c>
      <c r="U770" s="27">
        <f t="shared" si="1085"/>
        <v>0</v>
      </c>
      <c r="V770" s="27">
        <f t="shared" si="1085"/>
        <v>0</v>
      </c>
      <c r="W770" s="27">
        <f t="shared" si="1085"/>
        <v>0</v>
      </c>
      <c r="X770" s="27">
        <f t="shared" si="1085"/>
        <v>2350</v>
      </c>
      <c r="Y770" s="27">
        <f t="shared" si="1085"/>
        <v>0</v>
      </c>
      <c r="Z770" s="27">
        <f t="shared" si="1085"/>
        <v>0</v>
      </c>
      <c r="AA770" s="27">
        <f t="shared" si="1085"/>
        <v>-174</v>
      </c>
      <c r="AB770" s="27">
        <f t="shared" si="1085"/>
        <v>0</v>
      </c>
      <c r="AC770" s="27">
        <f t="shared" si="1085"/>
        <v>0</v>
      </c>
      <c r="AD770" s="27">
        <f t="shared" si="1085"/>
        <v>2176</v>
      </c>
      <c r="AE770" s="27">
        <f t="shared" si="1085"/>
        <v>0</v>
      </c>
      <c r="AF770" s="27">
        <f t="shared" ref="AF770:AQ771" si="1086">AF771</f>
        <v>0</v>
      </c>
      <c r="AG770" s="27">
        <f t="shared" si="1086"/>
        <v>0</v>
      </c>
      <c r="AH770" s="27">
        <f t="shared" si="1086"/>
        <v>0</v>
      </c>
      <c r="AI770" s="27">
        <f t="shared" si="1086"/>
        <v>0</v>
      </c>
      <c r="AJ770" s="27">
        <f t="shared" si="1086"/>
        <v>2176</v>
      </c>
      <c r="AK770" s="27">
        <f t="shared" si="1086"/>
        <v>0</v>
      </c>
      <c r="AL770" s="27">
        <f t="shared" si="1086"/>
        <v>4559</v>
      </c>
      <c r="AM770" s="27">
        <f t="shared" si="1086"/>
        <v>85</v>
      </c>
      <c r="AN770" s="27">
        <f t="shared" si="1086"/>
        <v>0</v>
      </c>
      <c r="AO770" s="27">
        <f t="shared" si="1086"/>
        <v>0</v>
      </c>
      <c r="AP770" s="27">
        <f t="shared" si="1086"/>
        <v>6820</v>
      </c>
      <c r="AQ770" s="27">
        <f t="shared" si="1086"/>
        <v>0</v>
      </c>
    </row>
    <row r="771" spans="1:43" s="9" customFormat="1" ht="40.5" customHeight="1">
      <c r="A771" s="73" t="s">
        <v>83</v>
      </c>
      <c r="B771" s="42" t="s">
        <v>56</v>
      </c>
      <c r="C771" s="25" t="s">
        <v>53</v>
      </c>
      <c r="D771" s="42" t="s">
        <v>319</v>
      </c>
      <c r="E771" s="42" t="s">
        <v>84</v>
      </c>
      <c r="F771" s="27">
        <f t="shared" si="1084"/>
        <v>2350</v>
      </c>
      <c r="G771" s="27">
        <f t="shared" si="1084"/>
        <v>0</v>
      </c>
      <c r="H771" s="27">
        <f t="shared" si="1084"/>
        <v>0</v>
      </c>
      <c r="I771" s="27">
        <f t="shared" si="1084"/>
        <v>0</v>
      </c>
      <c r="J771" s="27">
        <f t="shared" si="1084"/>
        <v>0</v>
      </c>
      <c r="K771" s="27">
        <f t="shared" si="1084"/>
        <v>0</v>
      </c>
      <c r="L771" s="27">
        <f t="shared" si="1084"/>
        <v>2350</v>
      </c>
      <c r="M771" s="27">
        <f t="shared" si="1084"/>
        <v>0</v>
      </c>
      <c r="N771" s="27">
        <f t="shared" si="1084"/>
        <v>0</v>
      </c>
      <c r="O771" s="27">
        <f t="shared" si="1084"/>
        <v>0</v>
      </c>
      <c r="P771" s="27">
        <f t="shared" si="1084"/>
        <v>0</v>
      </c>
      <c r="Q771" s="27">
        <f t="shared" si="1084"/>
        <v>0</v>
      </c>
      <c r="R771" s="27">
        <f t="shared" si="1084"/>
        <v>2350</v>
      </c>
      <c r="S771" s="27">
        <f t="shared" si="1084"/>
        <v>0</v>
      </c>
      <c r="T771" s="27">
        <f t="shared" si="1085"/>
        <v>0</v>
      </c>
      <c r="U771" s="27">
        <f t="shared" si="1085"/>
        <v>0</v>
      </c>
      <c r="V771" s="27">
        <f t="shared" si="1085"/>
        <v>0</v>
      </c>
      <c r="W771" s="27">
        <f t="shared" si="1085"/>
        <v>0</v>
      </c>
      <c r="X771" s="27">
        <f t="shared" si="1085"/>
        <v>2350</v>
      </c>
      <c r="Y771" s="27">
        <f t="shared" si="1085"/>
        <v>0</v>
      </c>
      <c r="Z771" s="27">
        <f t="shared" si="1085"/>
        <v>0</v>
      </c>
      <c r="AA771" s="27">
        <f t="shared" si="1085"/>
        <v>-174</v>
      </c>
      <c r="AB771" s="27">
        <f t="shared" si="1085"/>
        <v>0</v>
      </c>
      <c r="AC771" s="27">
        <f t="shared" si="1085"/>
        <v>0</v>
      </c>
      <c r="AD771" s="27">
        <f t="shared" si="1085"/>
        <v>2176</v>
      </c>
      <c r="AE771" s="27">
        <f t="shared" si="1085"/>
        <v>0</v>
      </c>
      <c r="AF771" s="27">
        <f t="shared" si="1086"/>
        <v>0</v>
      </c>
      <c r="AG771" s="27">
        <f t="shared" si="1086"/>
        <v>0</v>
      </c>
      <c r="AH771" s="27">
        <f t="shared" si="1086"/>
        <v>0</v>
      </c>
      <c r="AI771" s="27">
        <f t="shared" si="1086"/>
        <v>0</v>
      </c>
      <c r="AJ771" s="27">
        <f t="shared" si="1086"/>
        <v>2176</v>
      </c>
      <c r="AK771" s="27">
        <f t="shared" si="1086"/>
        <v>0</v>
      </c>
      <c r="AL771" s="92">
        <f t="shared" si="1086"/>
        <v>4559</v>
      </c>
      <c r="AM771" s="92">
        <f t="shared" si="1086"/>
        <v>85</v>
      </c>
      <c r="AN771" s="92">
        <f t="shared" si="1086"/>
        <v>0</v>
      </c>
      <c r="AO771" s="92">
        <f t="shared" si="1086"/>
        <v>0</v>
      </c>
      <c r="AP771" s="27">
        <f t="shared" si="1086"/>
        <v>6820</v>
      </c>
      <c r="AQ771" s="27">
        <f t="shared" si="1086"/>
        <v>0</v>
      </c>
    </row>
    <row r="772" spans="1:43" s="9" customFormat="1" ht="16.5">
      <c r="A772" s="73" t="s">
        <v>178</v>
      </c>
      <c r="B772" s="42" t="s">
        <v>56</v>
      </c>
      <c r="C772" s="25" t="s">
        <v>53</v>
      </c>
      <c r="D772" s="42" t="s">
        <v>319</v>
      </c>
      <c r="E772" s="42" t="s">
        <v>177</v>
      </c>
      <c r="F772" s="27">
        <v>2350</v>
      </c>
      <c r="G772" s="27"/>
      <c r="H772" s="27"/>
      <c r="I772" s="27"/>
      <c r="J772" s="27"/>
      <c r="K772" s="27"/>
      <c r="L772" s="27">
        <f>F772+H772+I772+J772+K772</f>
        <v>2350</v>
      </c>
      <c r="M772" s="27">
        <f>G772+K772</f>
        <v>0</v>
      </c>
      <c r="N772" s="27"/>
      <c r="O772" s="27"/>
      <c r="P772" s="27"/>
      <c r="Q772" s="27"/>
      <c r="R772" s="27">
        <f>L772+N772+O772+P772+Q772</f>
        <v>2350</v>
      </c>
      <c r="S772" s="27">
        <f>M772+Q772</f>
        <v>0</v>
      </c>
      <c r="T772" s="27"/>
      <c r="U772" s="27"/>
      <c r="V772" s="27"/>
      <c r="W772" s="27"/>
      <c r="X772" s="27">
        <f>R772+T772+U772+V772+W772</f>
        <v>2350</v>
      </c>
      <c r="Y772" s="27">
        <f>S772+W772</f>
        <v>0</v>
      </c>
      <c r="Z772" s="27"/>
      <c r="AA772" s="131">
        <f>-89-85</f>
        <v>-174</v>
      </c>
      <c r="AB772" s="27"/>
      <c r="AC772" s="27"/>
      <c r="AD772" s="27">
        <f>X772+Z772+AA772+AB772+AC772</f>
        <v>2176</v>
      </c>
      <c r="AE772" s="27">
        <f>Y772+AC772</f>
        <v>0</v>
      </c>
      <c r="AF772" s="27"/>
      <c r="AG772" s="27"/>
      <c r="AH772" s="27"/>
      <c r="AI772" s="27"/>
      <c r="AJ772" s="27">
        <f>AD772+AF772+AG772+AH772+AI772</f>
        <v>2176</v>
      </c>
      <c r="AK772" s="27">
        <f>AE772+AI772</f>
        <v>0</v>
      </c>
      <c r="AL772" s="92">
        <v>4559</v>
      </c>
      <c r="AM772" s="92">
        <v>85</v>
      </c>
      <c r="AN772" s="92"/>
      <c r="AO772" s="92"/>
      <c r="AP772" s="27">
        <f>AJ772+AL772+AM772+AN772+AO772</f>
        <v>6820</v>
      </c>
      <c r="AQ772" s="27">
        <f>AK772+AO772</f>
        <v>0</v>
      </c>
    </row>
    <row r="773" spans="1:43" s="9" customFormat="1" ht="33" hidden="1">
      <c r="A773" s="96" t="s">
        <v>152</v>
      </c>
      <c r="B773" s="109" t="s">
        <v>56</v>
      </c>
      <c r="C773" s="97" t="s">
        <v>53</v>
      </c>
      <c r="D773" s="110" t="s">
        <v>433</v>
      </c>
      <c r="E773" s="97"/>
      <c r="F773" s="95">
        <f t="shared" ref="F773:U775" si="1087">F774</f>
        <v>123199</v>
      </c>
      <c r="G773" s="95">
        <f t="shared" si="1087"/>
        <v>123199</v>
      </c>
      <c r="H773" s="95">
        <f t="shared" si="1087"/>
        <v>0</v>
      </c>
      <c r="I773" s="95">
        <f t="shared" si="1087"/>
        <v>0</v>
      </c>
      <c r="J773" s="95">
        <f t="shared" si="1087"/>
        <v>0</v>
      </c>
      <c r="K773" s="95">
        <f t="shared" si="1087"/>
        <v>0</v>
      </c>
      <c r="L773" s="95">
        <f t="shared" si="1087"/>
        <v>123199</v>
      </c>
      <c r="M773" s="95">
        <f t="shared" si="1087"/>
        <v>123199</v>
      </c>
      <c r="N773" s="95">
        <f t="shared" si="1087"/>
        <v>0</v>
      </c>
      <c r="O773" s="95">
        <f t="shared" si="1087"/>
        <v>0</v>
      </c>
      <c r="P773" s="95">
        <f t="shared" si="1087"/>
        <v>0</v>
      </c>
      <c r="Q773" s="95">
        <f t="shared" si="1087"/>
        <v>-123199</v>
      </c>
      <c r="R773" s="95">
        <f t="shared" si="1087"/>
        <v>0</v>
      </c>
      <c r="S773" s="95">
        <f t="shared" si="1087"/>
        <v>0</v>
      </c>
      <c r="T773" s="95">
        <f t="shared" si="1087"/>
        <v>0</v>
      </c>
      <c r="U773" s="95">
        <f t="shared" si="1087"/>
        <v>0</v>
      </c>
      <c r="V773" s="95">
        <f t="shared" ref="T773:AI775" si="1088">V774</f>
        <v>0</v>
      </c>
      <c r="W773" s="95">
        <f t="shared" si="1088"/>
        <v>0</v>
      </c>
      <c r="X773" s="95">
        <f t="shared" si="1088"/>
        <v>0</v>
      </c>
      <c r="Y773" s="95">
        <f t="shared" si="1088"/>
        <v>0</v>
      </c>
      <c r="Z773" s="95">
        <f t="shared" si="1088"/>
        <v>0</v>
      </c>
      <c r="AA773" s="95">
        <f t="shared" si="1088"/>
        <v>0</v>
      </c>
      <c r="AB773" s="95">
        <f t="shared" si="1088"/>
        <v>0</v>
      </c>
      <c r="AC773" s="95">
        <f t="shared" si="1088"/>
        <v>0</v>
      </c>
      <c r="AD773" s="95">
        <f t="shared" si="1088"/>
        <v>0</v>
      </c>
      <c r="AE773" s="95">
        <f t="shared" si="1088"/>
        <v>0</v>
      </c>
      <c r="AF773" s="27">
        <f t="shared" si="1088"/>
        <v>0</v>
      </c>
      <c r="AG773" s="27">
        <f t="shared" si="1088"/>
        <v>0</v>
      </c>
      <c r="AH773" s="27">
        <f t="shared" si="1088"/>
        <v>0</v>
      </c>
      <c r="AI773" s="27">
        <f t="shared" si="1088"/>
        <v>0</v>
      </c>
      <c r="AJ773" s="95">
        <f t="shared" ref="AF773:AQ775" si="1089">AJ774</f>
        <v>0</v>
      </c>
      <c r="AK773" s="95">
        <f t="shared" si="1089"/>
        <v>0</v>
      </c>
      <c r="AL773" s="27">
        <f t="shared" si="1089"/>
        <v>0</v>
      </c>
      <c r="AM773" s="27">
        <f t="shared" si="1089"/>
        <v>0</v>
      </c>
      <c r="AN773" s="27">
        <f t="shared" si="1089"/>
        <v>0</v>
      </c>
      <c r="AO773" s="27">
        <f t="shared" si="1089"/>
        <v>0</v>
      </c>
      <c r="AP773" s="95">
        <f t="shared" si="1089"/>
        <v>0</v>
      </c>
      <c r="AQ773" s="95">
        <f t="shared" si="1089"/>
        <v>0</v>
      </c>
    </row>
    <row r="774" spans="1:43" s="9" customFormat="1" ht="49.5" hidden="1">
      <c r="A774" s="111" t="s">
        <v>432</v>
      </c>
      <c r="B774" s="109" t="s">
        <v>56</v>
      </c>
      <c r="C774" s="97" t="s">
        <v>53</v>
      </c>
      <c r="D774" s="110" t="s">
        <v>451</v>
      </c>
      <c r="E774" s="97"/>
      <c r="F774" s="95">
        <f t="shared" si="1087"/>
        <v>123199</v>
      </c>
      <c r="G774" s="95">
        <f t="shared" si="1087"/>
        <v>123199</v>
      </c>
      <c r="H774" s="95">
        <f t="shared" si="1087"/>
        <v>0</v>
      </c>
      <c r="I774" s="95">
        <f t="shared" si="1087"/>
        <v>0</v>
      </c>
      <c r="J774" s="95">
        <f t="shared" si="1087"/>
        <v>0</v>
      </c>
      <c r="K774" s="95">
        <f t="shared" si="1087"/>
        <v>0</v>
      </c>
      <c r="L774" s="95">
        <f t="shared" si="1087"/>
        <v>123199</v>
      </c>
      <c r="M774" s="95">
        <f t="shared" si="1087"/>
        <v>123199</v>
      </c>
      <c r="N774" s="95">
        <f t="shared" si="1087"/>
        <v>0</v>
      </c>
      <c r="O774" s="95">
        <f t="shared" si="1087"/>
        <v>0</v>
      </c>
      <c r="P774" s="95">
        <f t="shared" si="1087"/>
        <v>0</v>
      </c>
      <c r="Q774" s="95">
        <f t="shared" si="1087"/>
        <v>-123199</v>
      </c>
      <c r="R774" s="95">
        <f t="shared" si="1087"/>
        <v>0</v>
      </c>
      <c r="S774" s="95">
        <f t="shared" si="1087"/>
        <v>0</v>
      </c>
      <c r="T774" s="95">
        <f t="shared" si="1088"/>
        <v>0</v>
      </c>
      <c r="U774" s="95">
        <f t="shared" si="1088"/>
        <v>0</v>
      </c>
      <c r="V774" s="95">
        <f t="shared" si="1088"/>
        <v>0</v>
      </c>
      <c r="W774" s="95">
        <f t="shared" si="1088"/>
        <v>0</v>
      </c>
      <c r="X774" s="95">
        <f t="shared" si="1088"/>
        <v>0</v>
      </c>
      <c r="Y774" s="95">
        <f t="shared" si="1088"/>
        <v>0</v>
      </c>
      <c r="Z774" s="95">
        <f t="shared" si="1088"/>
        <v>0</v>
      </c>
      <c r="AA774" s="95">
        <f t="shared" si="1088"/>
        <v>0</v>
      </c>
      <c r="AB774" s="95">
        <f t="shared" si="1088"/>
        <v>0</v>
      </c>
      <c r="AC774" s="95">
        <f t="shared" si="1088"/>
        <v>0</v>
      </c>
      <c r="AD774" s="95">
        <f t="shared" si="1088"/>
        <v>0</v>
      </c>
      <c r="AE774" s="95">
        <f t="shared" si="1088"/>
        <v>0</v>
      </c>
      <c r="AF774" s="27">
        <f t="shared" si="1089"/>
        <v>0</v>
      </c>
      <c r="AG774" s="27">
        <f t="shared" si="1089"/>
        <v>0</v>
      </c>
      <c r="AH774" s="27">
        <f t="shared" si="1089"/>
        <v>0</v>
      </c>
      <c r="AI774" s="27">
        <f t="shared" si="1089"/>
        <v>0</v>
      </c>
      <c r="AJ774" s="95">
        <f t="shared" si="1089"/>
        <v>0</v>
      </c>
      <c r="AK774" s="95">
        <f t="shared" si="1089"/>
        <v>0</v>
      </c>
      <c r="AL774" s="27">
        <f t="shared" si="1089"/>
        <v>0</v>
      </c>
      <c r="AM774" s="27">
        <f t="shared" si="1089"/>
        <v>0</v>
      </c>
      <c r="AN774" s="27">
        <f t="shared" si="1089"/>
        <v>0</v>
      </c>
      <c r="AO774" s="27">
        <f t="shared" si="1089"/>
        <v>0</v>
      </c>
      <c r="AP774" s="95">
        <f t="shared" si="1089"/>
        <v>0</v>
      </c>
      <c r="AQ774" s="95">
        <f t="shared" si="1089"/>
        <v>0</v>
      </c>
    </row>
    <row r="775" spans="1:43" s="9" customFormat="1" ht="37.5" hidden="1" customHeight="1">
      <c r="A775" s="96" t="s">
        <v>83</v>
      </c>
      <c r="B775" s="109" t="s">
        <v>56</v>
      </c>
      <c r="C775" s="97" t="s">
        <v>53</v>
      </c>
      <c r="D775" s="110" t="s">
        <v>451</v>
      </c>
      <c r="E775" s="97" t="s">
        <v>84</v>
      </c>
      <c r="F775" s="95">
        <f t="shared" si="1087"/>
        <v>123199</v>
      </c>
      <c r="G775" s="95">
        <f t="shared" si="1087"/>
        <v>123199</v>
      </c>
      <c r="H775" s="95">
        <f t="shared" si="1087"/>
        <v>0</v>
      </c>
      <c r="I775" s="95">
        <f t="shared" si="1087"/>
        <v>0</v>
      </c>
      <c r="J775" s="95">
        <f t="shared" si="1087"/>
        <v>0</v>
      </c>
      <c r="K775" s="95">
        <f t="shared" si="1087"/>
        <v>0</v>
      </c>
      <c r="L775" s="95">
        <f t="shared" si="1087"/>
        <v>123199</v>
      </c>
      <c r="M775" s="95">
        <f t="shared" si="1087"/>
        <v>123199</v>
      </c>
      <c r="N775" s="95">
        <f t="shared" si="1087"/>
        <v>0</v>
      </c>
      <c r="O775" s="95">
        <f t="shared" si="1087"/>
        <v>0</v>
      </c>
      <c r="P775" s="95">
        <f t="shared" si="1087"/>
        <v>0</v>
      </c>
      <c r="Q775" s="95">
        <f t="shared" si="1087"/>
        <v>-123199</v>
      </c>
      <c r="R775" s="95">
        <f t="shared" si="1087"/>
        <v>0</v>
      </c>
      <c r="S775" s="95">
        <f t="shared" si="1087"/>
        <v>0</v>
      </c>
      <c r="T775" s="95">
        <f t="shared" si="1088"/>
        <v>0</v>
      </c>
      <c r="U775" s="95">
        <f t="shared" si="1088"/>
        <v>0</v>
      </c>
      <c r="V775" s="95">
        <f t="shared" si="1088"/>
        <v>0</v>
      </c>
      <c r="W775" s="95">
        <f t="shared" si="1088"/>
        <v>0</v>
      </c>
      <c r="X775" s="95">
        <f t="shared" si="1088"/>
        <v>0</v>
      </c>
      <c r="Y775" s="95">
        <f t="shared" si="1088"/>
        <v>0</v>
      </c>
      <c r="Z775" s="95">
        <f t="shared" si="1088"/>
        <v>0</v>
      </c>
      <c r="AA775" s="95">
        <f t="shared" si="1088"/>
        <v>0</v>
      </c>
      <c r="AB775" s="95">
        <f t="shared" si="1088"/>
        <v>0</v>
      </c>
      <c r="AC775" s="95">
        <f t="shared" si="1088"/>
        <v>0</v>
      </c>
      <c r="AD775" s="95">
        <f t="shared" si="1088"/>
        <v>0</v>
      </c>
      <c r="AE775" s="95">
        <f t="shared" si="1088"/>
        <v>0</v>
      </c>
      <c r="AF775" s="27">
        <f t="shared" si="1089"/>
        <v>0</v>
      </c>
      <c r="AG775" s="27">
        <f t="shared" si="1089"/>
        <v>0</v>
      </c>
      <c r="AH775" s="27">
        <f t="shared" si="1089"/>
        <v>0</v>
      </c>
      <c r="AI775" s="27">
        <f t="shared" si="1089"/>
        <v>0</v>
      </c>
      <c r="AJ775" s="95">
        <f t="shared" si="1089"/>
        <v>0</v>
      </c>
      <c r="AK775" s="95">
        <f t="shared" si="1089"/>
        <v>0</v>
      </c>
      <c r="AL775" s="27">
        <f t="shared" si="1089"/>
        <v>0</v>
      </c>
      <c r="AM775" s="27">
        <f t="shared" si="1089"/>
        <v>0</v>
      </c>
      <c r="AN775" s="27">
        <f t="shared" si="1089"/>
        <v>0</v>
      </c>
      <c r="AO775" s="27">
        <f t="shared" si="1089"/>
        <v>0</v>
      </c>
      <c r="AP775" s="95">
        <f t="shared" si="1089"/>
        <v>0</v>
      </c>
      <c r="AQ775" s="95">
        <f t="shared" si="1089"/>
        <v>0</v>
      </c>
    </row>
    <row r="776" spans="1:43" s="9" customFormat="1" ht="16.5" hidden="1">
      <c r="A776" s="111" t="s">
        <v>178</v>
      </c>
      <c r="B776" s="109" t="s">
        <v>56</v>
      </c>
      <c r="C776" s="97" t="s">
        <v>53</v>
      </c>
      <c r="D776" s="110" t="s">
        <v>451</v>
      </c>
      <c r="E776" s="97" t="s">
        <v>177</v>
      </c>
      <c r="F776" s="95">
        <v>123199</v>
      </c>
      <c r="G776" s="95">
        <v>123199</v>
      </c>
      <c r="H776" s="95"/>
      <c r="I776" s="95"/>
      <c r="J776" s="95"/>
      <c r="K776" s="95"/>
      <c r="L776" s="95">
        <f>F776+H776+I776+J776+K776</f>
        <v>123199</v>
      </c>
      <c r="M776" s="95">
        <f>G776+K776</f>
        <v>123199</v>
      </c>
      <c r="N776" s="95"/>
      <c r="O776" s="95"/>
      <c r="P776" s="95"/>
      <c r="Q776" s="95">
        <v>-123199</v>
      </c>
      <c r="R776" s="95">
        <f>L776+N776+O776+P776+Q776</f>
        <v>0</v>
      </c>
      <c r="S776" s="95">
        <f>M776+Q776</f>
        <v>0</v>
      </c>
      <c r="T776" s="95"/>
      <c r="U776" s="95"/>
      <c r="V776" s="95"/>
      <c r="W776" s="95"/>
      <c r="X776" s="95">
        <f>R776+T776+U776+V776+W776</f>
        <v>0</v>
      </c>
      <c r="Y776" s="95">
        <f>S776+W776</f>
        <v>0</v>
      </c>
      <c r="Z776" s="95"/>
      <c r="AA776" s="95"/>
      <c r="AB776" s="95"/>
      <c r="AC776" s="95"/>
      <c r="AD776" s="95">
        <f>X776+Z776+AA776+AB776+AC776</f>
        <v>0</v>
      </c>
      <c r="AE776" s="95">
        <f>Y776+AC776</f>
        <v>0</v>
      </c>
      <c r="AF776" s="27"/>
      <c r="AG776" s="27"/>
      <c r="AH776" s="27"/>
      <c r="AI776" s="27"/>
      <c r="AJ776" s="95">
        <f>AD776+AF776+AG776+AH776+AI776</f>
        <v>0</v>
      </c>
      <c r="AK776" s="95">
        <f>AE776+AI776</f>
        <v>0</v>
      </c>
      <c r="AL776" s="27"/>
      <c r="AM776" s="27"/>
      <c r="AN776" s="27"/>
      <c r="AO776" s="27"/>
      <c r="AP776" s="95">
        <f>AJ776+AL776+AM776+AN776+AO776</f>
        <v>0</v>
      </c>
      <c r="AQ776" s="95">
        <f>AK776+AO776</f>
        <v>0</v>
      </c>
    </row>
    <row r="777" spans="1:43" s="9" customFormat="1" ht="16.5">
      <c r="A777" s="56" t="s">
        <v>593</v>
      </c>
      <c r="B777" s="42" t="s">
        <v>56</v>
      </c>
      <c r="C777" s="25" t="s">
        <v>53</v>
      </c>
      <c r="D777" s="25" t="s">
        <v>630</v>
      </c>
      <c r="E777" s="25"/>
      <c r="F777" s="27"/>
      <c r="G777" s="27"/>
      <c r="H777" s="27"/>
      <c r="I777" s="27"/>
      <c r="J777" s="27"/>
      <c r="K777" s="27"/>
      <c r="L777" s="27"/>
      <c r="M777" s="27"/>
      <c r="N777" s="27">
        <f>N778</f>
        <v>0</v>
      </c>
      <c r="O777" s="27">
        <f t="shared" ref="O777:Y779" si="1090">O778</f>
        <v>0</v>
      </c>
      <c r="P777" s="27">
        <f t="shared" si="1090"/>
        <v>0</v>
      </c>
      <c r="Q777" s="27">
        <f t="shared" si="1090"/>
        <v>14223</v>
      </c>
      <c r="R777" s="27">
        <f t="shared" si="1090"/>
        <v>14223</v>
      </c>
      <c r="S777" s="27">
        <f t="shared" si="1090"/>
        <v>14223</v>
      </c>
      <c r="T777" s="27">
        <f>T778</f>
        <v>0</v>
      </c>
      <c r="U777" s="27">
        <f t="shared" si="1090"/>
        <v>0</v>
      </c>
      <c r="V777" s="27">
        <f t="shared" si="1090"/>
        <v>0</v>
      </c>
      <c r="W777" s="27">
        <f t="shared" si="1090"/>
        <v>0</v>
      </c>
      <c r="X777" s="27">
        <f t="shared" si="1090"/>
        <v>14223</v>
      </c>
      <c r="Y777" s="27">
        <f t="shared" si="1090"/>
        <v>14223</v>
      </c>
      <c r="Z777" s="27">
        <f>Z778+Z781</f>
        <v>0</v>
      </c>
      <c r="AA777" s="27">
        <f t="shared" ref="AA777:AE777" si="1091">AA778+AA781</f>
        <v>0</v>
      </c>
      <c r="AB777" s="27">
        <f t="shared" si="1091"/>
        <v>0</v>
      </c>
      <c r="AC777" s="27">
        <f t="shared" si="1091"/>
        <v>55372</v>
      </c>
      <c r="AD777" s="27">
        <f t="shared" si="1091"/>
        <v>69595</v>
      </c>
      <c r="AE777" s="27">
        <f t="shared" si="1091"/>
        <v>69595</v>
      </c>
      <c r="AF777" s="27">
        <f>AF778+AF781</f>
        <v>0</v>
      </c>
      <c r="AG777" s="27">
        <f t="shared" ref="AG777:AK777" si="1092">AG778+AG781</f>
        <v>0</v>
      </c>
      <c r="AH777" s="27">
        <f t="shared" si="1092"/>
        <v>0</v>
      </c>
      <c r="AI777" s="27">
        <f t="shared" si="1092"/>
        <v>0</v>
      </c>
      <c r="AJ777" s="27">
        <f t="shared" si="1092"/>
        <v>69595</v>
      </c>
      <c r="AK777" s="27">
        <f t="shared" si="1092"/>
        <v>69595</v>
      </c>
      <c r="AL777" s="27">
        <f>AL778+AL781</f>
        <v>0</v>
      </c>
      <c r="AM777" s="27">
        <f t="shared" ref="AM777:AQ777" si="1093">AM778+AM781</f>
        <v>0</v>
      </c>
      <c r="AN777" s="27">
        <f t="shared" si="1093"/>
        <v>0</v>
      </c>
      <c r="AO777" s="27">
        <f t="shared" si="1093"/>
        <v>0</v>
      </c>
      <c r="AP777" s="27">
        <f t="shared" si="1093"/>
        <v>69595</v>
      </c>
      <c r="AQ777" s="27">
        <f t="shared" si="1093"/>
        <v>69595</v>
      </c>
    </row>
    <row r="778" spans="1:43" s="9" customFormat="1" ht="49.5">
      <c r="A778" s="56" t="s">
        <v>638</v>
      </c>
      <c r="B778" s="42" t="s">
        <v>56</v>
      </c>
      <c r="C778" s="25" t="s">
        <v>53</v>
      </c>
      <c r="D778" s="25" t="s">
        <v>639</v>
      </c>
      <c r="E778" s="25"/>
      <c r="F778" s="27"/>
      <c r="G778" s="27"/>
      <c r="H778" s="27"/>
      <c r="I778" s="27"/>
      <c r="J778" s="27"/>
      <c r="K778" s="27"/>
      <c r="L778" s="27"/>
      <c r="M778" s="27"/>
      <c r="N778" s="27">
        <f>N779</f>
        <v>0</v>
      </c>
      <c r="O778" s="27">
        <f t="shared" si="1090"/>
        <v>0</v>
      </c>
      <c r="P778" s="27">
        <f t="shared" si="1090"/>
        <v>0</v>
      </c>
      <c r="Q778" s="27">
        <f t="shared" si="1090"/>
        <v>14223</v>
      </c>
      <c r="R778" s="27">
        <f t="shared" si="1090"/>
        <v>14223</v>
      </c>
      <c r="S778" s="27">
        <f t="shared" si="1090"/>
        <v>14223</v>
      </c>
      <c r="T778" s="27">
        <f>T779</f>
        <v>0</v>
      </c>
      <c r="U778" s="27">
        <f t="shared" si="1090"/>
        <v>0</v>
      </c>
      <c r="V778" s="27">
        <f t="shared" si="1090"/>
        <v>0</v>
      </c>
      <c r="W778" s="27">
        <f t="shared" si="1090"/>
        <v>0</v>
      </c>
      <c r="X778" s="27">
        <f t="shared" si="1090"/>
        <v>14223</v>
      </c>
      <c r="Y778" s="27">
        <f t="shared" si="1090"/>
        <v>14223</v>
      </c>
      <c r="Z778" s="27">
        <f>Z779</f>
        <v>0</v>
      </c>
      <c r="AA778" s="27">
        <f t="shared" ref="AA778:AP779" si="1094">AA779</f>
        <v>0</v>
      </c>
      <c r="AB778" s="27">
        <f t="shared" si="1094"/>
        <v>0</v>
      </c>
      <c r="AC778" s="27">
        <f t="shared" si="1094"/>
        <v>52130</v>
      </c>
      <c r="AD778" s="27">
        <f t="shared" si="1094"/>
        <v>66353</v>
      </c>
      <c r="AE778" s="27">
        <f t="shared" si="1094"/>
        <v>66353</v>
      </c>
      <c r="AF778" s="27">
        <f>AF779</f>
        <v>0</v>
      </c>
      <c r="AG778" s="27">
        <f t="shared" si="1094"/>
        <v>0</v>
      </c>
      <c r="AH778" s="27">
        <f t="shared" si="1094"/>
        <v>0</v>
      </c>
      <c r="AI778" s="27">
        <f t="shared" si="1094"/>
        <v>0</v>
      </c>
      <c r="AJ778" s="27">
        <f t="shared" si="1094"/>
        <v>66353</v>
      </c>
      <c r="AK778" s="27">
        <f t="shared" si="1094"/>
        <v>66353</v>
      </c>
      <c r="AL778" s="27">
        <f>AL779</f>
        <v>0</v>
      </c>
      <c r="AM778" s="27">
        <f t="shared" si="1094"/>
        <v>0</v>
      </c>
      <c r="AN778" s="27">
        <f t="shared" si="1094"/>
        <v>0</v>
      </c>
      <c r="AO778" s="27">
        <f t="shared" si="1094"/>
        <v>0</v>
      </c>
      <c r="AP778" s="27">
        <f t="shared" si="1094"/>
        <v>66353</v>
      </c>
      <c r="AQ778" s="27">
        <f t="shared" ref="AM778:AQ779" si="1095">AQ779</f>
        <v>66353</v>
      </c>
    </row>
    <row r="779" spans="1:43" s="9" customFormat="1" ht="49.5">
      <c r="A779" s="33" t="s">
        <v>83</v>
      </c>
      <c r="B779" s="42" t="s">
        <v>56</v>
      </c>
      <c r="C779" s="25" t="s">
        <v>53</v>
      </c>
      <c r="D779" s="25" t="s">
        <v>639</v>
      </c>
      <c r="E779" s="25" t="s">
        <v>84</v>
      </c>
      <c r="F779" s="27"/>
      <c r="G779" s="27"/>
      <c r="H779" s="27"/>
      <c r="I779" s="27"/>
      <c r="J779" s="27"/>
      <c r="K779" s="27"/>
      <c r="L779" s="27"/>
      <c r="M779" s="27"/>
      <c r="N779" s="27">
        <f>N780</f>
        <v>0</v>
      </c>
      <c r="O779" s="27">
        <f t="shared" si="1090"/>
        <v>0</v>
      </c>
      <c r="P779" s="27">
        <f t="shared" si="1090"/>
        <v>0</v>
      </c>
      <c r="Q779" s="27">
        <f t="shared" si="1090"/>
        <v>14223</v>
      </c>
      <c r="R779" s="27">
        <f t="shared" si="1090"/>
        <v>14223</v>
      </c>
      <c r="S779" s="27">
        <f t="shared" si="1090"/>
        <v>14223</v>
      </c>
      <c r="T779" s="27">
        <f>T780</f>
        <v>0</v>
      </c>
      <c r="U779" s="27">
        <f t="shared" si="1090"/>
        <v>0</v>
      </c>
      <c r="V779" s="27">
        <f t="shared" si="1090"/>
        <v>0</v>
      </c>
      <c r="W779" s="27">
        <f t="shared" si="1090"/>
        <v>0</v>
      </c>
      <c r="X779" s="27">
        <f t="shared" si="1090"/>
        <v>14223</v>
      </c>
      <c r="Y779" s="27">
        <f t="shared" si="1090"/>
        <v>14223</v>
      </c>
      <c r="Z779" s="27">
        <f>Z780</f>
        <v>0</v>
      </c>
      <c r="AA779" s="27">
        <f t="shared" si="1094"/>
        <v>0</v>
      </c>
      <c r="AB779" s="27">
        <f t="shared" si="1094"/>
        <v>0</v>
      </c>
      <c r="AC779" s="27">
        <f t="shared" si="1094"/>
        <v>52130</v>
      </c>
      <c r="AD779" s="27">
        <f t="shared" si="1094"/>
        <v>66353</v>
      </c>
      <c r="AE779" s="27">
        <f t="shared" si="1094"/>
        <v>66353</v>
      </c>
      <c r="AF779" s="27">
        <f>AF780</f>
        <v>0</v>
      </c>
      <c r="AG779" s="27">
        <f t="shared" si="1094"/>
        <v>0</v>
      </c>
      <c r="AH779" s="27">
        <f t="shared" si="1094"/>
        <v>0</v>
      </c>
      <c r="AI779" s="27">
        <f t="shared" si="1094"/>
        <v>0</v>
      </c>
      <c r="AJ779" s="27">
        <f t="shared" si="1094"/>
        <v>66353</v>
      </c>
      <c r="AK779" s="27">
        <f t="shared" si="1094"/>
        <v>66353</v>
      </c>
      <c r="AL779" s="27">
        <f>AL780</f>
        <v>0</v>
      </c>
      <c r="AM779" s="27">
        <f t="shared" si="1095"/>
        <v>0</v>
      </c>
      <c r="AN779" s="27">
        <f t="shared" si="1095"/>
        <v>0</v>
      </c>
      <c r="AO779" s="27">
        <f t="shared" si="1095"/>
        <v>0</v>
      </c>
      <c r="AP779" s="27">
        <f t="shared" si="1095"/>
        <v>66353</v>
      </c>
      <c r="AQ779" s="27">
        <f t="shared" si="1095"/>
        <v>66353</v>
      </c>
    </row>
    <row r="780" spans="1:43" s="9" customFormat="1" ht="16.5">
      <c r="A780" s="56" t="s">
        <v>178</v>
      </c>
      <c r="B780" s="42" t="s">
        <v>56</v>
      </c>
      <c r="C780" s="25" t="s">
        <v>53</v>
      </c>
      <c r="D780" s="25" t="s">
        <v>639</v>
      </c>
      <c r="E780" s="25" t="s">
        <v>177</v>
      </c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>
        <v>14223</v>
      </c>
      <c r="R780" s="27">
        <f>L780+N780+O780+P780+Q780</f>
        <v>14223</v>
      </c>
      <c r="S780" s="27">
        <f>M780+Q780</f>
        <v>14223</v>
      </c>
      <c r="T780" s="27"/>
      <c r="U780" s="27"/>
      <c r="V780" s="27"/>
      <c r="W780" s="27"/>
      <c r="X780" s="27">
        <f>R780+T780+U780+V780+W780</f>
        <v>14223</v>
      </c>
      <c r="Y780" s="27">
        <f>S780+W780</f>
        <v>14223</v>
      </c>
      <c r="Z780" s="27"/>
      <c r="AA780" s="27"/>
      <c r="AB780" s="27"/>
      <c r="AC780" s="27">
        <v>52130</v>
      </c>
      <c r="AD780" s="27">
        <f>X780+Z780+AA780+AB780+AC780</f>
        <v>66353</v>
      </c>
      <c r="AE780" s="27">
        <f>Y780+AC780</f>
        <v>66353</v>
      </c>
      <c r="AF780" s="27"/>
      <c r="AG780" s="27"/>
      <c r="AH780" s="27"/>
      <c r="AI780" s="27"/>
      <c r="AJ780" s="27">
        <f>AD780+AF780+AG780+AH780+AI780</f>
        <v>66353</v>
      </c>
      <c r="AK780" s="27">
        <f>AE780+AI780</f>
        <v>66353</v>
      </c>
      <c r="AL780" s="27"/>
      <c r="AM780" s="27"/>
      <c r="AN780" s="27"/>
      <c r="AO780" s="27"/>
      <c r="AP780" s="27">
        <f>AJ780+AL780+AM780+AN780+AO780</f>
        <v>66353</v>
      </c>
      <c r="AQ780" s="27">
        <f>AK780+AO780</f>
        <v>66353</v>
      </c>
    </row>
    <row r="781" spans="1:43" s="9" customFormat="1" ht="99">
      <c r="A781" s="56" t="s">
        <v>672</v>
      </c>
      <c r="B781" s="42" t="s">
        <v>56</v>
      </c>
      <c r="C781" s="25" t="s">
        <v>53</v>
      </c>
      <c r="D781" s="25" t="s">
        <v>671</v>
      </c>
      <c r="E781" s="25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>
        <f>Z782</f>
        <v>0</v>
      </c>
      <c r="AA781" s="27">
        <f t="shared" ref="AA781:AP782" si="1096">AA782</f>
        <v>0</v>
      </c>
      <c r="AB781" s="27">
        <f t="shared" si="1096"/>
        <v>0</v>
      </c>
      <c r="AC781" s="27">
        <f t="shared" si="1096"/>
        <v>3242</v>
      </c>
      <c r="AD781" s="27">
        <f t="shared" si="1096"/>
        <v>3242</v>
      </c>
      <c r="AE781" s="27">
        <f t="shared" si="1096"/>
        <v>3242</v>
      </c>
      <c r="AF781" s="27">
        <f>AF782</f>
        <v>0</v>
      </c>
      <c r="AG781" s="27">
        <f t="shared" si="1096"/>
        <v>0</v>
      </c>
      <c r="AH781" s="27">
        <f t="shared" si="1096"/>
        <v>0</v>
      </c>
      <c r="AI781" s="27">
        <f t="shared" si="1096"/>
        <v>0</v>
      </c>
      <c r="AJ781" s="27">
        <f t="shared" si="1096"/>
        <v>3242</v>
      </c>
      <c r="AK781" s="27">
        <f t="shared" si="1096"/>
        <v>3242</v>
      </c>
      <c r="AL781" s="27">
        <f>AL782</f>
        <v>0</v>
      </c>
      <c r="AM781" s="27">
        <f t="shared" si="1096"/>
        <v>0</v>
      </c>
      <c r="AN781" s="27">
        <f t="shared" si="1096"/>
        <v>0</v>
      </c>
      <c r="AO781" s="27">
        <f t="shared" si="1096"/>
        <v>0</v>
      </c>
      <c r="AP781" s="27">
        <f t="shared" si="1096"/>
        <v>3242</v>
      </c>
      <c r="AQ781" s="27">
        <f t="shared" ref="AM781:AQ782" si="1097">AQ782</f>
        <v>3242</v>
      </c>
    </row>
    <row r="782" spans="1:43" s="9" customFormat="1" ht="49.5">
      <c r="A782" s="33" t="s">
        <v>83</v>
      </c>
      <c r="B782" s="42" t="s">
        <v>56</v>
      </c>
      <c r="C782" s="25" t="s">
        <v>53</v>
      </c>
      <c r="D782" s="25" t="s">
        <v>671</v>
      </c>
      <c r="E782" s="25" t="s">
        <v>84</v>
      </c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>
        <f>Z783</f>
        <v>0</v>
      </c>
      <c r="AA782" s="27">
        <f t="shared" si="1096"/>
        <v>0</v>
      </c>
      <c r="AB782" s="27">
        <f t="shared" si="1096"/>
        <v>0</v>
      </c>
      <c r="AC782" s="27">
        <f t="shared" si="1096"/>
        <v>3242</v>
      </c>
      <c r="AD782" s="27">
        <f t="shared" si="1096"/>
        <v>3242</v>
      </c>
      <c r="AE782" s="27">
        <f t="shared" si="1096"/>
        <v>3242</v>
      </c>
      <c r="AF782" s="27">
        <f>AF783</f>
        <v>0</v>
      </c>
      <c r="AG782" s="27">
        <f t="shared" si="1096"/>
        <v>0</v>
      </c>
      <c r="AH782" s="27">
        <f t="shared" si="1096"/>
        <v>0</v>
      </c>
      <c r="AI782" s="27">
        <f t="shared" si="1096"/>
        <v>0</v>
      </c>
      <c r="AJ782" s="27">
        <f t="shared" si="1096"/>
        <v>3242</v>
      </c>
      <c r="AK782" s="27">
        <f t="shared" si="1096"/>
        <v>3242</v>
      </c>
      <c r="AL782" s="27">
        <f>AL783</f>
        <v>0</v>
      </c>
      <c r="AM782" s="27">
        <f t="shared" si="1097"/>
        <v>0</v>
      </c>
      <c r="AN782" s="27">
        <f t="shared" si="1097"/>
        <v>0</v>
      </c>
      <c r="AO782" s="27">
        <f t="shared" si="1097"/>
        <v>0</v>
      </c>
      <c r="AP782" s="27">
        <f t="shared" si="1097"/>
        <v>3242</v>
      </c>
      <c r="AQ782" s="27">
        <f t="shared" si="1097"/>
        <v>3242</v>
      </c>
    </row>
    <row r="783" spans="1:43" s="9" customFormat="1" ht="16.5">
      <c r="A783" s="56" t="s">
        <v>178</v>
      </c>
      <c r="B783" s="42" t="s">
        <v>56</v>
      </c>
      <c r="C783" s="25" t="s">
        <v>53</v>
      </c>
      <c r="D783" s="25" t="s">
        <v>671</v>
      </c>
      <c r="E783" s="25" t="s">
        <v>177</v>
      </c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>
        <v>3242</v>
      </c>
      <c r="AD783" s="27">
        <f>X783+Z783+AA783+AB783+AC783</f>
        <v>3242</v>
      </c>
      <c r="AE783" s="27">
        <f>Y783+AC783</f>
        <v>3242</v>
      </c>
      <c r="AF783" s="27"/>
      <c r="AG783" s="27"/>
      <c r="AH783" s="27"/>
      <c r="AI783" s="27"/>
      <c r="AJ783" s="27">
        <f>AD783+AF783+AG783+AH783+AI783</f>
        <v>3242</v>
      </c>
      <c r="AK783" s="27">
        <f>AE783+AI783</f>
        <v>3242</v>
      </c>
      <c r="AL783" s="27"/>
      <c r="AM783" s="27"/>
      <c r="AN783" s="27"/>
      <c r="AO783" s="27"/>
      <c r="AP783" s="27">
        <f>AJ783+AL783+AM783+AN783+AO783</f>
        <v>3242</v>
      </c>
      <c r="AQ783" s="27">
        <f>AK783+AO783</f>
        <v>3242</v>
      </c>
    </row>
    <row r="784" spans="1:43" s="9" customFormat="1" ht="33">
      <c r="A784" s="33" t="s">
        <v>152</v>
      </c>
      <c r="B784" s="42" t="s">
        <v>56</v>
      </c>
      <c r="C784" s="25" t="s">
        <v>53</v>
      </c>
      <c r="D784" s="26" t="s">
        <v>646</v>
      </c>
      <c r="E784" s="25"/>
      <c r="F784" s="27"/>
      <c r="G784" s="27"/>
      <c r="H784" s="27"/>
      <c r="I784" s="27"/>
      <c r="J784" s="27"/>
      <c r="K784" s="27"/>
      <c r="L784" s="27"/>
      <c r="M784" s="27"/>
      <c r="N784" s="27">
        <f>N785</f>
        <v>0</v>
      </c>
      <c r="O784" s="27">
        <f t="shared" ref="O784:AD786" si="1098">O785</f>
        <v>0</v>
      </c>
      <c r="P784" s="27">
        <f t="shared" si="1098"/>
        <v>0</v>
      </c>
      <c r="Q784" s="27">
        <f t="shared" si="1098"/>
        <v>123199</v>
      </c>
      <c r="R784" s="27">
        <f t="shared" si="1098"/>
        <v>123199</v>
      </c>
      <c r="S784" s="27">
        <f t="shared" si="1098"/>
        <v>123199</v>
      </c>
      <c r="T784" s="27">
        <f>T785</f>
        <v>0</v>
      </c>
      <c r="U784" s="27">
        <f t="shared" si="1098"/>
        <v>0</v>
      </c>
      <c r="V784" s="27">
        <f t="shared" si="1098"/>
        <v>0</v>
      </c>
      <c r="W784" s="27">
        <f t="shared" si="1098"/>
        <v>0</v>
      </c>
      <c r="X784" s="27">
        <f t="shared" si="1098"/>
        <v>123199</v>
      </c>
      <c r="Y784" s="27">
        <f t="shared" si="1098"/>
        <v>123199</v>
      </c>
      <c r="Z784" s="27">
        <f>Z785</f>
        <v>0</v>
      </c>
      <c r="AA784" s="27">
        <f t="shared" si="1098"/>
        <v>0</v>
      </c>
      <c r="AB784" s="27">
        <f t="shared" si="1098"/>
        <v>0</v>
      </c>
      <c r="AC784" s="27">
        <f t="shared" si="1098"/>
        <v>0</v>
      </c>
      <c r="AD784" s="27">
        <f t="shared" si="1098"/>
        <v>123199</v>
      </c>
      <c r="AE784" s="27">
        <f t="shared" ref="AA784:AE786" si="1099">AE785</f>
        <v>123199</v>
      </c>
      <c r="AF784" s="27">
        <f>AF785</f>
        <v>0</v>
      </c>
      <c r="AG784" s="27">
        <f t="shared" ref="AG784:AQ786" si="1100">AG785</f>
        <v>0</v>
      </c>
      <c r="AH784" s="27">
        <f t="shared" si="1100"/>
        <v>0</v>
      </c>
      <c r="AI784" s="27">
        <f t="shared" si="1100"/>
        <v>0</v>
      </c>
      <c r="AJ784" s="27">
        <f t="shared" si="1100"/>
        <v>123199</v>
      </c>
      <c r="AK784" s="27">
        <f t="shared" si="1100"/>
        <v>123199</v>
      </c>
      <c r="AL784" s="27">
        <f>AL785</f>
        <v>0</v>
      </c>
      <c r="AM784" s="27">
        <f t="shared" si="1100"/>
        <v>0</v>
      </c>
      <c r="AN784" s="27">
        <f t="shared" si="1100"/>
        <v>0</v>
      </c>
      <c r="AO784" s="27">
        <f t="shared" si="1100"/>
        <v>0</v>
      </c>
      <c r="AP784" s="27">
        <f t="shared" si="1100"/>
        <v>123199</v>
      </c>
      <c r="AQ784" s="27">
        <f t="shared" si="1100"/>
        <v>123199</v>
      </c>
    </row>
    <row r="785" spans="1:43" s="9" customFormat="1" ht="49.5">
      <c r="A785" s="56" t="s">
        <v>432</v>
      </c>
      <c r="B785" s="42" t="s">
        <v>56</v>
      </c>
      <c r="C785" s="25" t="s">
        <v>53</v>
      </c>
      <c r="D785" s="26" t="s">
        <v>647</v>
      </c>
      <c r="E785" s="25"/>
      <c r="F785" s="27"/>
      <c r="G785" s="27"/>
      <c r="H785" s="27"/>
      <c r="I785" s="27"/>
      <c r="J785" s="27"/>
      <c r="K785" s="27"/>
      <c r="L785" s="27"/>
      <c r="M785" s="27"/>
      <c r="N785" s="27">
        <f>N786</f>
        <v>0</v>
      </c>
      <c r="O785" s="27">
        <f t="shared" si="1098"/>
        <v>0</v>
      </c>
      <c r="P785" s="27">
        <f t="shared" si="1098"/>
        <v>0</v>
      </c>
      <c r="Q785" s="27">
        <f t="shared" si="1098"/>
        <v>123199</v>
      </c>
      <c r="R785" s="27">
        <f t="shared" si="1098"/>
        <v>123199</v>
      </c>
      <c r="S785" s="27">
        <f t="shared" si="1098"/>
        <v>123199</v>
      </c>
      <c r="T785" s="27">
        <f>T786</f>
        <v>0</v>
      </c>
      <c r="U785" s="27">
        <f t="shared" si="1098"/>
        <v>0</v>
      </c>
      <c r="V785" s="27">
        <f t="shared" si="1098"/>
        <v>0</v>
      </c>
      <c r="W785" s="27">
        <f t="shared" si="1098"/>
        <v>0</v>
      </c>
      <c r="X785" s="27">
        <f t="shared" si="1098"/>
        <v>123199</v>
      </c>
      <c r="Y785" s="27">
        <f t="shared" si="1098"/>
        <v>123199</v>
      </c>
      <c r="Z785" s="27">
        <f>Z786</f>
        <v>0</v>
      </c>
      <c r="AA785" s="27">
        <f t="shared" si="1099"/>
        <v>0</v>
      </c>
      <c r="AB785" s="27">
        <f t="shared" si="1099"/>
        <v>0</v>
      </c>
      <c r="AC785" s="27">
        <f t="shared" si="1099"/>
        <v>0</v>
      </c>
      <c r="AD785" s="27">
        <f t="shared" si="1099"/>
        <v>123199</v>
      </c>
      <c r="AE785" s="27">
        <f t="shared" si="1099"/>
        <v>123199</v>
      </c>
      <c r="AF785" s="27">
        <f>AF786</f>
        <v>0</v>
      </c>
      <c r="AG785" s="27">
        <f t="shared" si="1100"/>
        <v>0</v>
      </c>
      <c r="AH785" s="27">
        <f t="shared" si="1100"/>
        <v>0</v>
      </c>
      <c r="AI785" s="27">
        <f t="shared" si="1100"/>
        <v>0</v>
      </c>
      <c r="AJ785" s="27">
        <f t="shared" si="1100"/>
        <v>123199</v>
      </c>
      <c r="AK785" s="27">
        <f t="shared" si="1100"/>
        <v>123199</v>
      </c>
      <c r="AL785" s="27">
        <f>AL786</f>
        <v>0</v>
      </c>
      <c r="AM785" s="27">
        <f t="shared" si="1100"/>
        <v>0</v>
      </c>
      <c r="AN785" s="27">
        <f t="shared" si="1100"/>
        <v>0</v>
      </c>
      <c r="AO785" s="27">
        <f t="shared" si="1100"/>
        <v>0</v>
      </c>
      <c r="AP785" s="27">
        <f t="shared" si="1100"/>
        <v>123199</v>
      </c>
      <c r="AQ785" s="27">
        <f t="shared" si="1100"/>
        <v>123199</v>
      </c>
    </row>
    <row r="786" spans="1:43" s="9" customFormat="1" ht="49.5">
      <c r="A786" s="33" t="s">
        <v>83</v>
      </c>
      <c r="B786" s="42" t="s">
        <v>56</v>
      </c>
      <c r="C786" s="25" t="s">
        <v>53</v>
      </c>
      <c r="D786" s="26" t="s">
        <v>647</v>
      </c>
      <c r="E786" s="25" t="s">
        <v>84</v>
      </c>
      <c r="F786" s="27"/>
      <c r="G786" s="27"/>
      <c r="H786" s="27"/>
      <c r="I786" s="27"/>
      <c r="J786" s="27"/>
      <c r="K786" s="27"/>
      <c r="L786" s="27"/>
      <c r="M786" s="27"/>
      <c r="N786" s="27">
        <f>N787</f>
        <v>0</v>
      </c>
      <c r="O786" s="27">
        <f t="shared" si="1098"/>
        <v>0</v>
      </c>
      <c r="P786" s="27">
        <f t="shared" si="1098"/>
        <v>0</v>
      </c>
      <c r="Q786" s="27">
        <f t="shared" si="1098"/>
        <v>123199</v>
      </c>
      <c r="R786" s="27">
        <f t="shared" si="1098"/>
        <v>123199</v>
      </c>
      <c r="S786" s="27">
        <f t="shared" si="1098"/>
        <v>123199</v>
      </c>
      <c r="T786" s="27">
        <f>T787</f>
        <v>0</v>
      </c>
      <c r="U786" s="27">
        <f t="shared" si="1098"/>
        <v>0</v>
      </c>
      <c r="V786" s="27">
        <f t="shared" si="1098"/>
        <v>0</v>
      </c>
      <c r="W786" s="27">
        <f t="shared" si="1098"/>
        <v>0</v>
      </c>
      <c r="X786" s="27">
        <f t="shared" si="1098"/>
        <v>123199</v>
      </c>
      <c r="Y786" s="27">
        <f t="shared" si="1098"/>
        <v>123199</v>
      </c>
      <c r="Z786" s="27">
        <f>Z787</f>
        <v>0</v>
      </c>
      <c r="AA786" s="27">
        <f t="shared" si="1099"/>
        <v>0</v>
      </c>
      <c r="AB786" s="27">
        <f t="shared" si="1099"/>
        <v>0</v>
      </c>
      <c r="AC786" s="27">
        <f t="shared" si="1099"/>
        <v>0</v>
      </c>
      <c r="AD786" s="27">
        <f t="shared" si="1099"/>
        <v>123199</v>
      </c>
      <c r="AE786" s="27">
        <f t="shared" si="1099"/>
        <v>123199</v>
      </c>
      <c r="AF786" s="27">
        <f>AF787</f>
        <v>0</v>
      </c>
      <c r="AG786" s="27">
        <f t="shared" si="1100"/>
        <v>0</v>
      </c>
      <c r="AH786" s="27">
        <f t="shared" si="1100"/>
        <v>0</v>
      </c>
      <c r="AI786" s="27">
        <f t="shared" si="1100"/>
        <v>0</v>
      </c>
      <c r="AJ786" s="27">
        <f t="shared" si="1100"/>
        <v>123199</v>
      </c>
      <c r="AK786" s="27">
        <f t="shared" si="1100"/>
        <v>123199</v>
      </c>
      <c r="AL786" s="27">
        <f>AL787</f>
        <v>0</v>
      </c>
      <c r="AM786" s="27">
        <f t="shared" si="1100"/>
        <v>0</v>
      </c>
      <c r="AN786" s="27">
        <f t="shared" si="1100"/>
        <v>0</v>
      </c>
      <c r="AO786" s="27">
        <f t="shared" si="1100"/>
        <v>0</v>
      </c>
      <c r="AP786" s="27">
        <f t="shared" si="1100"/>
        <v>123199</v>
      </c>
      <c r="AQ786" s="27">
        <f t="shared" si="1100"/>
        <v>123199</v>
      </c>
    </row>
    <row r="787" spans="1:43" s="9" customFormat="1" ht="16.5">
      <c r="A787" s="56" t="s">
        <v>178</v>
      </c>
      <c r="B787" s="42" t="s">
        <v>56</v>
      </c>
      <c r="C787" s="25" t="s">
        <v>53</v>
      </c>
      <c r="D787" s="26" t="s">
        <v>647</v>
      </c>
      <c r="E787" s="25" t="s">
        <v>177</v>
      </c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>
        <v>123199</v>
      </c>
      <c r="R787" s="27">
        <f>L787+N787+O787+P787+Q787</f>
        <v>123199</v>
      </c>
      <c r="S787" s="27">
        <f>M787+Q787</f>
        <v>123199</v>
      </c>
      <c r="T787" s="27"/>
      <c r="U787" s="27"/>
      <c r="V787" s="27"/>
      <c r="W787" s="27"/>
      <c r="X787" s="27">
        <f>R787+T787+U787+V787+W787</f>
        <v>123199</v>
      </c>
      <c r="Y787" s="27">
        <f>S787+W787</f>
        <v>123199</v>
      </c>
      <c r="Z787" s="27"/>
      <c r="AA787" s="27"/>
      <c r="AB787" s="27"/>
      <c r="AC787" s="27"/>
      <c r="AD787" s="27">
        <f>X787+Z787+AA787+AB787+AC787</f>
        <v>123199</v>
      </c>
      <c r="AE787" s="27">
        <f>Y787+AC787</f>
        <v>123199</v>
      </c>
      <c r="AF787" s="27"/>
      <c r="AG787" s="27"/>
      <c r="AH787" s="27"/>
      <c r="AI787" s="27"/>
      <c r="AJ787" s="27">
        <f>AD787+AF787+AG787+AH787+AI787</f>
        <v>123199</v>
      </c>
      <c r="AK787" s="27">
        <f>AE787+AI787</f>
        <v>123199</v>
      </c>
      <c r="AL787" s="27"/>
      <c r="AM787" s="27"/>
      <c r="AN787" s="27"/>
      <c r="AO787" s="27"/>
      <c r="AP787" s="27">
        <f>AJ787+AL787+AM787+AN787+AO787</f>
        <v>123199</v>
      </c>
      <c r="AQ787" s="27">
        <f>AK787+AO787</f>
        <v>123199</v>
      </c>
    </row>
    <row r="788" spans="1:43" s="9" customFormat="1" ht="66">
      <c r="A788" s="56" t="s">
        <v>670</v>
      </c>
      <c r="B788" s="42" t="s">
        <v>56</v>
      </c>
      <c r="C788" s="25" t="s">
        <v>53</v>
      </c>
      <c r="D788" s="26" t="s">
        <v>673</v>
      </c>
      <c r="E788" s="25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>
        <f>Z789</f>
        <v>0</v>
      </c>
      <c r="AA788" s="27">
        <f t="shared" ref="AA788:AP789" si="1101">AA789</f>
        <v>89</v>
      </c>
      <c r="AB788" s="27">
        <f t="shared" si="1101"/>
        <v>0</v>
      </c>
      <c r="AC788" s="27">
        <f t="shared" si="1101"/>
        <v>1687</v>
      </c>
      <c r="AD788" s="27">
        <f t="shared" si="1101"/>
        <v>1776</v>
      </c>
      <c r="AE788" s="27">
        <f t="shared" si="1101"/>
        <v>1687</v>
      </c>
      <c r="AF788" s="27">
        <f>AF789</f>
        <v>0</v>
      </c>
      <c r="AG788" s="27">
        <f t="shared" si="1101"/>
        <v>0</v>
      </c>
      <c r="AH788" s="27">
        <f t="shared" si="1101"/>
        <v>0</v>
      </c>
      <c r="AI788" s="27">
        <f t="shared" si="1101"/>
        <v>0</v>
      </c>
      <c r="AJ788" s="27">
        <f t="shared" si="1101"/>
        <v>1776</v>
      </c>
      <c r="AK788" s="27">
        <f t="shared" si="1101"/>
        <v>1687</v>
      </c>
      <c r="AL788" s="27">
        <f>AL789</f>
        <v>0</v>
      </c>
      <c r="AM788" s="27">
        <f t="shared" si="1101"/>
        <v>0</v>
      </c>
      <c r="AN788" s="27">
        <f t="shared" si="1101"/>
        <v>0</v>
      </c>
      <c r="AO788" s="27">
        <f t="shared" si="1101"/>
        <v>0</v>
      </c>
      <c r="AP788" s="27">
        <f t="shared" si="1101"/>
        <v>1776</v>
      </c>
      <c r="AQ788" s="27">
        <f t="shared" ref="AM788:AQ789" si="1102">AQ789</f>
        <v>1687</v>
      </c>
    </row>
    <row r="789" spans="1:43" s="9" customFormat="1" ht="49.5">
      <c r="A789" s="33" t="s">
        <v>83</v>
      </c>
      <c r="B789" s="42" t="s">
        <v>56</v>
      </c>
      <c r="C789" s="25" t="s">
        <v>53</v>
      </c>
      <c r="D789" s="26" t="s">
        <v>673</v>
      </c>
      <c r="E789" s="25" t="s">
        <v>84</v>
      </c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>
        <f>Z790</f>
        <v>0</v>
      </c>
      <c r="AA789" s="27">
        <f t="shared" si="1101"/>
        <v>89</v>
      </c>
      <c r="AB789" s="27">
        <f t="shared" si="1101"/>
        <v>0</v>
      </c>
      <c r="AC789" s="27">
        <f t="shared" si="1101"/>
        <v>1687</v>
      </c>
      <c r="AD789" s="27">
        <f t="shared" si="1101"/>
        <v>1776</v>
      </c>
      <c r="AE789" s="27">
        <f t="shared" si="1101"/>
        <v>1687</v>
      </c>
      <c r="AF789" s="27">
        <f>AF790</f>
        <v>0</v>
      </c>
      <c r="AG789" s="27">
        <f t="shared" si="1101"/>
        <v>0</v>
      </c>
      <c r="AH789" s="27">
        <f t="shared" si="1101"/>
        <v>0</v>
      </c>
      <c r="AI789" s="27">
        <f t="shared" si="1101"/>
        <v>0</v>
      </c>
      <c r="AJ789" s="27">
        <f t="shared" si="1101"/>
        <v>1776</v>
      </c>
      <c r="AK789" s="27">
        <f t="shared" si="1101"/>
        <v>1687</v>
      </c>
      <c r="AL789" s="27">
        <f>AL790</f>
        <v>0</v>
      </c>
      <c r="AM789" s="27">
        <f t="shared" si="1102"/>
        <v>0</v>
      </c>
      <c r="AN789" s="27">
        <f t="shared" si="1102"/>
        <v>0</v>
      </c>
      <c r="AO789" s="27">
        <f t="shared" si="1102"/>
        <v>0</v>
      </c>
      <c r="AP789" s="27">
        <f t="shared" si="1102"/>
        <v>1776</v>
      </c>
      <c r="AQ789" s="27">
        <f t="shared" si="1102"/>
        <v>1687</v>
      </c>
    </row>
    <row r="790" spans="1:43" s="9" customFormat="1" ht="16.5">
      <c r="A790" s="56" t="s">
        <v>178</v>
      </c>
      <c r="B790" s="42" t="s">
        <v>56</v>
      </c>
      <c r="C790" s="25" t="s">
        <v>53</v>
      </c>
      <c r="D790" s="26" t="s">
        <v>673</v>
      </c>
      <c r="E790" s="25" t="s">
        <v>177</v>
      </c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>
        <v>89</v>
      </c>
      <c r="AB790" s="27"/>
      <c r="AC790" s="27">
        <v>1687</v>
      </c>
      <c r="AD790" s="27">
        <f>X790+Z790+AA790+AB790+AC790</f>
        <v>1776</v>
      </c>
      <c r="AE790" s="27">
        <f>Y790+AC790</f>
        <v>1687</v>
      </c>
      <c r="AF790" s="27"/>
      <c r="AG790" s="27"/>
      <c r="AH790" s="27"/>
      <c r="AI790" s="27"/>
      <c r="AJ790" s="27">
        <f>AD790+AF790+AG790+AH790+AI790</f>
        <v>1776</v>
      </c>
      <c r="AK790" s="27">
        <f>AE790+AI790</f>
        <v>1687</v>
      </c>
      <c r="AL790" s="27"/>
      <c r="AM790" s="27"/>
      <c r="AN790" s="27"/>
      <c r="AO790" s="27"/>
      <c r="AP790" s="27">
        <f>AJ790+AL790+AM790+AN790+AO790</f>
        <v>1776</v>
      </c>
      <c r="AQ790" s="27">
        <f>AK790+AO790</f>
        <v>1687</v>
      </c>
    </row>
    <row r="791" spans="1:43" s="9" customFormat="1" ht="66">
      <c r="A791" s="56" t="s">
        <v>670</v>
      </c>
      <c r="B791" s="42" t="s">
        <v>56</v>
      </c>
      <c r="C791" s="25" t="s">
        <v>53</v>
      </c>
      <c r="D791" s="26" t="s">
        <v>674</v>
      </c>
      <c r="E791" s="25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>
        <f>Z792</f>
        <v>0</v>
      </c>
      <c r="AA791" s="27">
        <f t="shared" ref="AA791:AP792" si="1103">AA792</f>
        <v>85</v>
      </c>
      <c r="AB791" s="27">
        <f t="shared" si="1103"/>
        <v>0</v>
      </c>
      <c r="AC791" s="27">
        <f t="shared" si="1103"/>
        <v>1597</v>
      </c>
      <c r="AD791" s="27">
        <f t="shared" si="1103"/>
        <v>1682</v>
      </c>
      <c r="AE791" s="27">
        <f t="shared" si="1103"/>
        <v>1597</v>
      </c>
      <c r="AF791" s="27">
        <f>AF792</f>
        <v>0</v>
      </c>
      <c r="AG791" s="27">
        <f t="shared" si="1103"/>
        <v>0</v>
      </c>
      <c r="AH791" s="27">
        <f t="shared" si="1103"/>
        <v>0</v>
      </c>
      <c r="AI791" s="27">
        <f t="shared" si="1103"/>
        <v>0</v>
      </c>
      <c r="AJ791" s="27">
        <f t="shared" si="1103"/>
        <v>1682</v>
      </c>
      <c r="AK791" s="27">
        <f t="shared" si="1103"/>
        <v>1597</v>
      </c>
      <c r="AL791" s="27">
        <f>AL792</f>
        <v>0</v>
      </c>
      <c r="AM791" s="27">
        <f t="shared" si="1103"/>
        <v>0</v>
      </c>
      <c r="AN791" s="27">
        <f t="shared" si="1103"/>
        <v>0</v>
      </c>
      <c r="AO791" s="27">
        <f t="shared" si="1103"/>
        <v>0</v>
      </c>
      <c r="AP791" s="27">
        <f t="shared" si="1103"/>
        <v>1682</v>
      </c>
      <c r="AQ791" s="27">
        <f t="shared" ref="AM791:AQ792" si="1104">AQ792</f>
        <v>1597</v>
      </c>
    </row>
    <row r="792" spans="1:43" s="9" customFormat="1" ht="49.5">
      <c r="A792" s="33" t="s">
        <v>83</v>
      </c>
      <c r="B792" s="42" t="s">
        <v>56</v>
      </c>
      <c r="C792" s="25" t="s">
        <v>53</v>
      </c>
      <c r="D792" s="26" t="s">
        <v>674</v>
      </c>
      <c r="E792" s="25" t="s">
        <v>84</v>
      </c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>
        <f>Z793</f>
        <v>0</v>
      </c>
      <c r="AA792" s="27">
        <f t="shared" si="1103"/>
        <v>85</v>
      </c>
      <c r="AB792" s="27">
        <f t="shared" si="1103"/>
        <v>0</v>
      </c>
      <c r="AC792" s="27">
        <f t="shared" si="1103"/>
        <v>1597</v>
      </c>
      <c r="AD792" s="27">
        <f t="shared" si="1103"/>
        <v>1682</v>
      </c>
      <c r="AE792" s="27">
        <f t="shared" si="1103"/>
        <v>1597</v>
      </c>
      <c r="AF792" s="27">
        <f>AF793</f>
        <v>0</v>
      </c>
      <c r="AG792" s="27">
        <f t="shared" si="1103"/>
        <v>0</v>
      </c>
      <c r="AH792" s="27">
        <f t="shared" si="1103"/>
        <v>0</v>
      </c>
      <c r="AI792" s="27">
        <f t="shared" si="1103"/>
        <v>0</v>
      </c>
      <c r="AJ792" s="27">
        <f t="shared" si="1103"/>
        <v>1682</v>
      </c>
      <c r="AK792" s="27">
        <f t="shared" si="1103"/>
        <v>1597</v>
      </c>
      <c r="AL792" s="27">
        <f>AL793</f>
        <v>0</v>
      </c>
      <c r="AM792" s="27">
        <f t="shared" si="1104"/>
        <v>0</v>
      </c>
      <c r="AN792" s="27">
        <f t="shared" si="1104"/>
        <v>0</v>
      </c>
      <c r="AO792" s="27">
        <f t="shared" si="1104"/>
        <v>0</v>
      </c>
      <c r="AP792" s="27">
        <f t="shared" si="1104"/>
        <v>1682</v>
      </c>
      <c r="AQ792" s="27">
        <f t="shared" si="1104"/>
        <v>1597</v>
      </c>
    </row>
    <row r="793" spans="1:43" s="9" customFormat="1" ht="16.5">
      <c r="A793" s="56" t="s">
        <v>178</v>
      </c>
      <c r="B793" s="42" t="s">
        <v>56</v>
      </c>
      <c r="C793" s="25" t="s">
        <v>53</v>
      </c>
      <c r="D793" s="26" t="s">
        <v>674</v>
      </c>
      <c r="E793" s="25" t="s">
        <v>177</v>
      </c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>
        <v>85</v>
      </c>
      <c r="AB793" s="27"/>
      <c r="AC793" s="27">
        <v>1597</v>
      </c>
      <c r="AD793" s="27">
        <f>X793+Z793+AA793+AB793+AC793</f>
        <v>1682</v>
      </c>
      <c r="AE793" s="27">
        <f>Y793+AC793</f>
        <v>1597</v>
      </c>
      <c r="AF793" s="27"/>
      <c r="AG793" s="27"/>
      <c r="AH793" s="27"/>
      <c r="AI793" s="27"/>
      <c r="AJ793" s="27">
        <f>AD793+AF793+AG793+AH793+AI793</f>
        <v>1682</v>
      </c>
      <c r="AK793" s="27">
        <f>AE793+AI793</f>
        <v>1597</v>
      </c>
      <c r="AL793" s="27"/>
      <c r="AM793" s="27"/>
      <c r="AN793" s="27"/>
      <c r="AO793" s="27"/>
      <c r="AP793" s="27">
        <f>AJ793+AL793+AM793+AN793+AO793</f>
        <v>1682</v>
      </c>
      <c r="AQ793" s="27">
        <f>AK793+AO793</f>
        <v>1597</v>
      </c>
    </row>
    <row r="794" spans="1:43" s="9" customFormat="1" ht="104.25" customHeight="1">
      <c r="A794" s="33" t="s">
        <v>206</v>
      </c>
      <c r="B794" s="25" t="s">
        <v>56</v>
      </c>
      <c r="C794" s="25" t="s">
        <v>53</v>
      </c>
      <c r="D794" s="32" t="s">
        <v>292</v>
      </c>
      <c r="E794" s="25"/>
      <c r="F794" s="27">
        <f t="shared" ref="F794:U797" si="1105">F795</f>
        <v>2222</v>
      </c>
      <c r="G794" s="27">
        <f t="shared" si="1105"/>
        <v>0</v>
      </c>
      <c r="H794" s="27">
        <f t="shared" si="1105"/>
        <v>0</v>
      </c>
      <c r="I794" s="27">
        <f t="shared" si="1105"/>
        <v>0</v>
      </c>
      <c r="J794" s="27">
        <f t="shared" si="1105"/>
        <v>0</v>
      </c>
      <c r="K794" s="27">
        <f t="shared" si="1105"/>
        <v>0</v>
      </c>
      <c r="L794" s="27">
        <f t="shared" si="1105"/>
        <v>2222</v>
      </c>
      <c r="M794" s="27">
        <f t="shared" si="1105"/>
        <v>0</v>
      </c>
      <c r="N794" s="27">
        <f t="shared" si="1105"/>
        <v>0</v>
      </c>
      <c r="O794" s="27">
        <f t="shared" si="1105"/>
        <v>0</v>
      </c>
      <c r="P794" s="27">
        <f t="shared" si="1105"/>
        <v>0</v>
      </c>
      <c r="Q794" s="27">
        <f t="shared" si="1105"/>
        <v>0</v>
      </c>
      <c r="R794" s="27">
        <f t="shared" si="1105"/>
        <v>2222</v>
      </c>
      <c r="S794" s="27">
        <f t="shared" si="1105"/>
        <v>0</v>
      </c>
      <c r="T794" s="27">
        <f t="shared" si="1105"/>
        <v>0</v>
      </c>
      <c r="U794" s="27">
        <f t="shared" si="1105"/>
        <v>0</v>
      </c>
      <c r="V794" s="27">
        <f t="shared" ref="T794:AI797" si="1106">V795</f>
        <v>0</v>
      </c>
      <c r="W794" s="27">
        <f t="shared" si="1106"/>
        <v>0</v>
      </c>
      <c r="X794" s="27">
        <f t="shared" si="1106"/>
        <v>2222</v>
      </c>
      <c r="Y794" s="27">
        <f t="shared" si="1106"/>
        <v>0</v>
      </c>
      <c r="Z794" s="27">
        <f t="shared" si="1106"/>
        <v>0</v>
      </c>
      <c r="AA794" s="27">
        <f t="shared" si="1106"/>
        <v>0</v>
      </c>
      <c r="AB794" s="27">
        <f t="shared" si="1106"/>
        <v>0</v>
      </c>
      <c r="AC794" s="27">
        <f t="shared" si="1106"/>
        <v>0</v>
      </c>
      <c r="AD794" s="27">
        <f t="shared" si="1106"/>
        <v>2222</v>
      </c>
      <c r="AE794" s="27">
        <f t="shared" si="1106"/>
        <v>0</v>
      </c>
      <c r="AF794" s="27">
        <f t="shared" si="1106"/>
        <v>0</v>
      </c>
      <c r="AG794" s="27">
        <f t="shared" si="1106"/>
        <v>0</v>
      </c>
      <c r="AH794" s="27">
        <f t="shared" si="1106"/>
        <v>0</v>
      </c>
      <c r="AI794" s="27">
        <f t="shared" si="1106"/>
        <v>0</v>
      </c>
      <c r="AJ794" s="27">
        <f t="shared" ref="AF794:AQ797" si="1107">AJ795</f>
        <v>2222</v>
      </c>
      <c r="AK794" s="27">
        <f t="shared" si="1107"/>
        <v>0</v>
      </c>
      <c r="AL794" s="27">
        <f t="shared" si="1107"/>
        <v>0</v>
      </c>
      <c r="AM794" s="27">
        <f t="shared" si="1107"/>
        <v>0</v>
      </c>
      <c r="AN794" s="27">
        <f t="shared" si="1107"/>
        <v>0</v>
      </c>
      <c r="AO794" s="27">
        <f t="shared" si="1107"/>
        <v>0</v>
      </c>
      <c r="AP794" s="27">
        <f t="shared" si="1107"/>
        <v>2222</v>
      </c>
      <c r="AQ794" s="27">
        <f t="shared" si="1107"/>
        <v>0</v>
      </c>
    </row>
    <row r="795" spans="1:43" s="9" customFormat="1" ht="21.75" customHeight="1">
      <c r="A795" s="33" t="s">
        <v>78</v>
      </c>
      <c r="B795" s="25" t="s">
        <v>56</v>
      </c>
      <c r="C795" s="25" t="s">
        <v>53</v>
      </c>
      <c r="D795" s="32" t="s">
        <v>293</v>
      </c>
      <c r="E795" s="25"/>
      <c r="F795" s="27">
        <f t="shared" si="1105"/>
        <v>2222</v>
      </c>
      <c r="G795" s="27">
        <f t="shared" si="1105"/>
        <v>0</v>
      </c>
      <c r="H795" s="27">
        <f t="shared" si="1105"/>
        <v>0</v>
      </c>
      <c r="I795" s="27">
        <f t="shared" si="1105"/>
        <v>0</v>
      </c>
      <c r="J795" s="27">
        <f t="shared" si="1105"/>
        <v>0</v>
      </c>
      <c r="K795" s="27">
        <f t="shared" si="1105"/>
        <v>0</v>
      </c>
      <c r="L795" s="27">
        <f t="shared" si="1105"/>
        <v>2222</v>
      </c>
      <c r="M795" s="27">
        <f t="shared" si="1105"/>
        <v>0</v>
      </c>
      <c r="N795" s="27">
        <f t="shared" si="1105"/>
        <v>0</v>
      </c>
      <c r="O795" s="27">
        <f t="shared" si="1105"/>
        <v>0</v>
      </c>
      <c r="P795" s="27">
        <f t="shared" si="1105"/>
        <v>0</v>
      </c>
      <c r="Q795" s="27">
        <f t="shared" si="1105"/>
        <v>0</v>
      </c>
      <c r="R795" s="27">
        <f t="shared" si="1105"/>
        <v>2222</v>
      </c>
      <c r="S795" s="27">
        <f t="shared" si="1105"/>
        <v>0</v>
      </c>
      <c r="T795" s="27">
        <f t="shared" si="1106"/>
        <v>0</v>
      </c>
      <c r="U795" s="27">
        <f t="shared" si="1106"/>
        <v>0</v>
      </c>
      <c r="V795" s="27">
        <f t="shared" si="1106"/>
        <v>0</v>
      </c>
      <c r="W795" s="27">
        <f t="shared" si="1106"/>
        <v>0</v>
      </c>
      <c r="X795" s="27">
        <f t="shared" si="1106"/>
        <v>2222</v>
      </c>
      <c r="Y795" s="27">
        <f t="shared" si="1106"/>
        <v>0</v>
      </c>
      <c r="Z795" s="27">
        <f t="shared" si="1106"/>
        <v>0</v>
      </c>
      <c r="AA795" s="27">
        <f t="shared" si="1106"/>
        <v>0</v>
      </c>
      <c r="AB795" s="27">
        <f t="shared" si="1106"/>
        <v>0</v>
      </c>
      <c r="AC795" s="27">
        <f t="shared" si="1106"/>
        <v>0</v>
      </c>
      <c r="AD795" s="27">
        <f t="shared" si="1106"/>
        <v>2222</v>
      </c>
      <c r="AE795" s="27">
        <f t="shared" si="1106"/>
        <v>0</v>
      </c>
      <c r="AF795" s="27">
        <f t="shared" si="1107"/>
        <v>0</v>
      </c>
      <c r="AG795" s="27">
        <f t="shared" si="1107"/>
        <v>0</v>
      </c>
      <c r="AH795" s="27">
        <f t="shared" si="1107"/>
        <v>0</v>
      </c>
      <c r="AI795" s="27">
        <f t="shared" si="1107"/>
        <v>0</v>
      </c>
      <c r="AJ795" s="27">
        <f t="shared" si="1107"/>
        <v>2222</v>
      </c>
      <c r="AK795" s="27">
        <f t="shared" si="1107"/>
        <v>0</v>
      </c>
      <c r="AL795" s="27">
        <f t="shared" si="1107"/>
        <v>0</v>
      </c>
      <c r="AM795" s="27">
        <f t="shared" si="1107"/>
        <v>0</v>
      </c>
      <c r="AN795" s="27">
        <f t="shared" si="1107"/>
        <v>0</v>
      </c>
      <c r="AO795" s="27">
        <f t="shared" si="1107"/>
        <v>0</v>
      </c>
      <c r="AP795" s="27">
        <f t="shared" si="1107"/>
        <v>2222</v>
      </c>
      <c r="AQ795" s="27">
        <f t="shared" si="1107"/>
        <v>0</v>
      </c>
    </row>
    <row r="796" spans="1:43" s="9" customFormat="1" ht="24" customHeight="1">
      <c r="A796" s="73" t="s">
        <v>134</v>
      </c>
      <c r="B796" s="25" t="s">
        <v>56</v>
      </c>
      <c r="C796" s="25" t="s">
        <v>53</v>
      </c>
      <c r="D796" s="32" t="s">
        <v>464</v>
      </c>
      <c r="E796" s="25"/>
      <c r="F796" s="27">
        <f t="shared" si="1105"/>
        <v>2222</v>
      </c>
      <c r="G796" s="27">
        <f t="shared" si="1105"/>
        <v>0</v>
      </c>
      <c r="H796" s="27">
        <f t="shared" si="1105"/>
        <v>0</v>
      </c>
      <c r="I796" s="27">
        <f t="shared" si="1105"/>
        <v>0</v>
      </c>
      <c r="J796" s="27">
        <f t="shared" si="1105"/>
        <v>0</v>
      </c>
      <c r="K796" s="27">
        <f t="shared" si="1105"/>
        <v>0</v>
      </c>
      <c r="L796" s="27">
        <f t="shared" si="1105"/>
        <v>2222</v>
      </c>
      <c r="M796" s="27">
        <f t="shared" si="1105"/>
        <v>0</v>
      </c>
      <c r="N796" s="27">
        <f t="shared" si="1105"/>
        <v>0</v>
      </c>
      <c r="O796" s="27">
        <f t="shared" si="1105"/>
        <v>0</v>
      </c>
      <c r="P796" s="27">
        <f t="shared" si="1105"/>
        <v>0</v>
      </c>
      <c r="Q796" s="27">
        <f t="shared" si="1105"/>
        <v>0</v>
      </c>
      <c r="R796" s="27">
        <f t="shared" si="1105"/>
        <v>2222</v>
      </c>
      <c r="S796" s="27">
        <f t="shared" si="1105"/>
        <v>0</v>
      </c>
      <c r="T796" s="27">
        <f t="shared" si="1106"/>
        <v>0</v>
      </c>
      <c r="U796" s="27">
        <f t="shared" si="1106"/>
        <v>0</v>
      </c>
      <c r="V796" s="27">
        <f t="shared" si="1106"/>
        <v>0</v>
      </c>
      <c r="W796" s="27">
        <f t="shared" si="1106"/>
        <v>0</v>
      </c>
      <c r="X796" s="27">
        <f t="shared" si="1106"/>
        <v>2222</v>
      </c>
      <c r="Y796" s="27">
        <f t="shared" si="1106"/>
        <v>0</v>
      </c>
      <c r="Z796" s="27">
        <f t="shared" si="1106"/>
        <v>0</v>
      </c>
      <c r="AA796" s="27">
        <f t="shared" si="1106"/>
        <v>0</v>
      </c>
      <c r="AB796" s="27">
        <f t="shared" si="1106"/>
        <v>0</v>
      </c>
      <c r="AC796" s="27">
        <f t="shared" si="1106"/>
        <v>0</v>
      </c>
      <c r="AD796" s="27">
        <f t="shared" si="1106"/>
        <v>2222</v>
      </c>
      <c r="AE796" s="27">
        <f t="shared" si="1106"/>
        <v>0</v>
      </c>
      <c r="AF796" s="27">
        <f t="shared" si="1107"/>
        <v>0</v>
      </c>
      <c r="AG796" s="27">
        <f t="shared" si="1107"/>
        <v>0</v>
      </c>
      <c r="AH796" s="27">
        <f t="shared" si="1107"/>
        <v>0</v>
      </c>
      <c r="AI796" s="27">
        <f t="shared" si="1107"/>
        <v>0</v>
      </c>
      <c r="AJ796" s="27">
        <f t="shared" si="1107"/>
        <v>2222</v>
      </c>
      <c r="AK796" s="27">
        <f t="shared" si="1107"/>
        <v>0</v>
      </c>
      <c r="AL796" s="27">
        <f t="shared" si="1107"/>
        <v>0</v>
      </c>
      <c r="AM796" s="27">
        <f t="shared" si="1107"/>
        <v>0</v>
      </c>
      <c r="AN796" s="27">
        <f t="shared" si="1107"/>
        <v>0</v>
      </c>
      <c r="AO796" s="27">
        <f t="shared" si="1107"/>
        <v>0</v>
      </c>
      <c r="AP796" s="27">
        <f t="shared" si="1107"/>
        <v>2222</v>
      </c>
      <c r="AQ796" s="27">
        <f t="shared" si="1107"/>
        <v>0</v>
      </c>
    </row>
    <row r="797" spans="1:43" s="9" customFormat="1" ht="38.25" customHeight="1">
      <c r="A797" s="73" t="s">
        <v>83</v>
      </c>
      <c r="B797" s="25" t="s">
        <v>56</v>
      </c>
      <c r="C797" s="25" t="s">
        <v>53</v>
      </c>
      <c r="D797" s="32" t="s">
        <v>464</v>
      </c>
      <c r="E797" s="25" t="s">
        <v>84</v>
      </c>
      <c r="F797" s="27">
        <f t="shared" si="1105"/>
        <v>2222</v>
      </c>
      <c r="G797" s="27">
        <f t="shared" si="1105"/>
        <v>0</v>
      </c>
      <c r="H797" s="27">
        <f t="shared" si="1105"/>
        <v>0</v>
      </c>
      <c r="I797" s="27">
        <f t="shared" si="1105"/>
        <v>0</v>
      </c>
      <c r="J797" s="27">
        <f t="shared" si="1105"/>
        <v>0</v>
      </c>
      <c r="K797" s="27">
        <f t="shared" si="1105"/>
        <v>0</v>
      </c>
      <c r="L797" s="27">
        <f t="shared" si="1105"/>
        <v>2222</v>
      </c>
      <c r="M797" s="27">
        <f t="shared" si="1105"/>
        <v>0</v>
      </c>
      <c r="N797" s="27">
        <f t="shared" si="1105"/>
        <v>0</v>
      </c>
      <c r="O797" s="27">
        <f t="shared" si="1105"/>
        <v>0</v>
      </c>
      <c r="P797" s="27">
        <f t="shared" si="1105"/>
        <v>0</v>
      </c>
      <c r="Q797" s="27">
        <f t="shared" si="1105"/>
        <v>0</v>
      </c>
      <c r="R797" s="27">
        <f t="shared" si="1105"/>
        <v>2222</v>
      </c>
      <c r="S797" s="27">
        <f t="shared" si="1105"/>
        <v>0</v>
      </c>
      <c r="T797" s="27">
        <f t="shared" si="1106"/>
        <v>0</v>
      </c>
      <c r="U797" s="27">
        <f t="shared" si="1106"/>
        <v>0</v>
      </c>
      <c r="V797" s="27">
        <f t="shared" si="1106"/>
        <v>0</v>
      </c>
      <c r="W797" s="27">
        <f t="shared" si="1106"/>
        <v>0</v>
      </c>
      <c r="X797" s="27">
        <f t="shared" si="1106"/>
        <v>2222</v>
      </c>
      <c r="Y797" s="27">
        <f t="shared" si="1106"/>
        <v>0</v>
      </c>
      <c r="Z797" s="27">
        <f t="shared" si="1106"/>
        <v>0</v>
      </c>
      <c r="AA797" s="27">
        <f t="shared" si="1106"/>
        <v>0</v>
      </c>
      <c r="AB797" s="27">
        <f t="shared" si="1106"/>
        <v>0</v>
      </c>
      <c r="AC797" s="27">
        <f t="shared" si="1106"/>
        <v>0</v>
      </c>
      <c r="AD797" s="27">
        <f t="shared" si="1106"/>
        <v>2222</v>
      </c>
      <c r="AE797" s="27">
        <f t="shared" si="1106"/>
        <v>0</v>
      </c>
      <c r="AF797" s="27">
        <f t="shared" si="1107"/>
        <v>0</v>
      </c>
      <c r="AG797" s="27">
        <f t="shared" si="1107"/>
        <v>0</v>
      </c>
      <c r="AH797" s="27">
        <f t="shared" si="1107"/>
        <v>0</v>
      </c>
      <c r="AI797" s="27">
        <f t="shared" si="1107"/>
        <v>0</v>
      </c>
      <c r="AJ797" s="27">
        <f t="shared" si="1107"/>
        <v>2222</v>
      </c>
      <c r="AK797" s="27">
        <f t="shared" si="1107"/>
        <v>0</v>
      </c>
      <c r="AL797" s="27">
        <f t="shared" si="1107"/>
        <v>0</v>
      </c>
      <c r="AM797" s="27">
        <f t="shared" si="1107"/>
        <v>0</v>
      </c>
      <c r="AN797" s="27">
        <f t="shared" si="1107"/>
        <v>0</v>
      </c>
      <c r="AO797" s="27">
        <f t="shared" si="1107"/>
        <v>0</v>
      </c>
      <c r="AP797" s="27">
        <f t="shared" si="1107"/>
        <v>2222</v>
      </c>
      <c r="AQ797" s="27">
        <f t="shared" si="1107"/>
        <v>0</v>
      </c>
    </row>
    <row r="798" spans="1:43" s="9" customFormat="1" ht="20.25" customHeight="1">
      <c r="A798" s="73" t="s">
        <v>178</v>
      </c>
      <c r="B798" s="25" t="s">
        <v>56</v>
      </c>
      <c r="C798" s="25" t="s">
        <v>53</v>
      </c>
      <c r="D798" s="32" t="s">
        <v>464</v>
      </c>
      <c r="E798" s="25" t="s">
        <v>177</v>
      </c>
      <c r="F798" s="27">
        <f>898+1324</f>
        <v>2222</v>
      </c>
      <c r="G798" s="27"/>
      <c r="H798" s="27"/>
      <c r="I798" s="27"/>
      <c r="J798" s="27"/>
      <c r="K798" s="27"/>
      <c r="L798" s="27">
        <f>F798+H798+I798+J798+K798</f>
        <v>2222</v>
      </c>
      <c r="M798" s="27">
        <f>G798+K798</f>
        <v>0</v>
      </c>
      <c r="N798" s="27"/>
      <c r="O798" s="27"/>
      <c r="P798" s="27"/>
      <c r="Q798" s="27"/>
      <c r="R798" s="27">
        <f>L798+N798+O798+P798+Q798</f>
        <v>2222</v>
      </c>
      <c r="S798" s="27">
        <f>M798+Q798</f>
        <v>0</v>
      </c>
      <c r="T798" s="27"/>
      <c r="U798" s="27"/>
      <c r="V798" s="27"/>
      <c r="W798" s="27"/>
      <c r="X798" s="27">
        <f>R798+T798+U798+V798+W798</f>
        <v>2222</v>
      </c>
      <c r="Y798" s="27">
        <f>S798+W798</f>
        <v>0</v>
      </c>
      <c r="Z798" s="27"/>
      <c r="AA798" s="27"/>
      <c r="AB798" s="27"/>
      <c r="AC798" s="27"/>
      <c r="AD798" s="27">
        <f>X798+Z798+AA798+AB798+AC798</f>
        <v>2222</v>
      </c>
      <c r="AE798" s="27">
        <f>Y798+AC798</f>
        <v>0</v>
      </c>
      <c r="AF798" s="27"/>
      <c r="AG798" s="27"/>
      <c r="AH798" s="27"/>
      <c r="AI798" s="27"/>
      <c r="AJ798" s="27">
        <f>AD798+AF798+AG798+AH798+AI798</f>
        <v>2222</v>
      </c>
      <c r="AK798" s="27">
        <f>AE798+AI798</f>
        <v>0</v>
      </c>
      <c r="AL798" s="27"/>
      <c r="AM798" s="27"/>
      <c r="AN798" s="27"/>
      <c r="AO798" s="27"/>
      <c r="AP798" s="27">
        <f>AJ798+AL798+AM798+AN798+AO798</f>
        <v>2222</v>
      </c>
      <c r="AQ798" s="27">
        <f>AK798+AO798</f>
        <v>0</v>
      </c>
    </row>
    <row r="799" spans="1:43" s="9" customFormat="1" ht="49.5">
      <c r="A799" s="72" t="s">
        <v>492</v>
      </c>
      <c r="B799" s="25" t="s">
        <v>56</v>
      </c>
      <c r="C799" s="25" t="s">
        <v>53</v>
      </c>
      <c r="D799" s="25" t="s">
        <v>385</v>
      </c>
      <c r="E799" s="25"/>
      <c r="F799" s="27">
        <f>F800+F804</f>
        <v>761</v>
      </c>
      <c r="G799" s="60">
        <f>G804</f>
        <v>0</v>
      </c>
      <c r="H799" s="27">
        <f t="shared" ref="H799" si="1108">H800+H804</f>
        <v>0</v>
      </c>
      <c r="I799" s="60">
        <f t="shared" ref="I799" si="1109">I804</f>
        <v>0</v>
      </c>
      <c r="J799" s="27">
        <f t="shared" ref="J799" si="1110">J800+J804</f>
        <v>0</v>
      </c>
      <c r="K799" s="60">
        <f t="shared" ref="K799" si="1111">K804</f>
        <v>0</v>
      </c>
      <c r="L799" s="27">
        <f t="shared" ref="L799" si="1112">L800+L804</f>
        <v>761</v>
      </c>
      <c r="M799" s="60">
        <f t="shared" ref="M799" si="1113">M804</f>
        <v>0</v>
      </c>
      <c r="N799" s="27">
        <f t="shared" ref="N799" si="1114">N800+N804</f>
        <v>0</v>
      </c>
      <c r="O799" s="60">
        <f t="shared" ref="O799" si="1115">O804</f>
        <v>0</v>
      </c>
      <c r="P799" s="27">
        <f t="shared" ref="P799" si="1116">P800+P804</f>
        <v>0</v>
      </c>
      <c r="Q799" s="60">
        <f t="shared" ref="Q799" si="1117">Q804</f>
        <v>0</v>
      </c>
      <c r="R799" s="27">
        <f t="shared" ref="R799" si="1118">R800+R804</f>
        <v>761</v>
      </c>
      <c r="S799" s="60">
        <f t="shared" ref="S799" si="1119">S804</f>
        <v>0</v>
      </c>
      <c r="T799" s="27">
        <f t="shared" ref="T799" si="1120">T800+T804</f>
        <v>0</v>
      </c>
      <c r="U799" s="60">
        <f t="shared" ref="U799" si="1121">U804</f>
        <v>0</v>
      </c>
      <c r="V799" s="27">
        <f t="shared" ref="V799" si="1122">V800+V804</f>
        <v>0</v>
      </c>
      <c r="W799" s="60">
        <f t="shared" ref="W799" si="1123">W804</f>
        <v>0</v>
      </c>
      <c r="X799" s="27">
        <f t="shared" ref="X799" si="1124">X800+X804</f>
        <v>761</v>
      </c>
      <c r="Y799" s="60">
        <f t="shared" ref="Y799" si="1125">Y804</f>
        <v>0</v>
      </c>
      <c r="Z799" s="27">
        <f t="shared" ref="Z799" si="1126">Z800+Z804</f>
        <v>0</v>
      </c>
      <c r="AA799" s="60">
        <f t="shared" ref="AA799" si="1127">AA804</f>
        <v>0</v>
      </c>
      <c r="AB799" s="27">
        <f t="shared" ref="AB799" si="1128">AB800+AB804</f>
        <v>0</v>
      </c>
      <c r="AC799" s="60">
        <f t="shared" ref="AC799" si="1129">AC804</f>
        <v>0</v>
      </c>
      <c r="AD799" s="27">
        <f t="shared" ref="AD799" si="1130">AD800+AD804</f>
        <v>761</v>
      </c>
      <c r="AE799" s="60">
        <f t="shared" ref="AE799" si="1131">AE804</f>
        <v>0</v>
      </c>
      <c r="AF799" s="27">
        <f t="shared" ref="AF799" si="1132">AF800+AF804</f>
        <v>0</v>
      </c>
      <c r="AG799" s="60">
        <f t="shared" ref="AG799" si="1133">AG804</f>
        <v>0</v>
      </c>
      <c r="AH799" s="27">
        <f t="shared" ref="AH799" si="1134">AH800+AH804</f>
        <v>0</v>
      </c>
      <c r="AI799" s="60">
        <f t="shared" ref="AI799" si="1135">AI804</f>
        <v>0</v>
      </c>
      <c r="AJ799" s="27">
        <f t="shared" ref="AJ799" si="1136">AJ800+AJ804</f>
        <v>761</v>
      </c>
      <c r="AK799" s="60">
        <f t="shared" ref="AK799" si="1137">AK804</f>
        <v>0</v>
      </c>
      <c r="AL799" s="27">
        <f t="shared" ref="AL799" si="1138">AL800+AL804</f>
        <v>0</v>
      </c>
      <c r="AM799" s="60">
        <f t="shared" ref="AM799" si="1139">AM804</f>
        <v>0</v>
      </c>
      <c r="AN799" s="27">
        <f t="shared" ref="AN799" si="1140">AN800+AN804</f>
        <v>0</v>
      </c>
      <c r="AO799" s="60">
        <f t="shared" ref="AO799" si="1141">AO804</f>
        <v>0</v>
      </c>
      <c r="AP799" s="27">
        <f t="shared" ref="AP799" si="1142">AP800+AP804</f>
        <v>761</v>
      </c>
      <c r="AQ799" s="60">
        <f t="shared" ref="AQ799" si="1143">AQ804</f>
        <v>0</v>
      </c>
    </row>
    <row r="800" spans="1:43" s="9" customFormat="1" ht="22.5" customHeight="1">
      <c r="A800" s="33" t="s">
        <v>78</v>
      </c>
      <c r="B800" s="25" t="s">
        <v>56</v>
      </c>
      <c r="C800" s="25" t="s">
        <v>53</v>
      </c>
      <c r="D800" s="32" t="s">
        <v>386</v>
      </c>
      <c r="E800" s="25"/>
      <c r="F800" s="27">
        <f>F801</f>
        <v>84</v>
      </c>
      <c r="G800" s="27">
        <f>G802</f>
        <v>0</v>
      </c>
      <c r="H800" s="27">
        <f t="shared" ref="H800:H802" si="1144">H801</f>
        <v>0</v>
      </c>
      <c r="I800" s="27">
        <f t="shared" ref="I800" si="1145">I802</f>
        <v>0</v>
      </c>
      <c r="J800" s="27">
        <f t="shared" ref="J800:J802" si="1146">J801</f>
        <v>0</v>
      </c>
      <c r="K800" s="27">
        <f t="shared" ref="K800" si="1147">K802</f>
        <v>0</v>
      </c>
      <c r="L800" s="27">
        <f t="shared" ref="L800:L802" si="1148">L801</f>
        <v>84</v>
      </c>
      <c r="M800" s="27">
        <f t="shared" ref="M800" si="1149">M802</f>
        <v>0</v>
      </c>
      <c r="N800" s="27">
        <f t="shared" ref="N800:N802" si="1150">N801</f>
        <v>0</v>
      </c>
      <c r="O800" s="27">
        <f t="shared" ref="O800" si="1151">O802</f>
        <v>0</v>
      </c>
      <c r="P800" s="27">
        <f t="shared" ref="P800:P802" si="1152">P801</f>
        <v>0</v>
      </c>
      <c r="Q800" s="27">
        <f t="shared" ref="Q800" si="1153">Q802</f>
        <v>0</v>
      </c>
      <c r="R800" s="27">
        <f t="shared" ref="R800:R802" si="1154">R801</f>
        <v>84</v>
      </c>
      <c r="S800" s="27">
        <f t="shared" ref="S800" si="1155">S802</f>
        <v>0</v>
      </c>
      <c r="T800" s="27">
        <f t="shared" ref="T800:T802" si="1156">T801</f>
        <v>0</v>
      </c>
      <c r="U800" s="27">
        <f t="shared" ref="U800" si="1157">U802</f>
        <v>0</v>
      </c>
      <c r="V800" s="27">
        <f t="shared" ref="V800:V802" si="1158">V801</f>
        <v>0</v>
      </c>
      <c r="W800" s="27">
        <f t="shared" ref="W800" si="1159">W802</f>
        <v>0</v>
      </c>
      <c r="X800" s="27">
        <f t="shared" ref="X800:X802" si="1160">X801</f>
        <v>84</v>
      </c>
      <c r="Y800" s="27">
        <f t="shared" ref="Y800" si="1161">Y802</f>
        <v>0</v>
      </c>
      <c r="Z800" s="27">
        <f t="shared" ref="Z800:Z802" si="1162">Z801</f>
        <v>0</v>
      </c>
      <c r="AA800" s="27">
        <f t="shared" ref="AA800" si="1163">AA802</f>
        <v>0</v>
      </c>
      <c r="AB800" s="27">
        <f t="shared" ref="AB800:AB802" si="1164">AB801</f>
        <v>0</v>
      </c>
      <c r="AC800" s="27">
        <f t="shared" ref="AC800" si="1165">AC802</f>
        <v>0</v>
      </c>
      <c r="AD800" s="27">
        <f t="shared" ref="AD800:AD802" si="1166">AD801</f>
        <v>84</v>
      </c>
      <c r="AE800" s="27">
        <f t="shared" ref="AE800" si="1167">AE802</f>
        <v>0</v>
      </c>
      <c r="AF800" s="27">
        <f t="shared" ref="AF800:AF802" si="1168">AF801</f>
        <v>0</v>
      </c>
      <c r="AG800" s="27">
        <f t="shared" ref="AG800" si="1169">AG802</f>
        <v>0</v>
      </c>
      <c r="AH800" s="27">
        <f t="shared" ref="AH800:AH802" si="1170">AH801</f>
        <v>0</v>
      </c>
      <c r="AI800" s="27">
        <f t="shared" ref="AI800" si="1171">AI802</f>
        <v>0</v>
      </c>
      <c r="AJ800" s="27">
        <f t="shared" ref="AJ800:AJ802" si="1172">AJ801</f>
        <v>84</v>
      </c>
      <c r="AK800" s="27">
        <f t="shared" ref="AK800" si="1173">AK802</f>
        <v>0</v>
      </c>
      <c r="AL800" s="27">
        <f t="shared" ref="AL800:AL802" si="1174">AL801</f>
        <v>0</v>
      </c>
      <c r="AM800" s="27">
        <f t="shared" ref="AM800" si="1175">AM802</f>
        <v>0</v>
      </c>
      <c r="AN800" s="27">
        <f t="shared" ref="AN800:AN802" si="1176">AN801</f>
        <v>0</v>
      </c>
      <c r="AO800" s="27">
        <f t="shared" ref="AO800" si="1177">AO802</f>
        <v>0</v>
      </c>
      <c r="AP800" s="27">
        <f t="shared" ref="AP800:AP802" si="1178">AP801</f>
        <v>84</v>
      </c>
      <c r="AQ800" s="27">
        <f t="shared" ref="AQ800" si="1179">AQ802</f>
        <v>0</v>
      </c>
    </row>
    <row r="801" spans="1:43" s="9" customFormat="1" ht="23.25" customHeight="1">
      <c r="A801" s="73" t="s">
        <v>134</v>
      </c>
      <c r="B801" s="25" t="s">
        <v>56</v>
      </c>
      <c r="C801" s="25" t="s">
        <v>53</v>
      </c>
      <c r="D801" s="32" t="s">
        <v>550</v>
      </c>
      <c r="E801" s="25"/>
      <c r="F801" s="27">
        <f>F802</f>
        <v>84</v>
      </c>
      <c r="G801" s="27"/>
      <c r="H801" s="27">
        <f t="shared" si="1144"/>
        <v>0</v>
      </c>
      <c r="I801" s="27"/>
      <c r="J801" s="27">
        <f t="shared" si="1146"/>
        <v>0</v>
      </c>
      <c r="K801" s="27"/>
      <c r="L801" s="27">
        <f t="shared" si="1148"/>
        <v>84</v>
      </c>
      <c r="M801" s="27"/>
      <c r="N801" s="27">
        <f t="shared" si="1150"/>
        <v>0</v>
      </c>
      <c r="O801" s="27"/>
      <c r="P801" s="27">
        <f t="shared" si="1152"/>
        <v>0</v>
      </c>
      <c r="Q801" s="27"/>
      <c r="R801" s="27">
        <f t="shared" si="1154"/>
        <v>84</v>
      </c>
      <c r="S801" s="27"/>
      <c r="T801" s="27">
        <f t="shared" si="1156"/>
        <v>0</v>
      </c>
      <c r="U801" s="27"/>
      <c r="V801" s="27">
        <f t="shared" si="1158"/>
        <v>0</v>
      </c>
      <c r="W801" s="27"/>
      <c r="X801" s="27">
        <f t="shared" si="1160"/>
        <v>84</v>
      </c>
      <c r="Y801" s="27"/>
      <c r="Z801" s="27">
        <f t="shared" si="1162"/>
        <v>0</v>
      </c>
      <c r="AA801" s="27"/>
      <c r="AB801" s="27">
        <f t="shared" si="1164"/>
        <v>0</v>
      </c>
      <c r="AC801" s="27"/>
      <c r="AD801" s="27">
        <f t="shared" si="1166"/>
        <v>84</v>
      </c>
      <c r="AE801" s="27"/>
      <c r="AF801" s="27">
        <f t="shared" si="1168"/>
        <v>0</v>
      </c>
      <c r="AG801" s="27"/>
      <c r="AH801" s="27">
        <f t="shared" si="1170"/>
        <v>0</v>
      </c>
      <c r="AI801" s="27"/>
      <c r="AJ801" s="27">
        <f t="shared" si="1172"/>
        <v>84</v>
      </c>
      <c r="AK801" s="27"/>
      <c r="AL801" s="27">
        <f t="shared" si="1174"/>
        <v>0</v>
      </c>
      <c r="AM801" s="27"/>
      <c r="AN801" s="27">
        <f t="shared" si="1176"/>
        <v>0</v>
      </c>
      <c r="AO801" s="27"/>
      <c r="AP801" s="27">
        <f t="shared" si="1178"/>
        <v>84</v>
      </c>
      <c r="AQ801" s="27"/>
    </row>
    <row r="802" spans="1:43" s="9" customFormat="1" ht="41.25" customHeight="1">
      <c r="A802" s="73" t="s">
        <v>83</v>
      </c>
      <c r="B802" s="25" t="s">
        <v>56</v>
      </c>
      <c r="C802" s="25" t="s">
        <v>53</v>
      </c>
      <c r="D802" s="32" t="s">
        <v>550</v>
      </c>
      <c r="E802" s="25" t="s">
        <v>84</v>
      </c>
      <c r="F802" s="27">
        <f>F803</f>
        <v>84</v>
      </c>
      <c r="G802" s="27">
        <f t="shared" ref="G802:AQ802" si="1180">G803</f>
        <v>0</v>
      </c>
      <c r="H802" s="27">
        <f t="shared" si="1144"/>
        <v>0</v>
      </c>
      <c r="I802" s="27">
        <f t="shared" si="1180"/>
        <v>0</v>
      </c>
      <c r="J802" s="27">
        <f t="shared" si="1146"/>
        <v>0</v>
      </c>
      <c r="K802" s="27">
        <f t="shared" si="1180"/>
        <v>0</v>
      </c>
      <c r="L802" s="27">
        <f t="shared" si="1148"/>
        <v>84</v>
      </c>
      <c r="M802" s="27">
        <f t="shared" si="1180"/>
        <v>0</v>
      </c>
      <c r="N802" s="27">
        <f t="shared" si="1150"/>
        <v>0</v>
      </c>
      <c r="O802" s="27">
        <f t="shared" si="1180"/>
        <v>0</v>
      </c>
      <c r="P802" s="27">
        <f t="shared" si="1152"/>
        <v>0</v>
      </c>
      <c r="Q802" s="27">
        <f t="shared" si="1180"/>
        <v>0</v>
      </c>
      <c r="R802" s="27">
        <f t="shared" si="1154"/>
        <v>84</v>
      </c>
      <c r="S802" s="27">
        <f t="shared" si="1180"/>
        <v>0</v>
      </c>
      <c r="T802" s="27">
        <f t="shared" si="1156"/>
        <v>0</v>
      </c>
      <c r="U802" s="27">
        <f t="shared" si="1180"/>
        <v>0</v>
      </c>
      <c r="V802" s="27">
        <f t="shared" si="1158"/>
        <v>0</v>
      </c>
      <c r="W802" s="27">
        <f t="shared" si="1180"/>
        <v>0</v>
      </c>
      <c r="X802" s="27">
        <f t="shared" si="1160"/>
        <v>84</v>
      </c>
      <c r="Y802" s="27">
        <f t="shared" si="1180"/>
        <v>0</v>
      </c>
      <c r="Z802" s="27">
        <f t="shared" si="1162"/>
        <v>0</v>
      </c>
      <c r="AA802" s="27">
        <f t="shared" si="1180"/>
        <v>0</v>
      </c>
      <c r="AB802" s="27">
        <f t="shared" si="1164"/>
        <v>0</v>
      </c>
      <c r="AC802" s="27">
        <f t="shared" si="1180"/>
        <v>0</v>
      </c>
      <c r="AD802" s="27">
        <f t="shared" si="1166"/>
        <v>84</v>
      </c>
      <c r="AE802" s="27">
        <f t="shared" si="1180"/>
        <v>0</v>
      </c>
      <c r="AF802" s="27">
        <f t="shared" si="1168"/>
        <v>0</v>
      </c>
      <c r="AG802" s="27">
        <f t="shared" si="1180"/>
        <v>0</v>
      </c>
      <c r="AH802" s="27">
        <f t="shared" si="1170"/>
        <v>0</v>
      </c>
      <c r="AI802" s="27">
        <f t="shared" si="1180"/>
        <v>0</v>
      </c>
      <c r="AJ802" s="27">
        <f t="shared" si="1172"/>
        <v>84</v>
      </c>
      <c r="AK802" s="27">
        <f t="shared" si="1180"/>
        <v>0</v>
      </c>
      <c r="AL802" s="27">
        <f t="shared" si="1174"/>
        <v>0</v>
      </c>
      <c r="AM802" s="27">
        <f t="shared" si="1180"/>
        <v>0</v>
      </c>
      <c r="AN802" s="27">
        <f t="shared" si="1176"/>
        <v>0</v>
      </c>
      <c r="AO802" s="27">
        <f t="shared" si="1180"/>
        <v>0</v>
      </c>
      <c r="AP802" s="27">
        <f t="shared" si="1178"/>
        <v>84</v>
      </c>
      <c r="AQ802" s="27">
        <f t="shared" si="1180"/>
        <v>0</v>
      </c>
    </row>
    <row r="803" spans="1:43" s="9" customFormat="1" ht="16.5">
      <c r="A803" s="73" t="s">
        <v>178</v>
      </c>
      <c r="B803" s="25" t="s">
        <v>56</v>
      </c>
      <c r="C803" s="25" t="s">
        <v>53</v>
      </c>
      <c r="D803" s="32" t="s">
        <v>550</v>
      </c>
      <c r="E803" s="25" t="s">
        <v>177</v>
      </c>
      <c r="F803" s="27">
        <v>84</v>
      </c>
      <c r="G803" s="60"/>
      <c r="H803" s="27"/>
      <c r="I803" s="60"/>
      <c r="J803" s="27"/>
      <c r="K803" s="60"/>
      <c r="L803" s="27">
        <f>F803+H803+I803+J803+K803</f>
        <v>84</v>
      </c>
      <c r="M803" s="27">
        <f>G803+K803</f>
        <v>0</v>
      </c>
      <c r="N803" s="27"/>
      <c r="O803" s="60"/>
      <c r="P803" s="27"/>
      <c r="Q803" s="60"/>
      <c r="R803" s="27">
        <f>L803+N803+O803+P803+Q803</f>
        <v>84</v>
      </c>
      <c r="S803" s="27">
        <f>M803+Q803</f>
        <v>0</v>
      </c>
      <c r="T803" s="27"/>
      <c r="U803" s="60"/>
      <c r="V803" s="27"/>
      <c r="W803" s="60"/>
      <c r="X803" s="27">
        <f>R803+T803+U803+V803+W803</f>
        <v>84</v>
      </c>
      <c r="Y803" s="27">
        <f>S803+W803</f>
        <v>0</v>
      </c>
      <c r="Z803" s="27"/>
      <c r="AA803" s="60"/>
      <c r="AB803" s="27"/>
      <c r="AC803" s="60"/>
      <c r="AD803" s="27">
        <f>X803+Z803+AA803+AB803+AC803</f>
        <v>84</v>
      </c>
      <c r="AE803" s="27">
        <f>Y803+AC803</f>
        <v>0</v>
      </c>
      <c r="AF803" s="27"/>
      <c r="AG803" s="60"/>
      <c r="AH803" s="27"/>
      <c r="AI803" s="60"/>
      <c r="AJ803" s="27">
        <f>AD803+AF803+AG803+AH803+AI803</f>
        <v>84</v>
      </c>
      <c r="AK803" s="27">
        <f>AE803+AI803</f>
        <v>0</v>
      </c>
      <c r="AL803" s="27"/>
      <c r="AM803" s="60"/>
      <c r="AN803" s="27"/>
      <c r="AO803" s="60"/>
      <c r="AP803" s="27">
        <f>AJ803+AL803+AM803+AN803+AO803</f>
        <v>84</v>
      </c>
      <c r="AQ803" s="27">
        <f>AK803+AO803</f>
        <v>0</v>
      </c>
    </row>
    <row r="804" spans="1:43" s="9" customFormat="1" ht="82.5">
      <c r="A804" s="33" t="s">
        <v>519</v>
      </c>
      <c r="B804" s="25" t="s">
        <v>56</v>
      </c>
      <c r="C804" s="25" t="s">
        <v>53</v>
      </c>
      <c r="D804" s="70" t="s">
        <v>532</v>
      </c>
      <c r="E804" s="25"/>
      <c r="F804" s="27">
        <f t="shared" ref="F804:U805" si="1181">F805</f>
        <v>677</v>
      </c>
      <c r="G804" s="60">
        <f t="shared" si="1181"/>
        <v>0</v>
      </c>
      <c r="H804" s="27">
        <f t="shared" si="1181"/>
        <v>0</v>
      </c>
      <c r="I804" s="60">
        <f t="shared" si="1181"/>
        <v>0</v>
      </c>
      <c r="J804" s="27">
        <f t="shared" si="1181"/>
        <v>0</v>
      </c>
      <c r="K804" s="60">
        <f t="shared" si="1181"/>
        <v>0</v>
      </c>
      <c r="L804" s="27">
        <f t="shared" si="1181"/>
        <v>677</v>
      </c>
      <c r="M804" s="60">
        <f t="shared" si="1181"/>
        <v>0</v>
      </c>
      <c r="N804" s="27">
        <f t="shared" si="1181"/>
        <v>0</v>
      </c>
      <c r="O804" s="60">
        <f t="shared" si="1181"/>
        <v>0</v>
      </c>
      <c r="P804" s="27">
        <f t="shared" si="1181"/>
        <v>0</v>
      </c>
      <c r="Q804" s="60">
        <f t="shared" si="1181"/>
        <v>0</v>
      </c>
      <c r="R804" s="27">
        <f t="shared" si="1181"/>
        <v>677</v>
      </c>
      <c r="S804" s="60">
        <f t="shared" si="1181"/>
        <v>0</v>
      </c>
      <c r="T804" s="27">
        <f t="shared" si="1181"/>
        <v>0</v>
      </c>
      <c r="U804" s="60">
        <f t="shared" si="1181"/>
        <v>0</v>
      </c>
      <c r="V804" s="27">
        <f t="shared" ref="T804:AI805" si="1182">V805</f>
        <v>0</v>
      </c>
      <c r="W804" s="60">
        <f t="shared" si="1182"/>
        <v>0</v>
      </c>
      <c r="X804" s="27">
        <f t="shared" si="1182"/>
        <v>677</v>
      </c>
      <c r="Y804" s="60">
        <f t="shared" si="1182"/>
        <v>0</v>
      </c>
      <c r="Z804" s="27">
        <f t="shared" si="1182"/>
        <v>0</v>
      </c>
      <c r="AA804" s="60">
        <f t="shared" si="1182"/>
        <v>0</v>
      </c>
      <c r="AB804" s="27">
        <f t="shared" si="1182"/>
        <v>0</v>
      </c>
      <c r="AC804" s="60">
        <f t="shared" si="1182"/>
        <v>0</v>
      </c>
      <c r="AD804" s="27">
        <f t="shared" si="1182"/>
        <v>677</v>
      </c>
      <c r="AE804" s="60">
        <f t="shared" si="1182"/>
        <v>0</v>
      </c>
      <c r="AF804" s="27">
        <f t="shared" si="1182"/>
        <v>0</v>
      </c>
      <c r="AG804" s="60">
        <f t="shared" si="1182"/>
        <v>0</v>
      </c>
      <c r="AH804" s="27">
        <f t="shared" si="1182"/>
        <v>0</v>
      </c>
      <c r="AI804" s="60">
        <f t="shared" si="1182"/>
        <v>0</v>
      </c>
      <c r="AJ804" s="27">
        <f t="shared" ref="AF804:AQ805" si="1183">AJ805</f>
        <v>677</v>
      </c>
      <c r="AK804" s="60">
        <f t="shared" si="1183"/>
        <v>0</v>
      </c>
      <c r="AL804" s="27">
        <f t="shared" si="1183"/>
        <v>0</v>
      </c>
      <c r="AM804" s="60">
        <f t="shared" si="1183"/>
        <v>0</v>
      </c>
      <c r="AN804" s="27">
        <f t="shared" si="1183"/>
        <v>0</v>
      </c>
      <c r="AO804" s="60">
        <f t="shared" si="1183"/>
        <v>0</v>
      </c>
      <c r="AP804" s="27">
        <f t="shared" si="1183"/>
        <v>677</v>
      </c>
      <c r="AQ804" s="60">
        <f t="shared" si="1183"/>
        <v>0</v>
      </c>
    </row>
    <row r="805" spans="1:43" s="9" customFormat="1" ht="36" customHeight="1">
      <c r="A805" s="73" t="s">
        <v>83</v>
      </c>
      <c r="B805" s="25" t="s">
        <v>56</v>
      </c>
      <c r="C805" s="25" t="s">
        <v>53</v>
      </c>
      <c r="D805" s="70" t="s">
        <v>532</v>
      </c>
      <c r="E805" s="70" t="s">
        <v>84</v>
      </c>
      <c r="F805" s="27">
        <f t="shared" si="1181"/>
        <v>677</v>
      </c>
      <c r="G805" s="60">
        <f t="shared" si="1181"/>
        <v>0</v>
      </c>
      <c r="H805" s="27">
        <f t="shared" si="1181"/>
        <v>0</v>
      </c>
      <c r="I805" s="60">
        <f t="shared" si="1181"/>
        <v>0</v>
      </c>
      <c r="J805" s="27">
        <f t="shared" si="1181"/>
        <v>0</v>
      </c>
      <c r="K805" s="60">
        <f t="shared" si="1181"/>
        <v>0</v>
      </c>
      <c r="L805" s="27">
        <f t="shared" si="1181"/>
        <v>677</v>
      </c>
      <c r="M805" s="60">
        <f t="shared" si="1181"/>
        <v>0</v>
      </c>
      <c r="N805" s="27">
        <f t="shared" si="1181"/>
        <v>0</v>
      </c>
      <c r="O805" s="60">
        <f t="shared" si="1181"/>
        <v>0</v>
      </c>
      <c r="P805" s="27">
        <f t="shared" si="1181"/>
        <v>0</v>
      </c>
      <c r="Q805" s="60">
        <f t="shared" si="1181"/>
        <v>0</v>
      </c>
      <c r="R805" s="27">
        <f t="shared" si="1181"/>
        <v>677</v>
      </c>
      <c r="S805" s="60">
        <f t="shared" si="1181"/>
        <v>0</v>
      </c>
      <c r="T805" s="27">
        <f t="shared" si="1182"/>
        <v>0</v>
      </c>
      <c r="U805" s="60">
        <f t="shared" si="1182"/>
        <v>0</v>
      </c>
      <c r="V805" s="27">
        <f t="shared" si="1182"/>
        <v>0</v>
      </c>
      <c r="W805" s="60">
        <f t="shared" si="1182"/>
        <v>0</v>
      </c>
      <c r="X805" s="27">
        <f t="shared" si="1182"/>
        <v>677</v>
      </c>
      <c r="Y805" s="60">
        <f t="shared" si="1182"/>
        <v>0</v>
      </c>
      <c r="Z805" s="27">
        <f t="shared" si="1182"/>
        <v>0</v>
      </c>
      <c r="AA805" s="60">
        <f t="shared" si="1182"/>
        <v>0</v>
      </c>
      <c r="AB805" s="27">
        <f t="shared" si="1182"/>
        <v>0</v>
      </c>
      <c r="AC805" s="60">
        <f t="shared" si="1182"/>
        <v>0</v>
      </c>
      <c r="AD805" s="27">
        <f t="shared" si="1182"/>
        <v>677</v>
      </c>
      <c r="AE805" s="60">
        <f t="shared" si="1182"/>
        <v>0</v>
      </c>
      <c r="AF805" s="27">
        <f t="shared" si="1183"/>
        <v>0</v>
      </c>
      <c r="AG805" s="60">
        <f t="shared" si="1183"/>
        <v>0</v>
      </c>
      <c r="AH805" s="27">
        <f t="shared" si="1183"/>
        <v>0</v>
      </c>
      <c r="AI805" s="60">
        <f t="shared" si="1183"/>
        <v>0</v>
      </c>
      <c r="AJ805" s="27">
        <f t="shared" si="1183"/>
        <v>677</v>
      </c>
      <c r="AK805" s="60">
        <f t="shared" si="1183"/>
        <v>0</v>
      </c>
      <c r="AL805" s="27">
        <f t="shared" si="1183"/>
        <v>0</v>
      </c>
      <c r="AM805" s="60">
        <f t="shared" si="1183"/>
        <v>0</v>
      </c>
      <c r="AN805" s="27">
        <f t="shared" si="1183"/>
        <v>0</v>
      </c>
      <c r="AO805" s="60">
        <f t="shared" si="1183"/>
        <v>0</v>
      </c>
      <c r="AP805" s="27">
        <f t="shared" si="1183"/>
        <v>677</v>
      </c>
      <c r="AQ805" s="60">
        <f t="shared" si="1183"/>
        <v>0</v>
      </c>
    </row>
    <row r="806" spans="1:43" s="9" customFormat="1" ht="20.25" customHeight="1">
      <c r="A806" s="73" t="s">
        <v>178</v>
      </c>
      <c r="B806" s="25" t="s">
        <v>56</v>
      </c>
      <c r="C806" s="25" t="s">
        <v>53</v>
      </c>
      <c r="D806" s="70" t="s">
        <v>532</v>
      </c>
      <c r="E806" s="25" t="s">
        <v>177</v>
      </c>
      <c r="F806" s="27">
        <v>677</v>
      </c>
      <c r="G806" s="27"/>
      <c r="H806" s="27"/>
      <c r="I806" s="27"/>
      <c r="J806" s="27"/>
      <c r="K806" s="27"/>
      <c r="L806" s="27">
        <f>F806+H806+I806+J806+K806</f>
        <v>677</v>
      </c>
      <c r="M806" s="27">
        <f>G806+K806</f>
        <v>0</v>
      </c>
      <c r="N806" s="27"/>
      <c r="O806" s="27"/>
      <c r="P806" s="27"/>
      <c r="Q806" s="27"/>
      <c r="R806" s="27">
        <f>L806+N806+O806+P806+Q806</f>
        <v>677</v>
      </c>
      <c r="S806" s="27">
        <f>M806+Q806</f>
        <v>0</v>
      </c>
      <c r="T806" s="27"/>
      <c r="U806" s="27"/>
      <c r="V806" s="27"/>
      <c r="W806" s="27"/>
      <c r="X806" s="27">
        <f>R806+T806+U806+V806+W806</f>
        <v>677</v>
      </c>
      <c r="Y806" s="27">
        <f>S806+W806</f>
        <v>0</v>
      </c>
      <c r="Z806" s="27"/>
      <c r="AA806" s="27"/>
      <c r="AB806" s="27"/>
      <c r="AC806" s="27"/>
      <c r="AD806" s="27">
        <f>X806+Z806+AA806+AB806+AC806</f>
        <v>677</v>
      </c>
      <c r="AE806" s="27">
        <f>Y806+AC806</f>
        <v>0</v>
      </c>
      <c r="AF806" s="27"/>
      <c r="AG806" s="27"/>
      <c r="AH806" s="27"/>
      <c r="AI806" s="27"/>
      <c r="AJ806" s="27">
        <f>AD806+AF806+AG806+AH806+AI806</f>
        <v>677</v>
      </c>
      <c r="AK806" s="27">
        <f>AE806+AI806</f>
        <v>0</v>
      </c>
      <c r="AL806" s="27"/>
      <c r="AM806" s="27"/>
      <c r="AN806" s="27"/>
      <c r="AO806" s="27"/>
      <c r="AP806" s="27">
        <f>AJ806+AL806+AM806+AN806+AO806</f>
        <v>677</v>
      </c>
      <c r="AQ806" s="27">
        <f>AK806+AO806</f>
        <v>0</v>
      </c>
    </row>
    <row r="807" spans="1:43" s="108" customFormat="1" ht="20.25" customHeight="1">
      <c r="A807" s="104" t="s">
        <v>703</v>
      </c>
      <c r="B807" s="25" t="s">
        <v>56</v>
      </c>
      <c r="C807" s="25" t="s">
        <v>53</v>
      </c>
      <c r="D807" s="32" t="s">
        <v>245</v>
      </c>
      <c r="E807" s="25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>
        <f>AL808</f>
        <v>1263</v>
      </c>
      <c r="AM807" s="27">
        <f t="shared" ref="AM807:AQ810" si="1184">AM808</f>
        <v>0</v>
      </c>
      <c r="AN807" s="27">
        <f t="shared" si="1184"/>
        <v>0</v>
      </c>
      <c r="AO807" s="27">
        <f t="shared" si="1184"/>
        <v>0</v>
      </c>
      <c r="AP807" s="27">
        <f t="shared" si="1184"/>
        <v>1263</v>
      </c>
      <c r="AQ807" s="27">
        <f t="shared" si="1184"/>
        <v>0</v>
      </c>
    </row>
    <row r="808" spans="1:43" s="9" customFormat="1" ht="20.25" customHeight="1">
      <c r="A808" s="104" t="s">
        <v>78</v>
      </c>
      <c r="B808" s="25" t="s">
        <v>56</v>
      </c>
      <c r="C808" s="25" t="s">
        <v>53</v>
      </c>
      <c r="D808" s="32" t="s">
        <v>246</v>
      </c>
      <c r="E808" s="25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>
        <f>AL809</f>
        <v>1263</v>
      </c>
      <c r="AM808" s="27">
        <f t="shared" si="1184"/>
        <v>0</v>
      </c>
      <c r="AN808" s="27">
        <f t="shared" si="1184"/>
        <v>0</v>
      </c>
      <c r="AO808" s="27">
        <f t="shared" si="1184"/>
        <v>0</v>
      </c>
      <c r="AP808" s="27">
        <f t="shared" si="1184"/>
        <v>1263</v>
      </c>
      <c r="AQ808" s="27">
        <f t="shared" si="1184"/>
        <v>0</v>
      </c>
    </row>
    <row r="809" spans="1:43" s="9" customFormat="1" ht="20.25" customHeight="1">
      <c r="A809" s="120" t="s">
        <v>134</v>
      </c>
      <c r="B809" s="25" t="s">
        <v>56</v>
      </c>
      <c r="C809" s="25" t="s">
        <v>53</v>
      </c>
      <c r="D809" s="32" t="s">
        <v>704</v>
      </c>
      <c r="E809" s="25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>
        <f>AL810</f>
        <v>1263</v>
      </c>
      <c r="AM809" s="27">
        <f t="shared" si="1184"/>
        <v>0</v>
      </c>
      <c r="AN809" s="27">
        <f t="shared" si="1184"/>
        <v>0</v>
      </c>
      <c r="AO809" s="27">
        <f t="shared" si="1184"/>
        <v>0</v>
      </c>
      <c r="AP809" s="27">
        <f t="shared" si="1184"/>
        <v>1263</v>
      </c>
      <c r="AQ809" s="27">
        <f t="shared" si="1184"/>
        <v>0</v>
      </c>
    </row>
    <row r="810" spans="1:43" s="9" customFormat="1" ht="35.25" customHeight="1">
      <c r="A810" s="120" t="s">
        <v>83</v>
      </c>
      <c r="B810" s="25" t="s">
        <v>56</v>
      </c>
      <c r="C810" s="25" t="s">
        <v>53</v>
      </c>
      <c r="D810" s="32" t="s">
        <v>704</v>
      </c>
      <c r="E810" s="25" t="s">
        <v>84</v>
      </c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7">
        <f>AL811</f>
        <v>1263</v>
      </c>
      <c r="AM810" s="27">
        <f t="shared" si="1184"/>
        <v>0</v>
      </c>
      <c r="AN810" s="27">
        <f t="shared" si="1184"/>
        <v>0</v>
      </c>
      <c r="AO810" s="27">
        <f t="shared" si="1184"/>
        <v>0</v>
      </c>
      <c r="AP810" s="27">
        <f t="shared" si="1184"/>
        <v>1263</v>
      </c>
      <c r="AQ810" s="27">
        <f t="shared" si="1184"/>
        <v>0</v>
      </c>
    </row>
    <row r="811" spans="1:43" s="9" customFormat="1" ht="20.25" customHeight="1">
      <c r="A811" s="120" t="s">
        <v>178</v>
      </c>
      <c r="B811" s="25" t="s">
        <v>56</v>
      </c>
      <c r="C811" s="25" t="s">
        <v>53</v>
      </c>
      <c r="D811" s="32" t="s">
        <v>704</v>
      </c>
      <c r="E811" s="25" t="s">
        <v>177</v>
      </c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>
        <v>1263</v>
      </c>
      <c r="AM811" s="27"/>
      <c r="AN811" s="27"/>
      <c r="AO811" s="27"/>
      <c r="AP811" s="27">
        <f>AJ811+AL811+AM811+AN811+AO811</f>
        <v>1263</v>
      </c>
      <c r="AQ811" s="27">
        <f>AK811+AO811</f>
        <v>0</v>
      </c>
    </row>
    <row r="812" spans="1:43" s="9" customFormat="1" ht="20.25" customHeight="1">
      <c r="A812" s="73"/>
      <c r="B812" s="25"/>
      <c r="C812" s="25"/>
      <c r="D812" s="32"/>
      <c r="E812" s="25"/>
      <c r="F812" s="60"/>
      <c r="G812" s="60"/>
      <c r="H812" s="60"/>
      <c r="I812" s="60"/>
      <c r="J812" s="60"/>
      <c r="K812" s="60"/>
      <c r="L812" s="60"/>
      <c r="M812" s="60"/>
      <c r="N812" s="60"/>
      <c r="O812" s="60"/>
      <c r="P812" s="60"/>
      <c r="Q812" s="60"/>
      <c r="R812" s="60"/>
      <c r="S812" s="60"/>
      <c r="T812" s="60"/>
      <c r="U812" s="60"/>
      <c r="V812" s="60"/>
      <c r="W812" s="60"/>
      <c r="X812" s="60"/>
      <c r="Y812" s="60"/>
      <c r="Z812" s="60"/>
      <c r="AA812" s="60"/>
      <c r="AB812" s="60"/>
      <c r="AC812" s="60"/>
      <c r="AD812" s="60"/>
      <c r="AE812" s="60"/>
      <c r="AF812" s="60"/>
      <c r="AG812" s="60"/>
      <c r="AH812" s="60"/>
      <c r="AI812" s="60"/>
      <c r="AJ812" s="60"/>
      <c r="AK812" s="60"/>
      <c r="AL812" s="60"/>
      <c r="AM812" s="60"/>
      <c r="AN812" s="60"/>
      <c r="AO812" s="60"/>
      <c r="AP812" s="60"/>
      <c r="AQ812" s="60"/>
    </row>
    <row r="813" spans="1:43" s="9" customFormat="1" ht="56.25">
      <c r="A813" s="71" t="s">
        <v>65</v>
      </c>
      <c r="B813" s="22" t="s">
        <v>56</v>
      </c>
      <c r="C813" s="22" t="s">
        <v>62</v>
      </c>
      <c r="D813" s="29"/>
      <c r="E813" s="22"/>
      <c r="F813" s="24">
        <f t="shared" ref="F813:U814" si="1185">F814</f>
        <v>2999</v>
      </c>
      <c r="G813" s="24">
        <f t="shared" si="1185"/>
        <v>0</v>
      </c>
      <c r="H813" s="24">
        <f t="shared" si="1185"/>
        <v>135</v>
      </c>
      <c r="I813" s="24">
        <f t="shared" si="1185"/>
        <v>0</v>
      </c>
      <c r="J813" s="24">
        <f t="shared" si="1185"/>
        <v>0</v>
      </c>
      <c r="K813" s="24">
        <f t="shared" si="1185"/>
        <v>0</v>
      </c>
      <c r="L813" s="24">
        <f t="shared" si="1185"/>
        <v>3134</v>
      </c>
      <c r="M813" s="24">
        <f t="shared" si="1185"/>
        <v>0</v>
      </c>
      <c r="N813" s="24">
        <f t="shared" si="1185"/>
        <v>0</v>
      </c>
      <c r="O813" s="24">
        <f t="shared" si="1185"/>
        <v>0</v>
      </c>
      <c r="P813" s="24">
        <f t="shared" si="1185"/>
        <v>0</v>
      </c>
      <c r="Q813" s="24">
        <f t="shared" si="1185"/>
        <v>0</v>
      </c>
      <c r="R813" s="24">
        <f t="shared" si="1185"/>
        <v>3134</v>
      </c>
      <c r="S813" s="24">
        <f t="shared" si="1185"/>
        <v>0</v>
      </c>
      <c r="T813" s="24">
        <f t="shared" si="1185"/>
        <v>35</v>
      </c>
      <c r="U813" s="24">
        <f t="shared" si="1185"/>
        <v>0</v>
      </c>
      <c r="V813" s="24">
        <f t="shared" ref="T813:AI817" si="1186">V814</f>
        <v>0</v>
      </c>
      <c r="W813" s="24">
        <f t="shared" si="1186"/>
        <v>0</v>
      </c>
      <c r="X813" s="24">
        <f t="shared" si="1186"/>
        <v>3169</v>
      </c>
      <c r="Y813" s="24">
        <f t="shared" si="1186"/>
        <v>0</v>
      </c>
      <c r="Z813" s="24">
        <f t="shared" si="1186"/>
        <v>0</v>
      </c>
      <c r="AA813" s="24">
        <f t="shared" si="1186"/>
        <v>0</v>
      </c>
      <c r="AB813" s="24">
        <f t="shared" si="1186"/>
        <v>0</v>
      </c>
      <c r="AC813" s="24">
        <f t="shared" si="1186"/>
        <v>0</v>
      </c>
      <c r="AD813" s="24">
        <f t="shared" si="1186"/>
        <v>3169</v>
      </c>
      <c r="AE813" s="24">
        <f t="shared" si="1186"/>
        <v>0</v>
      </c>
      <c r="AF813" s="24">
        <f t="shared" si="1186"/>
        <v>0</v>
      </c>
      <c r="AG813" s="24">
        <f t="shared" si="1186"/>
        <v>0</v>
      </c>
      <c r="AH813" s="24">
        <f t="shared" si="1186"/>
        <v>0</v>
      </c>
      <c r="AI813" s="24">
        <f t="shared" si="1186"/>
        <v>0</v>
      </c>
      <c r="AJ813" s="24">
        <f t="shared" ref="AF813:AQ817" si="1187">AJ814</f>
        <v>3169</v>
      </c>
      <c r="AK813" s="24">
        <f t="shared" si="1187"/>
        <v>0</v>
      </c>
      <c r="AL813" s="24">
        <f t="shared" si="1187"/>
        <v>0</v>
      </c>
      <c r="AM813" s="24">
        <f t="shared" si="1187"/>
        <v>0</v>
      </c>
      <c r="AN813" s="24">
        <f t="shared" si="1187"/>
        <v>0</v>
      </c>
      <c r="AO813" s="24">
        <f t="shared" si="1187"/>
        <v>0</v>
      </c>
      <c r="AP813" s="24">
        <f t="shared" si="1187"/>
        <v>3169</v>
      </c>
      <c r="AQ813" s="24">
        <f t="shared" si="1187"/>
        <v>0</v>
      </c>
    </row>
    <row r="814" spans="1:43" s="9" customFormat="1" ht="99">
      <c r="A814" s="33" t="s">
        <v>206</v>
      </c>
      <c r="B814" s="25" t="s">
        <v>56</v>
      </c>
      <c r="C814" s="25" t="s">
        <v>62</v>
      </c>
      <c r="D814" s="32" t="s">
        <v>292</v>
      </c>
      <c r="E814" s="25"/>
      <c r="F814" s="27">
        <f>F815</f>
        <v>2999</v>
      </c>
      <c r="G814" s="27">
        <f>G815</f>
        <v>0</v>
      </c>
      <c r="H814" s="27">
        <f t="shared" si="1185"/>
        <v>135</v>
      </c>
      <c r="I814" s="27">
        <f t="shared" si="1185"/>
        <v>0</v>
      </c>
      <c r="J814" s="27">
        <f t="shared" si="1185"/>
        <v>0</v>
      </c>
      <c r="K814" s="27">
        <f t="shared" si="1185"/>
        <v>0</v>
      </c>
      <c r="L814" s="27">
        <f t="shared" si="1185"/>
        <v>3134</v>
      </c>
      <c r="M814" s="27">
        <f t="shared" si="1185"/>
        <v>0</v>
      </c>
      <c r="N814" s="27">
        <f t="shared" si="1185"/>
        <v>0</v>
      </c>
      <c r="O814" s="27">
        <f t="shared" si="1185"/>
        <v>0</v>
      </c>
      <c r="P814" s="27">
        <f t="shared" si="1185"/>
        <v>0</v>
      </c>
      <c r="Q814" s="27">
        <f t="shared" si="1185"/>
        <v>0</v>
      </c>
      <c r="R814" s="27">
        <f t="shared" si="1185"/>
        <v>3134</v>
      </c>
      <c r="S814" s="27">
        <f t="shared" si="1185"/>
        <v>0</v>
      </c>
      <c r="T814" s="27">
        <f t="shared" si="1186"/>
        <v>35</v>
      </c>
      <c r="U814" s="27">
        <f t="shared" si="1186"/>
        <v>0</v>
      </c>
      <c r="V814" s="27">
        <f t="shared" si="1186"/>
        <v>0</v>
      </c>
      <c r="W814" s="27">
        <f t="shared" si="1186"/>
        <v>0</v>
      </c>
      <c r="X814" s="27">
        <f t="shared" si="1186"/>
        <v>3169</v>
      </c>
      <c r="Y814" s="27">
        <f t="shared" si="1186"/>
        <v>0</v>
      </c>
      <c r="Z814" s="27">
        <f t="shared" si="1186"/>
        <v>0</v>
      </c>
      <c r="AA814" s="27">
        <f t="shared" si="1186"/>
        <v>0</v>
      </c>
      <c r="AB814" s="27">
        <f t="shared" si="1186"/>
        <v>0</v>
      </c>
      <c r="AC814" s="27">
        <f t="shared" si="1186"/>
        <v>0</v>
      </c>
      <c r="AD814" s="27">
        <f t="shared" si="1186"/>
        <v>3169</v>
      </c>
      <c r="AE814" s="27">
        <f t="shared" si="1186"/>
        <v>0</v>
      </c>
      <c r="AF814" s="27">
        <f t="shared" si="1187"/>
        <v>0</v>
      </c>
      <c r="AG814" s="27">
        <f t="shared" si="1187"/>
        <v>0</v>
      </c>
      <c r="AH814" s="27">
        <f t="shared" si="1187"/>
        <v>0</v>
      </c>
      <c r="AI814" s="27">
        <f t="shared" si="1187"/>
        <v>0</v>
      </c>
      <c r="AJ814" s="27">
        <f t="shared" si="1187"/>
        <v>3169</v>
      </c>
      <c r="AK814" s="27">
        <f t="shared" si="1187"/>
        <v>0</v>
      </c>
      <c r="AL814" s="27">
        <f t="shared" si="1187"/>
        <v>0</v>
      </c>
      <c r="AM814" s="27">
        <f t="shared" si="1187"/>
        <v>0</v>
      </c>
      <c r="AN814" s="27">
        <f t="shared" si="1187"/>
        <v>0</v>
      </c>
      <c r="AO814" s="27">
        <f t="shared" si="1187"/>
        <v>0</v>
      </c>
      <c r="AP814" s="27">
        <f t="shared" si="1187"/>
        <v>3169</v>
      </c>
      <c r="AQ814" s="27">
        <f t="shared" si="1187"/>
        <v>0</v>
      </c>
    </row>
    <row r="815" spans="1:43" s="9" customFormat="1" ht="33">
      <c r="A815" s="77" t="s">
        <v>216</v>
      </c>
      <c r="B815" s="25" t="s">
        <v>56</v>
      </c>
      <c r="C815" s="25" t="s">
        <v>62</v>
      </c>
      <c r="D815" s="32" t="s">
        <v>306</v>
      </c>
      <c r="E815" s="25"/>
      <c r="F815" s="27">
        <f t="shared" ref="F815:U817" si="1188">F816</f>
        <v>2999</v>
      </c>
      <c r="G815" s="27">
        <f t="shared" si="1188"/>
        <v>0</v>
      </c>
      <c r="H815" s="27">
        <f t="shared" si="1188"/>
        <v>135</v>
      </c>
      <c r="I815" s="27">
        <f t="shared" si="1188"/>
        <v>0</v>
      </c>
      <c r="J815" s="27">
        <f t="shared" si="1188"/>
        <v>0</v>
      </c>
      <c r="K815" s="27">
        <f t="shared" si="1188"/>
        <v>0</v>
      </c>
      <c r="L815" s="27">
        <f t="shared" si="1188"/>
        <v>3134</v>
      </c>
      <c r="M815" s="27">
        <f t="shared" si="1188"/>
        <v>0</v>
      </c>
      <c r="N815" s="27">
        <f t="shared" si="1188"/>
        <v>0</v>
      </c>
      <c r="O815" s="27">
        <f t="shared" si="1188"/>
        <v>0</v>
      </c>
      <c r="P815" s="27">
        <f t="shared" si="1188"/>
        <v>0</v>
      </c>
      <c r="Q815" s="27">
        <f t="shared" si="1188"/>
        <v>0</v>
      </c>
      <c r="R815" s="27">
        <f t="shared" si="1188"/>
        <v>3134</v>
      </c>
      <c r="S815" s="27">
        <f t="shared" si="1188"/>
        <v>0</v>
      </c>
      <c r="T815" s="27">
        <f t="shared" si="1188"/>
        <v>35</v>
      </c>
      <c r="U815" s="27">
        <f t="shared" si="1188"/>
        <v>0</v>
      </c>
      <c r="V815" s="27">
        <f t="shared" si="1186"/>
        <v>0</v>
      </c>
      <c r="W815" s="27">
        <f t="shared" si="1186"/>
        <v>0</v>
      </c>
      <c r="X815" s="27">
        <f t="shared" si="1186"/>
        <v>3169</v>
      </c>
      <c r="Y815" s="27">
        <f t="shared" si="1186"/>
        <v>0</v>
      </c>
      <c r="Z815" s="27">
        <f t="shared" si="1186"/>
        <v>0</v>
      </c>
      <c r="AA815" s="27">
        <f t="shared" si="1186"/>
        <v>0</v>
      </c>
      <c r="AB815" s="27">
        <f t="shared" si="1186"/>
        <v>0</v>
      </c>
      <c r="AC815" s="27">
        <f t="shared" si="1186"/>
        <v>0</v>
      </c>
      <c r="AD815" s="27">
        <f t="shared" si="1186"/>
        <v>3169</v>
      </c>
      <c r="AE815" s="27">
        <f t="shared" si="1186"/>
        <v>0</v>
      </c>
      <c r="AF815" s="27">
        <f t="shared" si="1187"/>
        <v>0</v>
      </c>
      <c r="AG815" s="27">
        <f t="shared" si="1187"/>
        <v>0</v>
      </c>
      <c r="AH815" s="27">
        <f t="shared" si="1187"/>
        <v>0</v>
      </c>
      <c r="AI815" s="27">
        <f t="shared" si="1187"/>
        <v>0</v>
      </c>
      <c r="AJ815" s="27">
        <f t="shared" si="1187"/>
        <v>3169</v>
      </c>
      <c r="AK815" s="27">
        <f t="shared" si="1187"/>
        <v>0</v>
      </c>
      <c r="AL815" s="27">
        <f t="shared" si="1187"/>
        <v>0</v>
      </c>
      <c r="AM815" s="27">
        <f t="shared" si="1187"/>
        <v>0</v>
      </c>
      <c r="AN815" s="27">
        <f t="shared" si="1187"/>
        <v>0</v>
      </c>
      <c r="AO815" s="27">
        <f t="shared" si="1187"/>
        <v>0</v>
      </c>
      <c r="AP815" s="27">
        <f t="shared" si="1187"/>
        <v>3169</v>
      </c>
      <c r="AQ815" s="27">
        <f t="shared" si="1187"/>
        <v>0</v>
      </c>
    </row>
    <row r="816" spans="1:43" s="9" customFormat="1" ht="66">
      <c r="A816" s="33" t="s">
        <v>128</v>
      </c>
      <c r="B816" s="25" t="s">
        <v>56</v>
      </c>
      <c r="C816" s="25" t="s">
        <v>62</v>
      </c>
      <c r="D816" s="32" t="s">
        <v>307</v>
      </c>
      <c r="E816" s="25"/>
      <c r="F816" s="27">
        <f t="shared" si="1188"/>
        <v>2999</v>
      </c>
      <c r="G816" s="27">
        <f t="shared" si="1188"/>
        <v>0</v>
      </c>
      <c r="H816" s="27">
        <f t="shared" si="1188"/>
        <v>135</v>
      </c>
      <c r="I816" s="27">
        <f t="shared" si="1188"/>
        <v>0</v>
      </c>
      <c r="J816" s="27">
        <f t="shared" si="1188"/>
        <v>0</v>
      </c>
      <c r="K816" s="27">
        <f t="shared" si="1188"/>
        <v>0</v>
      </c>
      <c r="L816" s="27">
        <f t="shared" si="1188"/>
        <v>3134</v>
      </c>
      <c r="M816" s="27">
        <f t="shared" si="1188"/>
        <v>0</v>
      </c>
      <c r="N816" s="27">
        <f t="shared" si="1188"/>
        <v>0</v>
      </c>
      <c r="O816" s="27">
        <f t="shared" si="1188"/>
        <v>0</v>
      </c>
      <c r="P816" s="27">
        <f t="shared" si="1188"/>
        <v>0</v>
      </c>
      <c r="Q816" s="27">
        <f t="shared" si="1188"/>
        <v>0</v>
      </c>
      <c r="R816" s="27">
        <f t="shared" si="1188"/>
        <v>3134</v>
      </c>
      <c r="S816" s="27">
        <f t="shared" si="1188"/>
        <v>0</v>
      </c>
      <c r="T816" s="27">
        <f t="shared" si="1186"/>
        <v>35</v>
      </c>
      <c r="U816" s="27">
        <f t="shared" si="1186"/>
        <v>0</v>
      </c>
      <c r="V816" s="27">
        <f t="shared" si="1186"/>
        <v>0</v>
      </c>
      <c r="W816" s="27">
        <f t="shared" si="1186"/>
        <v>0</v>
      </c>
      <c r="X816" s="27">
        <f t="shared" si="1186"/>
        <v>3169</v>
      </c>
      <c r="Y816" s="27">
        <f t="shared" si="1186"/>
        <v>0</v>
      </c>
      <c r="Z816" s="27">
        <f t="shared" si="1186"/>
        <v>0</v>
      </c>
      <c r="AA816" s="27">
        <f t="shared" si="1186"/>
        <v>0</v>
      </c>
      <c r="AB816" s="27">
        <f t="shared" si="1186"/>
        <v>0</v>
      </c>
      <c r="AC816" s="27">
        <f t="shared" si="1186"/>
        <v>0</v>
      </c>
      <c r="AD816" s="27">
        <f t="shared" si="1186"/>
        <v>3169</v>
      </c>
      <c r="AE816" s="27">
        <f t="shared" si="1186"/>
        <v>0</v>
      </c>
      <c r="AF816" s="27">
        <f t="shared" si="1187"/>
        <v>0</v>
      </c>
      <c r="AG816" s="27">
        <f t="shared" si="1187"/>
        <v>0</v>
      </c>
      <c r="AH816" s="27">
        <f t="shared" si="1187"/>
        <v>0</v>
      </c>
      <c r="AI816" s="27">
        <f t="shared" si="1187"/>
        <v>0</v>
      </c>
      <c r="AJ816" s="27">
        <f t="shared" si="1187"/>
        <v>3169</v>
      </c>
      <c r="AK816" s="27">
        <f t="shared" si="1187"/>
        <v>0</v>
      </c>
      <c r="AL816" s="27">
        <f t="shared" si="1187"/>
        <v>0</v>
      </c>
      <c r="AM816" s="27">
        <f t="shared" si="1187"/>
        <v>0</v>
      </c>
      <c r="AN816" s="27">
        <f t="shared" si="1187"/>
        <v>0</v>
      </c>
      <c r="AO816" s="27">
        <f t="shared" si="1187"/>
        <v>0</v>
      </c>
      <c r="AP816" s="27">
        <f t="shared" si="1187"/>
        <v>3169</v>
      </c>
      <c r="AQ816" s="27">
        <f t="shared" si="1187"/>
        <v>0</v>
      </c>
    </row>
    <row r="817" spans="1:43" s="9" customFormat="1" ht="38.25" customHeight="1">
      <c r="A817" s="33" t="s">
        <v>83</v>
      </c>
      <c r="B817" s="25" t="s">
        <v>56</v>
      </c>
      <c r="C817" s="25" t="s">
        <v>62</v>
      </c>
      <c r="D817" s="32" t="s">
        <v>307</v>
      </c>
      <c r="E817" s="25" t="s">
        <v>84</v>
      </c>
      <c r="F817" s="27">
        <f t="shared" si="1188"/>
        <v>2999</v>
      </c>
      <c r="G817" s="27">
        <f t="shared" si="1188"/>
        <v>0</v>
      </c>
      <c r="H817" s="27">
        <f t="shared" si="1188"/>
        <v>135</v>
      </c>
      <c r="I817" s="27">
        <f t="shared" si="1188"/>
        <v>0</v>
      </c>
      <c r="J817" s="27">
        <f t="shared" si="1188"/>
        <v>0</v>
      </c>
      <c r="K817" s="27">
        <f t="shared" si="1188"/>
        <v>0</v>
      </c>
      <c r="L817" s="27">
        <f t="shared" si="1188"/>
        <v>3134</v>
      </c>
      <c r="M817" s="27">
        <f t="shared" si="1188"/>
        <v>0</v>
      </c>
      <c r="N817" s="27">
        <f t="shared" si="1188"/>
        <v>0</v>
      </c>
      <c r="O817" s="27">
        <f t="shared" si="1188"/>
        <v>0</v>
      </c>
      <c r="P817" s="27">
        <f t="shared" si="1188"/>
        <v>0</v>
      </c>
      <c r="Q817" s="27">
        <f t="shared" si="1188"/>
        <v>0</v>
      </c>
      <c r="R817" s="27">
        <f t="shared" si="1188"/>
        <v>3134</v>
      </c>
      <c r="S817" s="27">
        <f t="shared" si="1188"/>
        <v>0</v>
      </c>
      <c r="T817" s="27">
        <f t="shared" si="1186"/>
        <v>35</v>
      </c>
      <c r="U817" s="27">
        <f t="shared" si="1186"/>
        <v>0</v>
      </c>
      <c r="V817" s="27">
        <f t="shared" si="1186"/>
        <v>0</v>
      </c>
      <c r="W817" s="27">
        <f t="shared" si="1186"/>
        <v>0</v>
      </c>
      <c r="X817" s="27">
        <f t="shared" si="1186"/>
        <v>3169</v>
      </c>
      <c r="Y817" s="27">
        <f t="shared" si="1186"/>
        <v>0</v>
      </c>
      <c r="Z817" s="27">
        <f t="shared" si="1186"/>
        <v>0</v>
      </c>
      <c r="AA817" s="27">
        <f t="shared" si="1186"/>
        <v>0</v>
      </c>
      <c r="AB817" s="27">
        <f t="shared" si="1186"/>
        <v>0</v>
      </c>
      <c r="AC817" s="27">
        <f t="shared" si="1186"/>
        <v>0</v>
      </c>
      <c r="AD817" s="27">
        <f t="shared" si="1186"/>
        <v>3169</v>
      </c>
      <c r="AE817" s="27">
        <f t="shared" si="1186"/>
        <v>0</v>
      </c>
      <c r="AF817" s="27">
        <f t="shared" si="1187"/>
        <v>0</v>
      </c>
      <c r="AG817" s="27">
        <f t="shared" si="1187"/>
        <v>0</v>
      </c>
      <c r="AH817" s="27">
        <f t="shared" si="1187"/>
        <v>0</v>
      </c>
      <c r="AI817" s="27">
        <f t="shared" si="1187"/>
        <v>0</v>
      </c>
      <c r="AJ817" s="27">
        <f t="shared" si="1187"/>
        <v>3169</v>
      </c>
      <c r="AK817" s="27">
        <f t="shared" si="1187"/>
        <v>0</v>
      </c>
      <c r="AL817" s="27">
        <f t="shared" si="1187"/>
        <v>0</v>
      </c>
      <c r="AM817" s="27">
        <f t="shared" si="1187"/>
        <v>0</v>
      </c>
      <c r="AN817" s="27">
        <f t="shared" si="1187"/>
        <v>0</v>
      </c>
      <c r="AO817" s="27">
        <f t="shared" si="1187"/>
        <v>0</v>
      </c>
      <c r="AP817" s="27">
        <f t="shared" si="1187"/>
        <v>3169</v>
      </c>
      <c r="AQ817" s="27">
        <f t="shared" si="1187"/>
        <v>0</v>
      </c>
    </row>
    <row r="818" spans="1:43" s="9" customFormat="1" ht="16.5">
      <c r="A818" s="33" t="s">
        <v>178</v>
      </c>
      <c r="B818" s="25" t="s">
        <v>56</v>
      </c>
      <c r="C818" s="25" t="s">
        <v>62</v>
      </c>
      <c r="D818" s="32" t="s">
        <v>307</v>
      </c>
      <c r="E818" s="25" t="s">
        <v>177</v>
      </c>
      <c r="F818" s="27">
        <v>2999</v>
      </c>
      <c r="G818" s="27"/>
      <c r="H818" s="27">
        <v>135</v>
      </c>
      <c r="I818" s="27"/>
      <c r="J818" s="27"/>
      <c r="K818" s="27"/>
      <c r="L818" s="27">
        <f>F818+H818+I818+J818+K818</f>
        <v>3134</v>
      </c>
      <c r="M818" s="27">
        <f>G818+K818</f>
        <v>0</v>
      </c>
      <c r="N818" s="27"/>
      <c r="O818" s="27"/>
      <c r="P818" s="27"/>
      <c r="Q818" s="27"/>
      <c r="R818" s="27">
        <f>L818+N818+O818+P818+Q818</f>
        <v>3134</v>
      </c>
      <c r="S818" s="27">
        <f>M818+Q818</f>
        <v>0</v>
      </c>
      <c r="T818" s="27">
        <v>35</v>
      </c>
      <c r="U818" s="27"/>
      <c r="V818" s="27"/>
      <c r="W818" s="27"/>
      <c r="X818" s="27">
        <f>R818+T818+U818+V818+W818</f>
        <v>3169</v>
      </c>
      <c r="Y818" s="27">
        <f>S818+W818</f>
        <v>0</v>
      </c>
      <c r="Z818" s="27"/>
      <c r="AA818" s="27"/>
      <c r="AB818" s="27"/>
      <c r="AC818" s="27"/>
      <c r="AD818" s="27">
        <f>X818+Z818+AA818+AB818+AC818</f>
        <v>3169</v>
      </c>
      <c r="AE818" s="27">
        <f>Y818+AC818</f>
        <v>0</v>
      </c>
      <c r="AF818" s="27"/>
      <c r="AG818" s="27"/>
      <c r="AH818" s="27"/>
      <c r="AI818" s="27"/>
      <c r="AJ818" s="27">
        <f>AD818+AF818+AG818+AH818+AI818</f>
        <v>3169</v>
      </c>
      <c r="AK818" s="27">
        <f>AE818+AI818</f>
        <v>0</v>
      </c>
      <c r="AL818" s="27"/>
      <c r="AM818" s="27"/>
      <c r="AN818" s="27"/>
      <c r="AO818" s="27"/>
      <c r="AP818" s="27">
        <f>AJ818+AL818+AM818+AN818+AO818</f>
        <v>3169</v>
      </c>
      <c r="AQ818" s="27">
        <f>AK818+AO818</f>
        <v>0</v>
      </c>
    </row>
    <row r="819" spans="1:43" s="11" customFormat="1" ht="16.5">
      <c r="A819" s="33"/>
      <c r="B819" s="25"/>
      <c r="C819" s="25"/>
      <c r="D819" s="32"/>
      <c r="E819" s="25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  <c r="AE819" s="61"/>
      <c r="AF819" s="61"/>
      <c r="AG819" s="61"/>
      <c r="AH819" s="61"/>
      <c r="AI819" s="61"/>
      <c r="AJ819" s="61"/>
      <c r="AK819" s="61"/>
      <c r="AL819" s="61"/>
      <c r="AM819" s="61"/>
      <c r="AN819" s="61"/>
      <c r="AO819" s="61"/>
      <c r="AP819" s="61"/>
      <c r="AQ819" s="61"/>
    </row>
    <row r="820" spans="1:43" s="11" customFormat="1" ht="18.75">
      <c r="A820" s="71" t="s">
        <v>513</v>
      </c>
      <c r="B820" s="22" t="s">
        <v>56</v>
      </c>
      <c r="C820" s="22" t="s">
        <v>60</v>
      </c>
      <c r="D820" s="29"/>
      <c r="E820" s="22"/>
      <c r="F820" s="30">
        <f t="shared" ref="F820:AQ820" si="1189">F821</f>
        <v>8322</v>
      </c>
      <c r="G820" s="30">
        <f t="shared" si="1189"/>
        <v>0</v>
      </c>
      <c r="H820" s="30">
        <f t="shared" si="1189"/>
        <v>116</v>
      </c>
      <c r="I820" s="30">
        <f t="shared" si="1189"/>
        <v>0</v>
      </c>
      <c r="J820" s="30">
        <f t="shared" si="1189"/>
        <v>0</v>
      </c>
      <c r="K820" s="30">
        <f t="shared" si="1189"/>
        <v>0</v>
      </c>
      <c r="L820" s="30">
        <f t="shared" si="1189"/>
        <v>8438</v>
      </c>
      <c r="M820" s="30">
        <f t="shared" si="1189"/>
        <v>0</v>
      </c>
      <c r="N820" s="30">
        <f t="shared" si="1189"/>
        <v>0</v>
      </c>
      <c r="O820" s="30">
        <f t="shared" si="1189"/>
        <v>0</v>
      </c>
      <c r="P820" s="30">
        <f t="shared" si="1189"/>
        <v>0</v>
      </c>
      <c r="Q820" s="30">
        <f t="shared" si="1189"/>
        <v>0</v>
      </c>
      <c r="R820" s="30">
        <f t="shared" si="1189"/>
        <v>8438</v>
      </c>
      <c r="S820" s="30">
        <f t="shared" si="1189"/>
        <v>0</v>
      </c>
      <c r="T820" s="30">
        <f t="shared" si="1189"/>
        <v>0</v>
      </c>
      <c r="U820" s="30">
        <f t="shared" si="1189"/>
        <v>0</v>
      </c>
      <c r="V820" s="30">
        <f t="shared" si="1189"/>
        <v>0</v>
      </c>
      <c r="W820" s="30">
        <f t="shared" si="1189"/>
        <v>0</v>
      </c>
      <c r="X820" s="30">
        <f t="shared" si="1189"/>
        <v>8438</v>
      </c>
      <c r="Y820" s="30">
        <f t="shared" si="1189"/>
        <v>0</v>
      </c>
      <c r="Z820" s="30">
        <f t="shared" si="1189"/>
        <v>2115</v>
      </c>
      <c r="AA820" s="30">
        <f t="shared" si="1189"/>
        <v>0</v>
      </c>
      <c r="AB820" s="30">
        <f t="shared" si="1189"/>
        <v>0</v>
      </c>
      <c r="AC820" s="30">
        <f t="shared" si="1189"/>
        <v>0</v>
      </c>
      <c r="AD820" s="30">
        <f t="shared" si="1189"/>
        <v>10553</v>
      </c>
      <c r="AE820" s="30">
        <f t="shared" si="1189"/>
        <v>0</v>
      </c>
      <c r="AF820" s="30">
        <f t="shared" si="1189"/>
        <v>0</v>
      </c>
      <c r="AG820" s="30">
        <f t="shared" si="1189"/>
        <v>0</v>
      </c>
      <c r="AH820" s="30">
        <f t="shared" si="1189"/>
        <v>0</v>
      </c>
      <c r="AI820" s="30">
        <f t="shared" si="1189"/>
        <v>0</v>
      </c>
      <c r="AJ820" s="30">
        <f t="shared" si="1189"/>
        <v>10553</v>
      </c>
      <c r="AK820" s="30">
        <f t="shared" si="1189"/>
        <v>0</v>
      </c>
      <c r="AL820" s="30">
        <f t="shared" si="1189"/>
        <v>11643</v>
      </c>
      <c r="AM820" s="30">
        <f t="shared" si="1189"/>
        <v>0</v>
      </c>
      <c r="AN820" s="30">
        <f t="shared" si="1189"/>
        <v>0</v>
      </c>
      <c r="AO820" s="30">
        <f t="shared" si="1189"/>
        <v>0</v>
      </c>
      <c r="AP820" s="30">
        <f t="shared" si="1189"/>
        <v>22196</v>
      </c>
      <c r="AQ820" s="30">
        <f t="shared" si="1189"/>
        <v>0</v>
      </c>
    </row>
    <row r="821" spans="1:43" s="11" customFormat="1" ht="34.5">
      <c r="A821" s="73" t="s">
        <v>151</v>
      </c>
      <c r="B821" s="25" t="s">
        <v>56</v>
      </c>
      <c r="C821" s="25" t="s">
        <v>60</v>
      </c>
      <c r="D821" s="32" t="s">
        <v>275</v>
      </c>
      <c r="E821" s="22"/>
      <c r="F821" s="50">
        <f t="shared" ref="F821:M821" si="1190">F822+F826</f>
        <v>8322</v>
      </c>
      <c r="G821" s="50">
        <f t="shared" si="1190"/>
        <v>0</v>
      </c>
      <c r="H821" s="50">
        <f t="shared" si="1190"/>
        <v>116</v>
      </c>
      <c r="I821" s="50">
        <f t="shared" si="1190"/>
        <v>0</v>
      </c>
      <c r="J821" s="50">
        <f t="shared" si="1190"/>
        <v>0</v>
      </c>
      <c r="K821" s="50">
        <f t="shared" si="1190"/>
        <v>0</v>
      </c>
      <c r="L821" s="50">
        <f t="shared" si="1190"/>
        <v>8438</v>
      </c>
      <c r="M821" s="50">
        <f t="shared" si="1190"/>
        <v>0</v>
      </c>
      <c r="N821" s="50">
        <f t="shared" ref="N821:S821" si="1191">N822+N826</f>
        <v>0</v>
      </c>
      <c r="O821" s="50">
        <f t="shared" si="1191"/>
        <v>0</v>
      </c>
      <c r="P821" s="50">
        <f t="shared" si="1191"/>
        <v>0</v>
      </c>
      <c r="Q821" s="50">
        <f t="shared" si="1191"/>
        <v>0</v>
      </c>
      <c r="R821" s="50">
        <f t="shared" si="1191"/>
        <v>8438</v>
      </c>
      <c r="S821" s="50">
        <f t="shared" si="1191"/>
        <v>0</v>
      </c>
      <c r="T821" s="50">
        <f t="shared" ref="T821:Y821" si="1192">T822+T826</f>
        <v>0</v>
      </c>
      <c r="U821" s="50">
        <f t="shared" si="1192"/>
        <v>0</v>
      </c>
      <c r="V821" s="50">
        <f t="shared" si="1192"/>
        <v>0</v>
      </c>
      <c r="W821" s="50">
        <f t="shared" si="1192"/>
        <v>0</v>
      </c>
      <c r="X821" s="50">
        <f t="shared" si="1192"/>
        <v>8438</v>
      </c>
      <c r="Y821" s="50">
        <f t="shared" si="1192"/>
        <v>0</v>
      </c>
      <c r="Z821" s="50">
        <f t="shared" ref="Z821:AE821" si="1193">Z822+Z826</f>
        <v>2115</v>
      </c>
      <c r="AA821" s="50">
        <f t="shared" si="1193"/>
        <v>0</v>
      </c>
      <c r="AB821" s="50">
        <f t="shared" si="1193"/>
        <v>0</v>
      </c>
      <c r="AC821" s="50">
        <f t="shared" si="1193"/>
        <v>0</v>
      </c>
      <c r="AD821" s="50">
        <f t="shared" si="1193"/>
        <v>10553</v>
      </c>
      <c r="AE821" s="50">
        <f t="shared" si="1193"/>
        <v>0</v>
      </c>
      <c r="AF821" s="50">
        <f t="shared" ref="AF821:AK821" si="1194">AF822+AF826</f>
        <v>0</v>
      </c>
      <c r="AG821" s="50">
        <f t="shared" si="1194"/>
        <v>0</v>
      </c>
      <c r="AH821" s="50">
        <f t="shared" si="1194"/>
        <v>0</v>
      </c>
      <c r="AI821" s="50">
        <f t="shared" si="1194"/>
        <v>0</v>
      </c>
      <c r="AJ821" s="50">
        <f t="shared" si="1194"/>
        <v>10553</v>
      </c>
      <c r="AK821" s="50">
        <f t="shared" si="1194"/>
        <v>0</v>
      </c>
      <c r="AL821" s="50">
        <f t="shared" ref="AL821:AQ821" si="1195">AL822+AL826</f>
        <v>11643</v>
      </c>
      <c r="AM821" s="50">
        <f t="shared" si="1195"/>
        <v>0</v>
      </c>
      <c r="AN821" s="50">
        <f t="shared" si="1195"/>
        <v>0</v>
      </c>
      <c r="AO821" s="50">
        <f t="shared" si="1195"/>
        <v>0</v>
      </c>
      <c r="AP821" s="50">
        <f t="shared" si="1195"/>
        <v>22196</v>
      </c>
      <c r="AQ821" s="50">
        <f t="shared" si="1195"/>
        <v>0</v>
      </c>
    </row>
    <row r="822" spans="1:43" s="11" customFormat="1" ht="33" customHeight="1">
      <c r="A822" s="77" t="s">
        <v>216</v>
      </c>
      <c r="B822" s="25" t="s">
        <v>56</v>
      </c>
      <c r="C822" s="25" t="s">
        <v>60</v>
      </c>
      <c r="D822" s="32" t="s">
        <v>276</v>
      </c>
      <c r="E822" s="22"/>
      <c r="F822" s="50">
        <f t="shared" ref="F822:U824" si="1196">F823</f>
        <v>8092</v>
      </c>
      <c r="G822" s="50">
        <f t="shared" si="1196"/>
        <v>0</v>
      </c>
      <c r="H822" s="50">
        <f>H823</f>
        <v>116</v>
      </c>
      <c r="I822" s="50">
        <f t="shared" ref="I822:AA824" si="1197">I823</f>
        <v>0</v>
      </c>
      <c r="J822" s="50">
        <f t="shared" si="1197"/>
        <v>0</v>
      </c>
      <c r="K822" s="50">
        <f t="shared" si="1197"/>
        <v>0</v>
      </c>
      <c r="L822" s="50">
        <f t="shared" si="1197"/>
        <v>8208</v>
      </c>
      <c r="M822" s="50">
        <f t="shared" si="1197"/>
        <v>0</v>
      </c>
      <c r="N822" s="50">
        <f>N823</f>
        <v>0</v>
      </c>
      <c r="O822" s="50">
        <f t="shared" si="1197"/>
        <v>0</v>
      </c>
      <c r="P822" s="50">
        <f t="shared" si="1197"/>
        <v>0</v>
      </c>
      <c r="Q822" s="50">
        <f t="shared" si="1197"/>
        <v>0</v>
      </c>
      <c r="R822" s="50">
        <f t="shared" si="1197"/>
        <v>8208</v>
      </c>
      <c r="S822" s="50">
        <f t="shared" si="1197"/>
        <v>0</v>
      </c>
      <c r="T822" s="50">
        <f>T823</f>
        <v>0</v>
      </c>
      <c r="U822" s="50">
        <f t="shared" si="1197"/>
        <v>0</v>
      </c>
      <c r="V822" s="50">
        <f t="shared" si="1197"/>
        <v>0</v>
      </c>
      <c r="W822" s="50">
        <f t="shared" si="1197"/>
        <v>0</v>
      </c>
      <c r="X822" s="50">
        <f t="shared" si="1197"/>
        <v>8208</v>
      </c>
      <c r="Y822" s="50">
        <f t="shared" si="1197"/>
        <v>0</v>
      </c>
      <c r="Z822" s="50">
        <f>Z823</f>
        <v>0</v>
      </c>
      <c r="AA822" s="50">
        <f t="shared" si="1197"/>
        <v>0</v>
      </c>
      <c r="AB822" s="50">
        <f t="shared" ref="Z822:AE824" si="1198">AB823</f>
        <v>0</v>
      </c>
      <c r="AC822" s="50">
        <f t="shared" si="1198"/>
        <v>0</v>
      </c>
      <c r="AD822" s="50">
        <f t="shared" si="1198"/>
        <v>8208</v>
      </c>
      <c r="AE822" s="50">
        <f t="shared" si="1198"/>
        <v>0</v>
      </c>
      <c r="AF822" s="50">
        <f>AF823</f>
        <v>0</v>
      </c>
      <c r="AG822" s="50">
        <f t="shared" ref="AF822:AQ824" si="1199">AG823</f>
        <v>0</v>
      </c>
      <c r="AH822" s="50">
        <f t="shared" si="1199"/>
        <v>0</v>
      </c>
      <c r="AI822" s="50">
        <f t="shared" si="1199"/>
        <v>0</v>
      </c>
      <c r="AJ822" s="50">
        <f t="shared" si="1199"/>
        <v>8208</v>
      </c>
      <c r="AK822" s="50">
        <f t="shared" si="1199"/>
        <v>0</v>
      </c>
      <c r="AL822" s="50">
        <f>AL823</f>
        <v>0</v>
      </c>
      <c r="AM822" s="50">
        <f t="shared" si="1199"/>
        <v>0</v>
      </c>
      <c r="AN822" s="50">
        <f t="shared" si="1199"/>
        <v>0</v>
      </c>
      <c r="AO822" s="50">
        <f t="shared" si="1199"/>
        <v>0</v>
      </c>
      <c r="AP822" s="50">
        <f t="shared" si="1199"/>
        <v>8208</v>
      </c>
      <c r="AQ822" s="50">
        <f t="shared" si="1199"/>
        <v>0</v>
      </c>
    </row>
    <row r="823" spans="1:43" s="11" customFormat="1" ht="19.5" customHeight="1">
      <c r="A823" s="33" t="s">
        <v>89</v>
      </c>
      <c r="B823" s="25" t="s">
        <v>56</v>
      </c>
      <c r="C823" s="25" t="s">
        <v>60</v>
      </c>
      <c r="D823" s="32" t="s">
        <v>280</v>
      </c>
      <c r="E823" s="22"/>
      <c r="F823" s="50">
        <f t="shared" si="1196"/>
        <v>8092</v>
      </c>
      <c r="G823" s="50">
        <f t="shared" si="1196"/>
        <v>0</v>
      </c>
      <c r="H823" s="50">
        <f t="shared" si="1196"/>
        <v>116</v>
      </c>
      <c r="I823" s="50">
        <f t="shared" si="1196"/>
        <v>0</v>
      </c>
      <c r="J823" s="50">
        <f t="shared" si="1196"/>
        <v>0</v>
      </c>
      <c r="K823" s="50">
        <f t="shared" si="1196"/>
        <v>0</v>
      </c>
      <c r="L823" s="50">
        <f t="shared" si="1196"/>
        <v>8208</v>
      </c>
      <c r="M823" s="50">
        <f t="shared" si="1196"/>
        <v>0</v>
      </c>
      <c r="N823" s="50">
        <f t="shared" si="1196"/>
        <v>0</v>
      </c>
      <c r="O823" s="50">
        <f t="shared" si="1196"/>
        <v>0</v>
      </c>
      <c r="P823" s="50">
        <f t="shared" si="1196"/>
        <v>0</v>
      </c>
      <c r="Q823" s="50">
        <f t="shared" si="1196"/>
        <v>0</v>
      </c>
      <c r="R823" s="50">
        <f t="shared" si="1196"/>
        <v>8208</v>
      </c>
      <c r="S823" s="50">
        <f t="shared" si="1196"/>
        <v>0</v>
      </c>
      <c r="T823" s="50">
        <f t="shared" si="1196"/>
        <v>0</v>
      </c>
      <c r="U823" s="50">
        <f t="shared" si="1196"/>
        <v>0</v>
      </c>
      <c r="V823" s="50">
        <f t="shared" si="1197"/>
        <v>0</v>
      </c>
      <c r="W823" s="50">
        <f t="shared" si="1197"/>
        <v>0</v>
      </c>
      <c r="X823" s="50">
        <f t="shared" si="1197"/>
        <v>8208</v>
      </c>
      <c r="Y823" s="50">
        <f t="shared" si="1197"/>
        <v>0</v>
      </c>
      <c r="Z823" s="50">
        <f t="shared" si="1197"/>
        <v>0</v>
      </c>
      <c r="AA823" s="50">
        <f t="shared" si="1197"/>
        <v>0</v>
      </c>
      <c r="AB823" s="50">
        <f t="shared" si="1198"/>
        <v>0</v>
      </c>
      <c r="AC823" s="50">
        <f t="shared" si="1198"/>
        <v>0</v>
      </c>
      <c r="AD823" s="50">
        <f t="shared" si="1198"/>
        <v>8208</v>
      </c>
      <c r="AE823" s="50">
        <f t="shared" si="1198"/>
        <v>0</v>
      </c>
      <c r="AF823" s="50">
        <f t="shared" si="1199"/>
        <v>0</v>
      </c>
      <c r="AG823" s="50">
        <f t="shared" si="1199"/>
        <v>0</v>
      </c>
      <c r="AH823" s="50">
        <f t="shared" si="1199"/>
        <v>0</v>
      </c>
      <c r="AI823" s="50">
        <f t="shared" si="1199"/>
        <v>0</v>
      </c>
      <c r="AJ823" s="50">
        <f t="shared" si="1199"/>
        <v>8208</v>
      </c>
      <c r="AK823" s="50">
        <f t="shared" si="1199"/>
        <v>0</v>
      </c>
      <c r="AL823" s="50">
        <f t="shared" si="1199"/>
        <v>0</v>
      </c>
      <c r="AM823" s="50">
        <f t="shared" si="1199"/>
        <v>0</v>
      </c>
      <c r="AN823" s="50">
        <f t="shared" si="1199"/>
        <v>0</v>
      </c>
      <c r="AO823" s="50">
        <f t="shared" si="1199"/>
        <v>0</v>
      </c>
      <c r="AP823" s="50">
        <f t="shared" si="1199"/>
        <v>8208</v>
      </c>
      <c r="AQ823" s="50">
        <f t="shared" si="1199"/>
        <v>0</v>
      </c>
    </row>
    <row r="824" spans="1:43" s="11" customFormat="1" ht="36.75" customHeight="1">
      <c r="A824" s="33" t="s">
        <v>83</v>
      </c>
      <c r="B824" s="25" t="s">
        <v>56</v>
      </c>
      <c r="C824" s="25" t="s">
        <v>60</v>
      </c>
      <c r="D824" s="32" t="s">
        <v>280</v>
      </c>
      <c r="E824" s="25" t="s">
        <v>84</v>
      </c>
      <c r="F824" s="27">
        <f t="shared" si="1196"/>
        <v>8092</v>
      </c>
      <c r="G824" s="27">
        <f t="shared" si="1196"/>
        <v>0</v>
      </c>
      <c r="H824" s="27">
        <f t="shared" si="1196"/>
        <v>116</v>
      </c>
      <c r="I824" s="27">
        <f t="shared" si="1196"/>
        <v>0</v>
      </c>
      <c r="J824" s="27">
        <f t="shared" si="1196"/>
        <v>0</v>
      </c>
      <c r="K824" s="27">
        <f t="shared" si="1196"/>
        <v>0</v>
      </c>
      <c r="L824" s="27">
        <f t="shared" si="1196"/>
        <v>8208</v>
      </c>
      <c r="M824" s="27">
        <f t="shared" si="1196"/>
        <v>0</v>
      </c>
      <c r="N824" s="27">
        <f t="shared" si="1196"/>
        <v>0</v>
      </c>
      <c r="O824" s="27">
        <f t="shared" si="1196"/>
        <v>0</v>
      </c>
      <c r="P824" s="27">
        <f t="shared" si="1196"/>
        <v>0</v>
      </c>
      <c r="Q824" s="27">
        <f t="shared" si="1196"/>
        <v>0</v>
      </c>
      <c r="R824" s="27">
        <f t="shared" si="1196"/>
        <v>8208</v>
      </c>
      <c r="S824" s="27">
        <f t="shared" si="1196"/>
        <v>0</v>
      </c>
      <c r="T824" s="27">
        <f t="shared" si="1197"/>
        <v>0</v>
      </c>
      <c r="U824" s="27">
        <f t="shared" si="1197"/>
        <v>0</v>
      </c>
      <c r="V824" s="27">
        <f t="shared" si="1197"/>
        <v>0</v>
      </c>
      <c r="W824" s="27">
        <f t="shared" si="1197"/>
        <v>0</v>
      </c>
      <c r="X824" s="27">
        <f t="shared" si="1197"/>
        <v>8208</v>
      </c>
      <c r="Y824" s="27">
        <f t="shared" si="1197"/>
        <v>0</v>
      </c>
      <c r="Z824" s="27">
        <f t="shared" si="1198"/>
        <v>0</v>
      </c>
      <c r="AA824" s="27">
        <f t="shared" si="1198"/>
        <v>0</v>
      </c>
      <c r="AB824" s="27">
        <f t="shared" si="1198"/>
        <v>0</v>
      </c>
      <c r="AC824" s="27">
        <f t="shared" si="1198"/>
        <v>0</v>
      </c>
      <c r="AD824" s="27">
        <f t="shared" si="1198"/>
        <v>8208</v>
      </c>
      <c r="AE824" s="27">
        <f t="shared" si="1198"/>
        <v>0</v>
      </c>
      <c r="AF824" s="27">
        <f t="shared" si="1199"/>
        <v>0</v>
      </c>
      <c r="AG824" s="27">
        <f t="shared" si="1199"/>
        <v>0</v>
      </c>
      <c r="AH824" s="27">
        <f t="shared" si="1199"/>
        <v>0</v>
      </c>
      <c r="AI824" s="27">
        <f t="shared" si="1199"/>
        <v>0</v>
      </c>
      <c r="AJ824" s="27">
        <f t="shared" si="1199"/>
        <v>8208</v>
      </c>
      <c r="AK824" s="27">
        <f t="shared" si="1199"/>
        <v>0</v>
      </c>
      <c r="AL824" s="27">
        <f t="shared" si="1199"/>
        <v>0</v>
      </c>
      <c r="AM824" s="27">
        <f t="shared" si="1199"/>
        <v>0</v>
      </c>
      <c r="AN824" s="27">
        <f t="shared" si="1199"/>
        <v>0</v>
      </c>
      <c r="AO824" s="27">
        <f t="shared" si="1199"/>
        <v>0</v>
      </c>
      <c r="AP824" s="27">
        <f t="shared" si="1199"/>
        <v>8208</v>
      </c>
      <c r="AQ824" s="27">
        <f t="shared" si="1199"/>
        <v>0</v>
      </c>
    </row>
    <row r="825" spans="1:43" s="11" customFormat="1" ht="16.5">
      <c r="A825" s="33" t="s">
        <v>178</v>
      </c>
      <c r="B825" s="25" t="s">
        <v>56</v>
      </c>
      <c r="C825" s="25" t="s">
        <v>60</v>
      </c>
      <c r="D825" s="32" t="s">
        <v>280</v>
      </c>
      <c r="E825" s="25" t="s">
        <v>177</v>
      </c>
      <c r="F825" s="27">
        <v>8092</v>
      </c>
      <c r="G825" s="27"/>
      <c r="H825" s="27">
        <v>116</v>
      </c>
      <c r="I825" s="27"/>
      <c r="J825" s="27"/>
      <c r="K825" s="27"/>
      <c r="L825" s="27">
        <f>F825+H825+I825+J825+K825</f>
        <v>8208</v>
      </c>
      <c r="M825" s="27">
        <f>G825+K825</f>
        <v>0</v>
      </c>
      <c r="N825" s="27"/>
      <c r="O825" s="27"/>
      <c r="P825" s="27"/>
      <c r="Q825" s="27"/>
      <c r="R825" s="27">
        <f>L825+N825+O825+P825+Q825</f>
        <v>8208</v>
      </c>
      <c r="S825" s="27">
        <f>M825+Q825</f>
        <v>0</v>
      </c>
      <c r="T825" s="27"/>
      <c r="U825" s="27"/>
      <c r="V825" s="27"/>
      <c r="W825" s="27"/>
      <c r="X825" s="27">
        <f>R825+T825+U825+V825+W825</f>
        <v>8208</v>
      </c>
      <c r="Y825" s="27">
        <f>S825+W825</f>
        <v>0</v>
      </c>
      <c r="Z825" s="27"/>
      <c r="AA825" s="27"/>
      <c r="AB825" s="27"/>
      <c r="AC825" s="27"/>
      <c r="AD825" s="27">
        <f>X825+Z825+AA825+AB825+AC825</f>
        <v>8208</v>
      </c>
      <c r="AE825" s="27">
        <f>Y825+AC825</f>
        <v>0</v>
      </c>
      <c r="AF825" s="27"/>
      <c r="AG825" s="27"/>
      <c r="AH825" s="27"/>
      <c r="AI825" s="27"/>
      <c r="AJ825" s="27">
        <f>AD825+AF825+AG825+AH825+AI825</f>
        <v>8208</v>
      </c>
      <c r="AK825" s="27">
        <f>AE825+AI825</f>
        <v>0</v>
      </c>
      <c r="AL825" s="27"/>
      <c r="AM825" s="27"/>
      <c r="AN825" s="27"/>
      <c r="AO825" s="27"/>
      <c r="AP825" s="27">
        <f>AJ825+AL825+AM825+AN825+AO825</f>
        <v>8208</v>
      </c>
      <c r="AQ825" s="27">
        <f>AK825+AO825</f>
        <v>0</v>
      </c>
    </row>
    <row r="826" spans="1:43" s="11" customFormat="1" ht="20.25" customHeight="1">
      <c r="A826" s="73" t="s">
        <v>78</v>
      </c>
      <c r="B826" s="25" t="s">
        <v>56</v>
      </c>
      <c r="C826" s="25" t="s">
        <v>60</v>
      </c>
      <c r="D826" s="32" t="s">
        <v>278</v>
      </c>
      <c r="E826" s="22"/>
      <c r="F826" s="50">
        <f t="shared" ref="F826:U828" si="1200">F827</f>
        <v>230</v>
      </c>
      <c r="G826" s="50">
        <f t="shared" si="1200"/>
        <v>0</v>
      </c>
      <c r="H826" s="50">
        <f t="shared" si="1200"/>
        <v>0</v>
      </c>
      <c r="I826" s="50">
        <f t="shared" si="1200"/>
        <v>0</v>
      </c>
      <c r="J826" s="50">
        <f t="shared" si="1200"/>
        <v>0</v>
      </c>
      <c r="K826" s="50">
        <f t="shared" si="1200"/>
        <v>0</v>
      </c>
      <c r="L826" s="50">
        <f t="shared" si="1200"/>
        <v>230</v>
      </c>
      <c r="M826" s="50">
        <f t="shared" si="1200"/>
        <v>0</v>
      </c>
      <c r="N826" s="50">
        <f t="shared" si="1200"/>
        <v>0</v>
      </c>
      <c r="O826" s="50">
        <f t="shared" si="1200"/>
        <v>0</v>
      </c>
      <c r="P826" s="50">
        <f t="shared" si="1200"/>
        <v>0</v>
      </c>
      <c r="Q826" s="50">
        <f t="shared" si="1200"/>
        <v>0</v>
      </c>
      <c r="R826" s="50">
        <f t="shared" si="1200"/>
        <v>230</v>
      </c>
      <c r="S826" s="50">
        <f t="shared" si="1200"/>
        <v>0</v>
      </c>
      <c r="T826" s="50">
        <f t="shared" si="1200"/>
        <v>0</v>
      </c>
      <c r="U826" s="50">
        <f t="shared" si="1200"/>
        <v>0</v>
      </c>
      <c r="V826" s="50">
        <f t="shared" ref="T826:AI828" si="1201">V827</f>
        <v>0</v>
      </c>
      <c r="W826" s="50">
        <f t="shared" si="1201"/>
        <v>0</v>
      </c>
      <c r="X826" s="50">
        <f t="shared" si="1201"/>
        <v>230</v>
      </c>
      <c r="Y826" s="50">
        <f t="shared" si="1201"/>
        <v>0</v>
      </c>
      <c r="Z826" s="132">
        <f t="shared" si="1201"/>
        <v>2115</v>
      </c>
      <c r="AA826" s="50">
        <f t="shared" si="1201"/>
        <v>0</v>
      </c>
      <c r="AB826" s="50">
        <f t="shared" si="1201"/>
        <v>0</v>
      </c>
      <c r="AC826" s="50">
        <f t="shared" si="1201"/>
        <v>0</v>
      </c>
      <c r="AD826" s="50">
        <f t="shared" si="1201"/>
        <v>2345</v>
      </c>
      <c r="AE826" s="50">
        <f t="shared" si="1201"/>
        <v>0</v>
      </c>
      <c r="AF826" s="50">
        <f t="shared" si="1201"/>
        <v>0</v>
      </c>
      <c r="AG826" s="50">
        <f t="shared" si="1201"/>
        <v>0</v>
      </c>
      <c r="AH826" s="50">
        <f t="shared" si="1201"/>
        <v>0</v>
      </c>
      <c r="AI826" s="50">
        <f t="shared" si="1201"/>
        <v>0</v>
      </c>
      <c r="AJ826" s="50">
        <f t="shared" ref="AF826:AQ828" si="1202">AJ827</f>
        <v>2345</v>
      </c>
      <c r="AK826" s="50">
        <f t="shared" si="1202"/>
        <v>0</v>
      </c>
      <c r="AL826" s="50">
        <f t="shared" si="1202"/>
        <v>11643</v>
      </c>
      <c r="AM826" s="50">
        <f t="shared" si="1202"/>
        <v>0</v>
      </c>
      <c r="AN826" s="50">
        <f t="shared" si="1202"/>
        <v>0</v>
      </c>
      <c r="AO826" s="50">
        <f t="shared" si="1202"/>
        <v>0</v>
      </c>
      <c r="AP826" s="50">
        <f t="shared" si="1202"/>
        <v>13988</v>
      </c>
      <c r="AQ826" s="50">
        <f t="shared" si="1202"/>
        <v>0</v>
      </c>
    </row>
    <row r="827" spans="1:43" s="11" customFormat="1" ht="18.75">
      <c r="A827" s="33" t="s">
        <v>90</v>
      </c>
      <c r="B827" s="25" t="s">
        <v>56</v>
      </c>
      <c r="C827" s="25" t="s">
        <v>60</v>
      </c>
      <c r="D827" s="32" t="s">
        <v>281</v>
      </c>
      <c r="E827" s="22"/>
      <c r="F827" s="50">
        <f t="shared" si="1200"/>
        <v>230</v>
      </c>
      <c r="G827" s="50">
        <f t="shared" si="1200"/>
        <v>0</v>
      </c>
      <c r="H827" s="50">
        <f t="shared" si="1200"/>
        <v>0</v>
      </c>
      <c r="I827" s="50">
        <f t="shared" si="1200"/>
        <v>0</v>
      </c>
      <c r="J827" s="50">
        <f t="shared" si="1200"/>
        <v>0</v>
      </c>
      <c r="K827" s="50">
        <f t="shared" si="1200"/>
        <v>0</v>
      </c>
      <c r="L827" s="50">
        <f t="shared" si="1200"/>
        <v>230</v>
      </c>
      <c r="M827" s="50">
        <f t="shared" si="1200"/>
        <v>0</v>
      </c>
      <c r="N827" s="50">
        <f t="shared" si="1200"/>
        <v>0</v>
      </c>
      <c r="O827" s="50">
        <f t="shared" si="1200"/>
        <v>0</v>
      </c>
      <c r="P827" s="50">
        <f t="shared" si="1200"/>
        <v>0</v>
      </c>
      <c r="Q827" s="50">
        <f t="shared" si="1200"/>
        <v>0</v>
      </c>
      <c r="R827" s="50">
        <f t="shared" si="1200"/>
        <v>230</v>
      </c>
      <c r="S827" s="50">
        <f t="shared" si="1200"/>
        <v>0</v>
      </c>
      <c r="T827" s="50">
        <f t="shared" si="1201"/>
        <v>0</v>
      </c>
      <c r="U827" s="50">
        <f t="shared" si="1201"/>
        <v>0</v>
      </c>
      <c r="V827" s="50">
        <f t="shared" si="1201"/>
        <v>0</v>
      </c>
      <c r="W827" s="50">
        <f t="shared" si="1201"/>
        <v>0</v>
      </c>
      <c r="X827" s="50">
        <f t="shared" si="1201"/>
        <v>230</v>
      </c>
      <c r="Y827" s="50">
        <f t="shared" si="1201"/>
        <v>0</v>
      </c>
      <c r="Z827" s="132">
        <f t="shared" si="1201"/>
        <v>2115</v>
      </c>
      <c r="AA827" s="50">
        <f t="shared" si="1201"/>
        <v>0</v>
      </c>
      <c r="AB827" s="50">
        <f t="shared" si="1201"/>
        <v>0</v>
      </c>
      <c r="AC827" s="50">
        <f t="shared" si="1201"/>
        <v>0</v>
      </c>
      <c r="AD827" s="50">
        <f t="shared" si="1201"/>
        <v>2345</v>
      </c>
      <c r="AE827" s="50">
        <f t="shared" si="1201"/>
        <v>0</v>
      </c>
      <c r="AF827" s="50">
        <f t="shared" si="1202"/>
        <v>0</v>
      </c>
      <c r="AG827" s="50">
        <f t="shared" si="1202"/>
        <v>0</v>
      </c>
      <c r="AH827" s="50">
        <f t="shared" si="1202"/>
        <v>0</v>
      </c>
      <c r="AI827" s="50">
        <f t="shared" si="1202"/>
        <v>0</v>
      </c>
      <c r="AJ827" s="50">
        <f t="shared" si="1202"/>
        <v>2345</v>
      </c>
      <c r="AK827" s="50">
        <f t="shared" si="1202"/>
        <v>0</v>
      </c>
      <c r="AL827" s="50">
        <f t="shared" si="1202"/>
        <v>11643</v>
      </c>
      <c r="AM827" s="50">
        <f t="shared" si="1202"/>
        <v>0</v>
      </c>
      <c r="AN827" s="50">
        <f t="shared" si="1202"/>
        <v>0</v>
      </c>
      <c r="AO827" s="50">
        <f t="shared" si="1202"/>
        <v>0</v>
      </c>
      <c r="AP827" s="50">
        <f t="shared" si="1202"/>
        <v>13988</v>
      </c>
      <c r="AQ827" s="50">
        <f t="shared" si="1202"/>
        <v>0</v>
      </c>
    </row>
    <row r="828" spans="1:43" s="11" customFormat="1" ht="39" customHeight="1">
      <c r="A828" s="73" t="s">
        <v>83</v>
      </c>
      <c r="B828" s="25" t="s">
        <v>56</v>
      </c>
      <c r="C828" s="25" t="s">
        <v>60</v>
      </c>
      <c r="D828" s="32" t="s">
        <v>281</v>
      </c>
      <c r="E828" s="25" t="s">
        <v>84</v>
      </c>
      <c r="F828" s="27">
        <f t="shared" si="1200"/>
        <v>230</v>
      </c>
      <c r="G828" s="27">
        <f t="shared" si="1200"/>
        <v>0</v>
      </c>
      <c r="H828" s="27">
        <f t="shared" si="1200"/>
        <v>0</v>
      </c>
      <c r="I828" s="27">
        <f t="shared" si="1200"/>
        <v>0</v>
      </c>
      <c r="J828" s="27">
        <f t="shared" si="1200"/>
        <v>0</v>
      </c>
      <c r="K828" s="27">
        <f t="shared" si="1200"/>
        <v>0</v>
      </c>
      <c r="L828" s="27">
        <f t="shared" si="1200"/>
        <v>230</v>
      </c>
      <c r="M828" s="27">
        <f t="shared" si="1200"/>
        <v>0</v>
      </c>
      <c r="N828" s="27">
        <f t="shared" si="1200"/>
        <v>0</v>
      </c>
      <c r="O828" s="27">
        <f t="shared" si="1200"/>
        <v>0</v>
      </c>
      <c r="P828" s="27">
        <f t="shared" si="1200"/>
        <v>0</v>
      </c>
      <c r="Q828" s="27">
        <f t="shared" si="1200"/>
        <v>0</v>
      </c>
      <c r="R828" s="27">
        <f t="shared" si="1200"/>
        <v>230</v>
      </c>
      <c r="S828" s="27">
        <f t="shared" si="1200"/>
        <v>0</v>
      </c>
      <c r="T828" s="27">
        <f t="shared" si="1201"/>
        <v>0</v>
      </c>
      <c r="U828" s="27">
        <f t="shared" si="1201"/>
        <v>0</v>
      </c>
      <c r="V828" s="27">
        <f t="shared" si="1201"/>
        <v>0</v>
      </c>
      <c r="W828" s="27">
        <f t="shared" si="1201"/>
        <v>0</v>
      </c>
      <c r="X828" s="27">
        <f t="shared" si="1201"/>
        <v>230</v>
      </c>
      <c r="Y828" s="27">
        <f t="shared" si="1201"/>
        <v>0</v>
      </c>
      <c r="Z828" s="131">
        <f t="shared" si="1201"/>
        <v>2115</v>
      </c>
      <c r="AA828" s="27">
        <f t="shared" si="1201"/>
        <v>0</v>
      </c>
      <c r="AB828" s="27">
        <f t="shared" si="1201"/>
        <v>0</v>
      </c>
      <c r="AC828" s="27">
        <f t="shared" si="1201"/>
        <v>0</v>
      </c>
      <c r="AD828" s="27">
        <f t="shared" si="1201"/>
        <v>2345</v>
      </c>
      <c r="AE828" s="27">
        <f t="shared" si="1201"/>
        <v>0</v>
      </c>
      <c r="AF828" s="27">
        <f t="shared" si="1202"/>
        <v>0</v>
      </c>
      <c r="AG828" s="27">
        <f t="shared" si="1202"/>
        <v>0</v>
      </c>
      <c r="AH828" s="27">
        <f t="shared" si="1202"/>
        <v>0</v>
      </c>
      <c r="AI828" s="27">
        <f t="shared" si="1202"/>
        <v>0</v>
      </c>
      <c r="AJ828" s="27">
        <f t="shared" si="1202"/>
        <v>2345</v>
      </c>
      <c r="AK828" s="27">
        <f t="shared" si="1202"/>
        <v>0</v>
      </c>
      <c r="AL828" s="27">
        <f t="shared" si="1202"/>
        <v>11643</v>
      </c>
      <c r="AM828" s="27">
        <f t="shared" si="1202"/>
        <v>0</v>
      </c>
      <c r="AN828" s="27">
        <f t="shared" si="1202"/>
        <v>0</v>
      </c>
      <c r="AO828" s="27">
        <f t="shared" si="1202"/>
        <v>0</v>
      </c>
      <c r="AP828" s="27">
        <f t="shared" si="1202"/>
        <v>13988</v>
      </c>
      <c r="AQ828" s="27">
        <f t="shared" si="1202"/>
        <v>0</v>
      </c>
    </row>
    <row r="829" spans="1:43" s="11" customFormat="1" ht="16.5">
      <c r="A829" s="33" t="s">
        <v>178</v>
      </c>
      <c r="B829" s="25" t="s">
        <v>56</v>
      </c>
      <c r="C829" s="25" t="s">
        <v>60</v>
      </c>
      <c r="D829" s="32" t="s">
        <v>281</v>
      </c>
      <c r="E829" s="25" t="s">
        <v>177</v>
      </c>
      <c r="F829" s="27">
        <v>230</v>
      </c>
      <c r="G829" s="27"/>
      <c r="H829" s="27"/>
      <c r="I829" s="27"/>
      <c r="J829" s="27"/>
      <c r="K829" s="27"/>
      <c r="L829" s="27">
        <f>F829+H829+I829+J829+K829</f>
        <v>230</v>
      </c>
      <c r="M829" s="27">
        <f>G829+K829</f>
        <v>0</v>
      </c>
      <c r="N829" s="27"/>
      <c r="O829" s="27"/>
      <c r="P829" s="27"/>
      <c r="Q829" s="27"/>
      <c r="R829" s="27">
        <f>L829+N829+O829+P829+Q829</f>
        <v>230</v>
      </c>
      <c r="S829" s="27">
        <f>M829+Q829</f>
        <v>0</v>
      </c>
      <c r="T829" s="27"/>
      <c r="U829" s="27"/>
      <c r="V829" s="27"/>
      <c r="W829" s="27"/>
      <c r="X829" s="27">
        <f>R829+T829+U829+V829+W829</f>
        <v>230</v>
      </c>
      <c r="Y829" s="27">
        <f>S829+W829</f>
        <v>0</v>
      </c>
      <c r="Z829" s="131">
        <v>2115</v>
      </c>
      <c r="AA829" s="27"/>
      <c r="AB829" s="27"/>
      <c r="AC829" s="27"/>
      <c r="AD829" s="27">
        <f>X829+Z829+AA829+AB829+AC829</f>
        <v>2345</v>
      </c>
      <c r="AE829" s="27">
        <f>Y829+AC829</f>
        <v>0</v>
      </c>
      <c r="AF829" s="27"/>
      <c r="AG829" s="27"/>
      <c r="AH829" s="27"/>
      <c r="AI829" s="27"/>
      <c r="AJ829" s="27">
        <f>AD829+AF829+AG829+AH829+AI829</f>
        <v>2345</v>
      </c>
      <c r="AK829" s="27">
        <f>AE829+AI829</f>
        <v>0</v>
      </c>
      <c r="AL829" s="92">
        <v>11643</v>
      </c>
      <c r="AM829" s="92"/>
      <c r="AN829" s="92"/>
      <c r="AO829" s="92"/>
      <c r="AP829" s="27">
        <f>AJ829+AL829+AM829+AN829+AO829</f>
        <v>13988</v>
      </c>
      <c r="AQ829" s="27">
        <f>AK829+AO829</f>
        <v>0</v>
      </c>
    </row>
    <row r="830" spans="1:43" s="11" customFormat="1" ht="16.5">
      <c r="A830" s="33"/>
      <c r="B830" s="25"/>
      <c r="C830" s="25"/>
      <c r="D830" s="32"/>
      <c r="E830" s="25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  <c r="AE830" s="61"/>
      <c r="AF830" s="61"/>
      <c r="AG830" s="61"/>
      <c r="AH830" s="61"/>
      <c r="AI830" s="61"/>
      <c r="AJ830" s="61"/>
      <c r="AK830" s="61"/>
      <c r="AL830" s="61"/>
      <c r="AM830" s="61"/>
      <c r="AN830" s="61"/>
      <c r="AO830" s="61"/>
      <c r="AP830" s="61"/>
      <c r="AQ830" s="61"/>
    </row>
    <row r="831" spans="1:43" s="11" customFormat="1" ht="18.75">
      <c r="A831" s="71" t="s">
        <v>475</v>
      </c>
      <c r="B831" s="22" t="s">
        <v>56</v>
      </c>
      <c r="C831" s="22" t="s">
        <v>56</v>
      </c>
      <c r="D831" s="29"/>
      <c r="E831" s="22"/>
      <c r="F831" s="30">
        <f>F832</f>
        <v>28803</v>
      </c>
      <c r="G831" s="30">
        <f>G832</f>
        <v>0</v>
      </c>
      <c r="H831" s="30">
        <f t="shared" ref="H831:AQ831" si="1203">H832</f>
        <v>1115</v>
      </c>
      <c r="I831" s="30">
        <f t="shared" si="1203"/>
        <v>0</v>
      </c>
      <c r="J831" s="30">
        <f t="shared" si="1203"/>
        <v>0</v>
      </c>
      <c r="K831" s="30">
        <f t="shared" si="1203"/>
        <v>0</v>
      </c>
      <c r="L831" s="30">
        <f t="shared" si="1203"/>
        <v>29918</v>
      </c>
      <c r="M831" s="30">
        <f t="shared" si="1203"/>
        <v>0</v>
      </c>
      <c r="N831" s="30">
        <f t="shared" si="1203"/>
        <v>0</v>
      </c>
      <c r="O831" s="30">
        <f t="shared" si="1203"/>
        <v>0</v>
      </c>
      <c r="P831" s="30">
        <f t="shared" si="1203"/>
        <v>0</v>
      </c>
      <c r="Q831" s="30">
        <f t="shared" si="1203"/>
        <v>0</v>
      </c>
      <c r="R831" s="30">
        <f t="shared" si="1203"/>
        <v>29918</v>
      </c>
      <c r="S831" s="30">
        <f t="shared" si="1203"/>
        <v>0</v>
      </c>
      <c r="T831" s="30">
        <f t="shared" si="1203"/>
        <v>0</v>
      </c>
      <c r="U831" s="30">
        <f t="shared" si="1203"/>
        <v>0</v>
      </c>
      <c r="V831" s="30">
        <f t="shared" si="1203"/>
        <v>0</v>
      </c>
      <c r="W831" s="30">
        <f t="shared" si="1203"/>
        <v>0</v>
      </c>
      <c r="X831" s="30">
        <f t="shared" si="1203"/>
        <v>29918</v>
      </c>
      <c r="Y831" s="30">
        <f t="shared" si="1203"/>
        <v>0</v>
      </c>
      <c r="Z831" s="30">
        <f t="shared" si="1203"/>
        <v>0</v>
      </c>
      <c r="AA831" s="30">
        <f t="shared" si="1203"/>
        <v>0</v>
      </c>
      <c r="AB831" s="30">
        <f t="shared" si="1203"/>
        <v>0</v>
      </c>
      <c r="AC831" s="30">
        <f t="shared" si="1203"/>
        <v>0</v>
      </c>
      <c r="AD831" s="30">
        <f t="shared" si="1203"/>
        <v>29918</v>
      </c>
      <c r="AE831" s="30">
        <f t="shared" si="1203"/>
        <v>0</v>
      </c>
      <c r="AF831" s="30">
        <f t="shared" si="1203"/>
        <v>0</v>
      </c>
      <c r="AG831" s="30">
        <f t="shared" si="1203"/>
        <v>0</v>
      </c>
      <c r="AH831" s="30">
        <f t="shared" si="1203"/>
        <v>0</v>
      </c>
      <c r="AI831" s="30">
        <f t="shared" si="1203"/>
        <v>0</v>
      </c>
      <c r="AJ831" s="30">
        <f t="shared" si="1203"/>
        <v>29918</v>
      </c>
      <c r="AK831" s="30">
        <f t="shared" si="1203"/>
        <v>0</v>
      </c>
      <c r="AL831" s="30">
        <f t="shared" si="1203"/>
        <v>0</v>
      </c>
      <c r="AM831" s="30">
        <f t="shared" si="1203"/>
        <v>0</v>
      </c>
      <c r="AN831" s="30">
        <f t="shared" si="1203"/>
        <v>0</v>
      </c>
      <c r="AO831" s="30">
        <f t="shared" si="1203"/>
        <v>0</v>
      </c>
      <c r="AP831" s="30">
        <f t="shared" si="1203"/>
        <v>29918</v>
      </c>
      <c r="AQ831" s="30">
        <f t="shared" si="1203"/>
        <v>0</v>
      </c>
    </row>
    <row r="832" spans="1:43" s="11" customFormat="1" ht="50.25">
      <c r="A832" s="33" t="s">
        <v>137</v>
      </c>
      <c r="B832" s="25" t="s">
        <v>56</v>
      </c>
      <c r="C832" s="25" t="s">
        <v>56</v>
      </c>
      <c r="D832" s="32" t="s">
        <v>233</v>
      </c>
      <c r="E832" s="22"/>
      <c r="F832" s="50">
        <f>F833+F837</f>
        <v>28803</v>
      </c>
      <c r="G832" s="50">
        <f>G833+G837</f>
        <v>0</v>
      </c>
      <c r="H832" s="50">
        <f t="shared" ref="H832:M832" si="1204">H833+H837</f>
        <v>1115</v>
      </c>
      <c r="I832" s="50">
        <f t="shared" si="1204"/>
        <v>0</v>
      </c>
      <c r="J832" s="50">
        <f t="shared" si="1204"/>
        <v>0</v>
      </c>
      <c r="K832" s="50">
        <f t="shared" si="1204"/>
        <v>0</v>
      </c>
      <c r="L832" s="50">
        <f t="shared" si="1204"/>
        <v>29918</v>
      </c>
      <c r="M832" s="50">
        <f t="shared" si="1204"/>
        <v>0</v>
      </c>
      <c r="N832" s="50">
        <f t="shared" ref="N832:S832" si="1205">N833+N837</f>
        <v>0</v>
      </c>
      <c r="O832" s="50">
        <f t="shared" si="1205"/>
        <v>0</v>
      </c>
      <c r="P832" s="50">
        <f t="shared" si="1205"/>
        <v>0</v>
      </c>
      <c r="Q832" s="50">
        <f t="shared" si="1205"/>
        <v>0</v>
      </c>
      <c r="R832" s="50">
        <f t="shared" si="1205"/>
        <v>29918</v>
      </c>
      <c r="S832" s="50">
        <f t="shared" si="1205"/>
        <v>0</v>
      </c>
      <c r="T832" s="50">
        <f t="shared" ref="T832:Y832" si="1206">T833+T837</f>
        <v>0</v>
      </c>
      <c r="U832" s="50">
        <f t="shared" si="1206"/>
        <v>0</v>
      </c>
      <c r="V832" s="50">
        <f t="shared" si="1206"/>
        <v>0</v>
      </c>
      <c r="W832" s="50">
        <f t="shared" si="1206"/>
        <v>0</v>
      </c>
      <c r="X832" s="50">
        <f t="shared" si="1206"/>
        <v>29918</v>
      </c>
      <c r="Y832" s="50">
        <f t="shared" si="1206"/>
        <v>0</v>
      </c>
      <c r="Z832" s="50">
        <f t="shared" ref="Z832:AE832" si="1207">Z833+Z837</f>
        <v>0</v>
      </c>
      <c r="AA832" s="50">
        <f t="shared" si="1207"/>
        <v>0</v>
      </c>
      <c r="AB832" s="50">
        <f t="shared" si="1207"/>
        <v>0</v>
      </c>
      <c r="AC832" s="50">
        <f t="shared" si="1207"/>
        <v>0</v>
      </c>
      <c r="AD832" s="50">
        <f t="shared" si="1207"/>
        <v>29918</v>
      </c>
      <c r="AE832" s="50">
        <f t="shared" si="1207"/>
        <v>0</v>
      </c>
      <c r="AF832" s="50">
        <f t="shared" ref="AF832:AK832" si="1208">AF833+AF837</f>
        <v>0</v>
      </c>
      <c r="AG832" s="50">
        <f t="shared" si="1208"/>
        <v>0</v>
      </c>
      <c r="AH832" s="50">
        <f t="shared" si="1208"/>
        <v>0</v>
      </c>
      <c r="AI832" s="50">
        <f t="shared" si="1208"/>
        <v>0</v>
      </c>
      <c r="AJ832" s="50">
        <f t="shared" si="1208"/>
        <v>29918</v>
      </c>
      <c r="AK832" s="50">
        <f t="shared" si="1208"/>
        <v>0</v>
      </c>
      <c r="AL832" s="50">
        <f t="shared" ref="AL832:AQ832" si="1209">AL833+AL837</f>
        <v>0</v>
      </c>
      <c r="AM832" s="50">
        <f t="shared" si="1209"/>
        <v>0</v>
      </c>
      <c r="AN832" s="50">
        <f t="shared" si="1209"/>
        <v>0</v>
      </c>
      <c r="AO832" s="50">
        <f t="shared" si="1209"/>
        <v>0</v>
      </c>
      <c r="AP832" s="50">
        <f t="shared" si="1209"/>
        <v>29918</v>
      </c>
      <c r="AQ832" s="50">
        <f t="shared" si="1209"/>
        <v>0</v>
      </c>
    </row>
    <row r="833" spans="1:43" s="11" customFormat="1" ht="33">
      <c r="A833" s="77" t="s">
        <v>216</v>
      </c>
      <c r="B833" s="25" t="s">
        <v>56</v>
      </c>
      <c r="C833" s="25" t="s">
        <v>56</v>
      </c>
      <c r="D833" s="54" t="s">
        <v>236</v>
      </c>
      <c r="E833" s="42"/>
      <c r="F833" s="50">
        <f t="shared" ref="F833:U835" si="1210">F834</f>
        <v>24534</v>
      </c>
      <c r="G833" s="50">
        <f t="shared" si="1210"/>
        <v>0</v>
      </c>
      <c r="H833" s="50">
        <f t="shared" si="1210"/>
        <v>1115</v>
      </c>
      <c r="I833" s="50">
        <f t="shared" si="1210"/>
        <v>0</v>
      </c>
      <c r="J833" s="50">
        <f t="shared" si="1210"/>
        <v>0</v>
      </c>
      <c r="K833" s="50">
        <f t="shared" si="1210"/>
        <v>0</v>
      </c>
      <c r="L833" s="50">
        <f t="shared" si="1210"/>
        <v>25649</v>
      </c>
      <c r="M833" s="50">
        <f t="shared" si="1210"/>
        <v>0</v>
      </c>
      <c r="N833" s="50">
        <f t="shared" si="1210"/>
        <v>0</v>
      </c>
      <c r="O833" s="50">
        <f t="shared" si="1210"/>
        <v>0</v>
      </c>
      <c r="P833" s="50">
        <f t="shared" si="1210"/>
        <v>0</v>
      </c>
      <c r="Q833" s="50">
        <f t="shared" si="1210"/>
        <v>0</v>
      </c>
      <c r="R833" s="50">
        <f t="shared" si="1210"/>
        <v>25649</v>
      </c>
      <c r="S833" s="50">
        <f t="shared" si="1210"/>
        <v>0</v>
      </c>
      <c r="T833" s="50">
        <f t="shared" si="1210"/>
        <v>0</v>
      </c>
      <c r="U833" s="50">
        <f t="shared" si="1210"/>
        <v>0</v>
      </c>
      <c r="V833" s="50">
        <f t="shared" ref="T833:AI835" si="1211">V834</f>
        <v>0</v>
      </c>
      <c r="W833" s="50">
        <f t="shared" si="1211"/>
        <v>0</v>
      </c>
      <c r="X833" s="50">
        <f t="shared" si="1211"/>
        <v>25649</v>
      </c>
      <c r="Y833" s="50">
        <f t="shared" si="1211"/>
        <v>0</v>
      </c>
      <c r="Z833" s="50">
        <f t="shared" si="1211"/>
        <v>0</v>
      </c>
      <c r="AA833" s="50">
        <f t="shared" si="1211"/>
        <v>0</v>
      </c>
      <c r="AB833" s="50">
        <f t="shared" si="1211"/>
        <v>0</v>
      </c>
      <c r="AC833" s="50">
        <f t="shared" si="1211"/>
        <v>0</v>
      </c>
      <c r="AD833" s="50">
        <f t="shared" si="1211"/>
        <v>25649</v>
      </c>
      <c r="AE833" s="50">
        <f t="shared" si="1211"/>
        <v>0</v>
      </c>
      <c r="AF833" s="50">
        <f t="shared" si="1211"/>
        <v>0</v>
      </c>
      <c r="AG833" s="50">
        <f t="shared" si="1211"/>
        <v>0</v>
      </c>
      <c r="AH833" s="50">
        <f t="shared" si="1211"/>
        <v>0</v>
      </c>
      <c r="AI833" s="50">
        <f t="shared" si="1211"/>
        <v>0</v>
      </c>
      <c r="AJ833" s="50">
        <f t="shared" ref="AF833:AQ835" si="1212">AJ834</f>
        <v>25649</v>
      </c>
      <c r="AK833" s="50">
        <f t="shared" si="1212"/>
        <v>0</v>
      </c>
      <c r="AL833" s="50">
        <f t="shared" si="1212"/>
        <v>0</v>
      </c>
      <c r="AM833" s="50">
        <f t="shared" si="1212"/>
        <v>0</v>
      </c>
      <c r="AN833" s="50">
        <f t="shared" si="1212"/>
        <v>0</v>
      </c>
      <c r="AO833" s="50">
        <f t="shared" si="1212"/>
        <v>0</v>
      </c>
      <c r="AP833" s="50">
        <f t="shared" si="1212"/>
        <v>25649</v>
      </c>
      <c r="AQ833" s="50">
        <f t="shared" si="1212"/>
        <v>0</v>
      </c>
    </row>
    <row r="834" spans="1:43" s="11" customFormat="1" ht="33">
      <c r="A834" s="33" t="s">
        <v>139</v>
      </c>
      <c r="B834" s="25" t="s">
        <v>56</v>
      </c>
      <c r="C834" s="25" t="s">
        <v>56</v>
      </c>
      <c r="D834" s="54" t="s">
        <v>237</v>
      </c>
      <c r="E834" s="42"/>
      <c r="F834" s="50">
        <f t="shared" si="1210"/>
        <v>24534</v>
      </c>
      <c r="G834" s="50">
        <f t="shared" si="1210"/>
        <v>0</v>
      </c>
      <c r="H834" s="50">
        <f t="shared" si="1210"/>
        <v>1115</v>
      </c>
      <c r="I834" s="50">
        <f t="shared" si="1210"/>
        <v>0</v>
      </c>
      <c r="J834" s="50">
        <f t="shared" si="1210"/>
        <v>0</v>
      </c>
      <c r="K834" s="50">
        <f t="shared" si="1210"/>
        <v>0</v>
      </c>
      <c r="L834" s="50">
        <f t="shared" si="1210"/>
        <v>25649</v>
      </c>
      <c r="M834" s="50">
        <f t="shared" si="1210"/>
        <v>0</v>
      </c>
      <c r="N834" s="50">
        <f t="shared" si="1210"/>
        <v>0</v>
      </c>
      <c r="O834" s="50">
        <f t="shared" si="1210"/>
        <v>0</v>
      </c>
      <c r="P834" s="50">
        <f t="shared" si="1210"/>
        <v>0</v>
      </c>
      <c r="Q834" s="50">
        <f t="shared" si="1210"/>
        <v>0</v>
      </c>
      <c r="R834" s="50">
        <f t="shared" si="1210"/>
        <v>25649</v>
      </c>
      <c r="S834" s="50">
        <f t="shared" si="1210"/>
        <v>0</v>
      </c>
      <c r="T834" s="50">
        <f t="shared" si="1211"/>
        <v>0</v>
      </c>
      <c r="U834" s="50">
        <f t="shared" si="1211"/>
        <v>0</v>
      </c>
      <c r="V834" s="50">
        <f t="shared" si="1211"/>
        <v>0</v>
      </c>
      <c r="W834" s="50">
        <f t="shared" si="1211"/>
        <v>0</v>
      </c>
      <c r="X834" s="50">
        <f t="shared" si="1211"/>
        <v>25649</v>
      </c>
      <c r="Y834" s="50">
        <f t="shared" si="1211"/>
        <v>0</v>
      </c>
      <c r="Z834" s="50">
        <f t="shared" si="1211"/>
        <v>0</v>
      </c>
      <c r="AA834" s="50">
        <f t="shared" si="1211"/>
        <v>0</v>
      </c>
      <c r="AB834" s="50">
        <f t="shared" si="1211"/>
        <v>0</v>
      </c>
      <c r="AC834" s="50">
        <f t="shared" si="1211"/>
        <v>0</v>
      </c>
      <c r="AD834" s="50">
        <f t="shared" si="1211"/>
        <v>25649</v>
      </c>
      <c r="AE834" s="50">
        <f t="shared" si="1211"/>
        <v>0</v>
      </c>
      <c r="AF834" s="50">
        <f t="shared" si="1212"/>
        <v>0</v>
      </c>
      <c r="AG834" s="50">
        <f t="shared" si="1212"/>
        <v>0</v>
      </c>
      <c r="AH834" s="50">
        <f t="shared" si="1212"/>
        <v>0</v>
      </c>
      <c r="AI834" s="50">
        <f t="shared" si="1212"/>
        <v>0</v>
      </c>
      <c r="AJ834" s="50">
        <f t="shared" si="1212"/>
        <v>25649</v>
      </c>
      <c r="AK834" s="50">
        <f t="shared" si="1212"/>
        <v>0</v>
      </c>
      <c r="AL834" s="50">
        <f t="shared" si="1212"/>
        <v>0</v>
      </c>
      <c r="AM834" s="50">
        <f t="shared" si="1212"/>
        <v>0</v>
      </c>
      <c r="AN834" s="50">
        <f t="shared" si="1212"/>
        <v>0</v>
      </c>
      <c r="AO834" s="50">
        <f t="shared" si="1212"/>
        <v>0</v>
      </c>
      <c r="AP834" s="50">
        <f t="shared" si="1212"/>
        <v>25649</v>
      </c>
      <c r="AQ834" s="50">
        <f t="shared" si="1212"/>
        <v>0</v>
      </c>
    </row>
    <row r="835" spans="1:43" s="11" customFormat="1" ht="35.25" customHeight="1">
      <c r="A835" s="33" t="s">
        <v>83</v>
      </c>
      <c r="B835" s="25" t="s">
        <v>56</v>
      </c>
      <c r="C835" s="25" t="s">
        <v>56</v>
      </c>
      <c r="D835" s="54" t="s">
        <v>237</v>
      </c>
      <c r="E835" s="42">
        <v>600</v>
      </c>
      <c r="F835" s="27">
        <f t="shared" si="1210"/>
        <v>24534</v>
      </c>
      <c r="G835" s="27">
        <f t="shared" si="1210"/>
        <v>0</v>
      </c>
      <c r="H835" s="27">
        <f t="shared" si="1210"/>
        <v>1115</v>
      </c>
      <c r="I835" s="27">
        <f t="shared" si="1210"/>
        <v>0</v>
      </c>
      <c r="J835" s="27">
        <f t="shared" si="1210"/>
        <v>0</v>
      </c>
      <c r="K835" s="27">
        <f t="shared" si="1210"/>
        <v>0</v>
      </c>
      <c r="L835" s="27">
        <f t="shared" si="1210"/>
        <v>25649</v>
      </c>
      <c r="M835" s="27">
        <f t="shared" si="1210"/>
        <v>0</v>
      </c>
      <c r="N835" s="27">
        <f t="shared" si="1210"/>
        <v>0</v>
      </c>
      <c r="O835" s="27">
        <f t="shared" si="1210"/>
        <v>0</v>
      </c>
      <c r="P835" s="27">
        <f t="shared" si="1210"/>
        <v>0</v>
      </c>
      <c r="Q835" s="27">
        <f t="shared" si="1210"/>
        <v>0</v>
      </c>
      <c r="R835" s="27">
        <f t="shared" si="1210"/>
        <v>25649</v>
      </c>
      <c r="S835" s="27">
        <f t="shared" si="1210"/>
        <v>0</v>
      </c>
      <c r="T835" s="27">
        <f t="shared" si="1211"/>
        <v>0</v>
      </c>
      <c r="U835" s="27">
        <f t="shared" si="1211"/>
        <v>0</v>
      </c>
      <c r="V835" s="27">
        <f t="shared" si="1211"/>
        <v>0</v>
      </c>
      <c r="W835" s="27">
        <f t="shared" si="1211"/>
        <v>0</v>
      </c>
      <c r="X835" s="27">
        <f t="shared" si="1211"/>
        <v>25649</v>
      </c>
      <c r="Y835" s="27">
        <f t="shared" si="1211"/>
        <v>0</v>
      </c>
      <c r="Z835" s="27">
        <f t="shared" si="1211"/>
        <v>0</v>
      </c>
      <c r="AA835" s="27">
        <f t="shared" si="1211"/>
        <v>0</v>
      </c>
      <c r="AB835" s="27">
        <f t="shared" si="1211"/>
        <v>0</v>
      </c>
      <c r="AC835" s="27">
        <f t="shared" si="1211"/>
        <v>0</v>
      </c>
      <c r="AD835" s="27">
        <f t="shared" si="1211"/>
        <v>25649</v>
      </c>
      <c r="AE835" s="27">
        <f t="shared" si="1211"/>
        <v>0</v>
      </c>
      <c r="AF835" s="27">
        <f t="shared" si="1212"/>
        <v>0</v>
      </c>
      <c r="AG835" s="27">
        <f t="shared" si="1212"/>
        <v>0</v>
      </c>
      <c r="AH835" s="27">
        <f t="shared" si="1212"/>
        <v>0</v>
      </c>
      <c r="AI835" s="27">
        <f t="shared" si="1212"/>
        <v>0</v>
      </c>
      <c r="AJ835" s="27">
        <f t="shared" si="1212"/>
        <v>25649</v>
      </c>
      <c r="AK835" s="27">
        <f t="shared" si="1212"/>
        <v>0</v>
      </c>
      <c r="AL835" s="27">
        <f t="shared" si="1212"/>
        <v>0</v>
      </c>
      <c r="AM835" s="27">
        <f t="shared" si="1212"/>
        <v>0</v>
      </c>
      <c r="AN835" s="27">
        <f t="shared" si="1212"/>
        <v>0</v>
      </c>
      <c r="AO835" s="27">
        <f t="shared" si="1212"/>
        <v>0</v>
      </c>
      <c r="AP835" s="27">
        <f t="shared" si="1212"/>
        <v>25649</v>
      </c>
      <c r="AQ835" s="27">
        <f t="shared" si="1212"/>
        <v>0</v>
      </c>
    </row>
    <row r="836" spans="1:43" s="11" customFormat="1" ht="16.5">
      <c r="A836" s="33" t="s">
        <v>178</v>
      </c>
      <c r="B836" s="25" t="s">
        <v>56</v>
      </c>
      <c r="C836" s="25" t="s">
        <v>56</v>
      </c>
      <c r="D836" s="54" t="s">
        <v>237</v>
      </c>
      <c r="E836" s="42" t="s">
        <v>177</v>
      </c>
      <c r="F836" s="92">
        <v>24534</v>
      </c>
      <c r="G836" s="92"/>
      <c r="H836" s="92">
        <v>1115</v>
      </c>
      <c r="I836" s="27"/>
      <c r="J836" s="27"/>
      <c r="K836" s="27"/>
      <c r="L836" s="27">
        <f>F836+H836+I836+J836+K836</f>
        <v>25649</v>
      </c>
      <c r="M836" s="27">
        <f>G836+K836</f>
        <v>0</v>
      </c>
      <c r="N836" s="27"/>
      <c r="O836" s="27"/>
      <c r="P836" s="27"/>
      <c r="Q836" s="27"/>
      <c r="R836" s="27">
        <f>L836+N836+O836+P836+Q836</f>
        <v>25649</v>
      </c>
      <c r="S836" s="27">
        <f>M836+Q836</f>
        <v>0</v>
      </c>
      <c r="T836" s="27"/>
      <c r="U836" s="27"/>
      <c r="V836" s="27"/>
      <c r="W836" s="27"/>
      <c r="X836" s="27">
        <f>R836+T836+U836+V836+W836</f>
        <v>25649</v>
      </c>
      <c r="Y836" s="27">
        <f>S836+W836</f>
        <v>0</v>
      </c>
      <c r="Z836" s="27"/>
      <c r="AA836" s="27"/>
      <c r="AB836" s="27"/>
      <c r="AC836" s="27"/>
      <c r="AD836" s="27">
        <f>X836+Z836+AA836+AB836+AC836</f>
        <v>25649</v>
      </c>
      <c r="AE836" s="27">
        <f>Y836+AC836</f>
        <v>0</v>
      </c>
      <c r="AF836" s="27"/>
      <c r="AG836" s="27"/>
      <c r="AH836" s="27"/>
      <c r="AI836" s="27"/>
      <c r="AJ836" s="27">
        <f>AD836+AF836+AG836+AH836+AI836</f>
        <v>25649</v>
      </c>
      <c r="AK836" s="27">
        <f>AE836+AI836</f>
        <v>0</v>
      </c>
      <c r="AL836" s="27"/>
      <c r="AM836" s="27"/>
      <c r="AN836" s="27"/>
      <c r="AO836" s="27"/>
      <c r="AP836" s="27">
        <f>AJ836+AL836+AM836+AN836+AO836</f>
        <v>25649</v>
      </c>
      <c r="AQ836" s="27">
        <f>AK836+AO836</f>
        <v>0</v>
      </c>
    </row>
    <row r="837" spans="1:43" s="11" customFormat="1" ht="18" customHeight="1">
      <c r="A837" s="33" t="s">
        <v>78</v>
      </c>
      <c r="B837" s="25" t="s">
        <v>56</v>
      </c>
      <c r="C837" s="25" t="s">
        <v>56</v>
      </c>
      <c r="D837" s="32" t="s">
        <v>234</v>
      </c>
      <c r="E837" s="25"/>
      <c r="F837" s="50">
        <f t="shared" ref="F837:U839" si="1213">F838</f>
        <v>4269</v>
      </c>
      <c r="G837" s="50">
        <f t="shared" si="1213"/>
        <v>0</v>
      </c>
      <c r="H837" s="50">
        <f t="shared" si="1213"/>
        <v>0</v>
      </c>
      <c r="I837" s="50">
        <f t="shared" si="1213"/>
        <v>0</v>
      </c>
      <c r="J837" s="50">
        <f t="shared" si="1213"/>
        <v>0</v>
      </c>
      <c r="K837" s="50">
        <f t="shared" si="1213"/>
        <v>0</v>
      </c>
      <c r="L837" s="50">
        <f t="shared" si="1213"/>
        <v>4269</v>
      </c>
      <c r="M837" s="50">
        <f t="shared" si="1213"/>
        <v>0</v>
      </c>
      <c r="N837" s="50">
        <f t="shared" si="1213"/>
        <v>0</v>
      </c>
      <c r="O837" s="50">
        <f t="shared" si="1213"/>
        <v>0</v>
      </c>
      <c r="P837" s="50">
        <f t="shared" si="1213"/>
        <v>0</v>
      </c>
      <c r="Q837" s="50">
        <f t="shared" si="1213"/>
        <v>0</v>
      </c>
      <c r="R837" s="50">
        <f t="shared" si="1213"/>
        <v>4269</v>
      </c>
      <c r="S837" s="50">
        <f t="shared" si="1213"/>
        <v>0</v>
      </c>
      <c r="T837" s="50">
        <f t="shared" si="1213"/>
        <v>0</v>
      </c>
      <c r="U837" s="50">
        <f t="shared" si="1213"/>
        <v>0</v>
      </c>
      <c r="V837" s="50">
        <f t="shared" ref="T837:AI839" si="1214">V838</f>
        <v>0</v>
      </c>
      <c r="W837" s="50">
        <f t="shared" si="1214"/>
        <v>0</v>
      </c>
      <c r="X837" s="50">
        <f t="shared" si="1214"/>
        <v>4269</v>
      </c>
      <c r="Y837" s="50">
        <f t="shared" si="1214"/>
        <v>0</v>
      </c>
      <c r="Z837" s="50">
        <f t="shared" si="1214"/>
        <v>0</v>
      </c>
      <c r="AA837" s="50">
        <f t="shared" si="1214"/>
        <v>0</v>
      </c>
      <c r="AB837" s="50">
        <f t="shared" si="1214"/>
        <v>0</v>
      </c>
      <c r="AC837" s="50">
        <f t="shared" si="1214"/>
        <v>0</v>
      </c>
      <c r="AD837" s="50">
        <f t="shared" si="1214"/>
        <v>4269</v>
      </c>
      <c r="AE837" s="50">
        <f t="shared" si="1214"/>
        <v>0</v>
      </c>
      <c r="AF837" s="50">
        <f t="shared" si="1214"/>
        <v>0</v>
      </c>
      <c r="AG837" s="50">
        <f t="shared" si="1214"/>
        <v>0</v>
      </c>
      <c r="AH837" s="50">
        <f t="shared" si="1214"/>
        <v>0</v>
      </c>
      <c r="AI837" s="50">
        <f t="shared" si="1214"/>
        <v>0</v>
      </c>
      <c r="AJ837" s="50">
        <f t="shared" ref="AF837:AQ839" si="1215">AJ838</f>
        <v>4269</v>
      </c>
      <c r="AK837" s="50">
        <f t="shared" si="1215"/>
        <v>0</v>
      </c>
      <c r="AL837" s="50">
        <f t="shared" si="1215"/>
        <v>0</v>
      </c>
      <c r="AM837" s="50">
        <f t="shared" si="1215"/>
        <v>0</v>
      </c>
      <c r="AN837" s="50">
        <f t="shared" si="1215"/>
        <v>0</v>
      </c>
      <c r="AO837" s="50">
        <f t="shared" si="1215"/>
        <v>0</v>
      </c>
      <c r="AP837" s="50">
        <f t="shared" si="1215"/>
        <v>4269</v>
      </c>
      <c r="AQ837" s="50">
        <f t="shared" si="1215"/>
        <v>0</v>
      </c>
    </row>
    <row r="838" spans="1:43" s="11" customFormat="1" ht="16.5">
      <c r="A838" s="33" t="s">
        <v>138</v>
      </c>
      <c r="B838" s="25" t="s">
        <v>56</v>
      </c>
      <c r="C838" s="25" t="s">
        <v>56</v>
      </c>
      <c r="D838" s="32" t="s">
        <v>235</v>
      </c>
      <c r="E838" s="25"/>
      <c r="F838" s="50">
        <f t="shared" si="1213"/>
        <v>4269</v>
      </c>
      <c r="G838" s="50">
        <f t="shared" si="1213"/>
        <v>0</v>
      </c>
      <c r="H838" s="50">
        <f t="shared" si="1213"/>
        <v>0</v>
      </c>
      <c r="I838" s="50">
        <f t="shared" si="1213"/>
        <v>0</v>
      </c>
      <c r="J838" s="50">
        <f t="shared" si="1213"/>
        <v>0</v>
      </c>
      <c r="K838" s="50">
        <f t="shared" si="1213"/>
        <v>0</v>
      </c>
      <c r="L838" s="50">
        <f t="shared" si="1213"/>
        <v>4269</v>
      </c>
      <c r="M838" s="50">
        <f t="shared" si="1213"/>
        <v>0</v>
      </c>
      <c r="N838" s="50">
        <f t="shared" si="1213"/>
        <v>0</v>
      </c>
      <c r="O838" s="50">
        <f t="shared" si="1213"/>
        <v>0</v>
      </c>
      <c r="P838" s="50">
        <f t="shared" si="1213"/>
        <v>0</v>
      </c>
      <c r="Q838" s="50">
        <f t="shared" si="1213"/>
        <v>0</v>
      </c>
      <c r="R838" s="50">
        <f t="shared" si="1213"/>
        <v>4269</v>
      </c>
      <c r="S838" s="50">
        <f t="shared" si="1213"/>
        <v>0</v>
      </c>
      <c r="T838" s="50">
        <f t="shared" si="1214"/>
        <v>0</v>
      </c>
      <c r="U838" s="50">
        <f t="shared" si="1214"/>
        <v>0</v>
      </c>
      <c r="V838" s="50">
        <f t="shared" si="1214"/>
        <v>0</v>
      </c>
      <c r="W838" s="50">
        <f t="shared" si="1214"/>
        <v>0</v>
      </c>
      <c r="X838" s="50">
        <f t="shared" si="1214"/>
        <v>4269</v>
      </c>
      <c r="Y838" s="50">
        <f t="shared" si="1214"/>
        <v>0</v>
      </c>
      <c r="Z838" s="50">
        <f t="shared" si="1214"/>
        <v>0</v>
      </c>
      <c r="AA838" s="50">
        <f t="shared" si="1214"/>
        <v>0</v>
      </c>
      <c r="AB838" s="50">
        <f t="shared" si="1214"/>
        <v>0</v>
      </c>
      <c r="AC838" s="50">
        <f t="shared" si="1214"/>
        <v>0</v>
      </c>
      <c r="AD838" s="50">
        <f t="shared" si="1214"/>
        <v>4269</v>
      </c>
      <c r="AE838" s="50">
        <f t="shared" si="1214"/>
        <v>0</v>
      </c>
      <c r="AF838" s="50">
        <f t="shared" si="1215"/>
        <v>0</v>
      </c>
      <c r="AG838" s="50">
        <f t="shared" si="1215"/>
        <v>0</v>
      </c>
      <c r="AH838" s="50">
        <f t="shared" si="1215"/>
        <v>0</v>
      </c>
      <c r="AI838" s="50">
        <f t="shared" si="1215"/>
        <v>0</v>
      </c>
      <c r="AJ838" s="50">
        <f t="shared" si="1215"/>
        <v>4269</v>
      </c>
      <c r="AK838" s="50">
        <f t="shared" si="1215"/>
        <v>0</v>
      </c>
      <c r="AL838" s="50">
        <f t="shared" si="1215"/>
        <v>0</v>
      </c>
      <c r="AM838" s="50">
        <f t="shared" si="1215"/>
        <v>0</v>
      </c>
      <c r="AN838" s="50">
        <f t="shared" si="1215"/>
        <v>0</v>
      </c>
      <c r="AO838" s="50">
        <f t="shared" si="1215"/>
        <v>0</v>
      </c>
      <c r="AP838" s="50">
        <f t="shared" si="1215"/>
        <v>4269</v>
      </c>
      <c r="AQ838" s="50">
        <f t="shared" si="1215"/>
        <v>0</v>
      </c>
    </row>
    <row r="839" spans="1:43" s="11" customFormat="1" ht="34.5" customHeight="1">
      <c r="A839" s="33" t="s">
        <v>83</v>
      </c>
      <c r="B839" s="25" t="s">
        <v>56</v>
      </c>
      <c r="C839" s="25" t="s">
        <v>56</v>
      </c>
      <c r="D839" s="32" t="s">
        <v>235</v>
      </c>
      <c r="E839" s="25" t="s">
        <v>84</v>
      </c>
      <c r="F839" s="27">
        <f t="shared" si="1213"/>
        <v>4269</v>
      </c>
      <c r="G839" s="27">
        <f t="shared" si="1213"/>
        <v>0</v>
      </c>
      <c r="H839" s="27">
        <f t="shared" si="1213"/>
        <v>0</v>
      </c>
      <c r="I839" s="27">
        <f t="shared" si="1213"/>
        <v>0</v>
      </c>
      <c r="J839" s="27">
        <f t="shared" si="1213"/>
        <v>0</v>
      </c>
      <c r="K839" s="27">
        <f t="shared" si="1213"/>
        <v>0</v>
      </c>
      <c r="L839" s="27">
        <f t="shared" si="1213"/>
        <v>4269</v>
      </c>
      <c r="M839" s="27">
        <f t="shared" si="1213"/>
        <v>0</v>
      </c>
      <c r="N839" s="27">
        <f t="shared" si="1213"/>
        <v>0</v>
      </c>
      <c r="O839" s="27">
        <f t="shared" si="1213"/>
        <v>0</v>
      </c>
      <c r="P839" s="27">
        <f t="shared" si="1213"/>
        <v>0</v>
      </c>
      <c r="Q839" s="27">
        <f t="shared" si="1213"/>
        <v>0</v>
      </c>
      <c r="R839" s="27">
        <f t="shared" si="1213"/>
        <v>4269</v>
      </c>
      <c r="S839" s="27">
        <f t="shared" si="1213"/>
        <v>0</v>
      </c>
      <c r="T839" s="27">
        <f t="shared" si="1214"/>
        <v>0</v>
      </c>
      <c r="U839" s="27">
        <f t="shared" si="1214"/>
        <v>0</v>
      </c>
      <c r="V839" s="27">
        <f t="shared" si="1214"/>
        <v>0</v>
      </c>
      <c r="W839" s="27">
        <f t="shared" si="1214"/>
        <v>0</v>
      </c>
      <c r="X839" s="27">
        <f t="shared" si="1214"/>
        <v>4269</v>
      </c>
      <c r="Y839" s="27">
        <f t="shared" si="1214"/>
        <v>0</v>
      </c>
      <c r="Z839" s="27">
        <f t="shared" si="1214"/>
        <v>0</v>
      </c>
      <c r="AA839" s="27">
        <f t="shared" si="1214"/>
        <v>0</v>
      </c>
      <c r="AB839" s="27">
        <f t="shared" si="1214"/>
        <v>0</v>
      </c>
      <c r="AC839" s="27">
        <f t="shared" si="1214"/>
        <v>0</v>
      </c>
      <c r="AD839" s="27">
        <f t="shared" si="1214"/>
        <v>4269</v>
      </c>
      <c r="AE839" s="27">
        <f t="shared" si="1214"/>
        <v>0</v>
      </c>
      <c r="AF839" s="27">
        <f t="shared" si="1215"/>
        <v>0</v>
      </c>
      <c r="AG839" s="27">
        <f t="shared" si="1215"/>
        <v>0</v>
      </c>
      <c r="AH839" s="27">
        <f t="shared" si="1215"/>
        <v>0</v>
      </c>
      <c r="AI839" s="27">
        <f t="shared" si="1215"/>
        <v>0</v>
      </c>
      <c r="AJ839" s="27">
        <f t="shared" si="1215"/>
        <v>4269</v>
      </c>
      <c r="AK839" s="27">
        <f t="shared" si="1215"/>
        <v>0</v>
      </c>
      <c r="AL839" s="27">
        <f t="shared" si="1215"/>
        <v>0</v>
      </c>
      <c r="AM839" s="27">
        <f t="shared" si="1215"/>
        <v>0</v>
      </c>
      <c r="AN839" s="27">
        <f t="shared" si="1215"/>
        <v>0</v>
      </c>
      <c r="AO839" s="27">
        <f t="shared" si="1215"/>
        <v>0</v>
      </c>
      <c r="AP839" s="27">
        <f t="shared" si="1215"/>
        <v>4269</v>
      </c>
      <c r="AQ839" s="27">
        <f t="shared" si="1215"/>
        <v>0</v>
      </c>
    </row>
    <row r="840" spans="1:43" s="11" customFormat="1" ht="16.5">
      <c r="A840" s="33" t="s">
        <v>178</v>
      </c>
      <c r="B840" s="25" t="s">
        <v>56</v>
      </c>
      <c r="C840" s="25" t="s">
        <v>56</v>
      </c>
      <c r="D840" s="32" t="s">
        <v>235</v>
      </c>
      <c r="E840" s="25" t="s">
        <v>177</v>
      </c>
      <c r="F840" s="27">
        <v>4269</v>
      </c>
      <c r="G840" s="27"/>
      <c r="H840" s="27"/>
      <c r="I840" s="27"/>
      <c r="J840" s="27"/>
      <c r="K840" s="27"/>
      <c r="L840" s="27">
        <f>F840+H840+I840+J840+K840</f>
        <v>4269</v>
      </c>
      <c r="M840" s="27">
        <f>G840+K840</f>
        <v>0</v>
      </c>
      <c r="N840" s="27"/>
      <c r="O840" s="27"/>
      <c r="P840" s="27"/>
      <c r="Q840" s="27"/>
      <c r="R840" s="27">
        <f>L840+N840+O840+P840+Q840</f>
        <v>4269</v>
      </c>
      <c r="S840" s="27">
        <f>M840+Q840</f>
        <v>0</v>
      </c>
      <c r="T840" s="27"/>
      <c r="U840" s="27"/>
      <c r="V840" s="27"/>
      <c r="W840" s="27"/>
      <c r="X840" s="27">
        <f>R840+T840+U840+V840+W840</f>
        <v>4269</v>
      </c>
      <c r="Y840" s="27">
        <f>S840+W840</f>
        <v>0</v>
      </c>
      <c r="Z840" s="27"/>
      <c r="AA840" s="27"/>
      <c r="AB840" s="27"/>
      <c r="AC840" s="27"/>
      <c r="AD840" s="27">
        <f>X840+Z840+AA840+AB840+AC840</f>
        <v>4269</v>
      </c>
      <c r="AE840" s="27">
        <f>Y840+AC840</f>
        <v>0</v>
      </c>
      <c r="AF840" s="27"/>
      <c r="AG840" s="27"/>
      <c r="AH840" s="27"/>
      <c r="AI840" s="27"/>
      <c r="AJ840" s="27">
        <f>AD840+AF840+AG840+AH840+AI840</f>
        <v>4269</v>
      </c>
      <c r="AK840" s="27">
        <f>AE840+AI840</f>
        <v>0</v>
      </c>
      <c r="AL840" s="27"/>
      <c r="AM840" s="27"/>
      <c r="AN840" s="27"/>
      <c r="AO840" s="27"/>
      <c r="AP840" s="27">
        <f>AJ840+AL840+AM840+AN840+AO840</f>
        <v>4269</v>
      </c>
      <c r="AQ840" s="27">
        <f>AK840+AO840</f>
        <v>0</v>
      </c>
    </row>
    <row r="841" spans="1:43" s="11" customFormat="1" ht="16.5">
      <c r="A841" s="33"/>
      <c r="B841" s="25"/>
      <c r="C841" s="25"/>
      <c r="D841" s="32"/>
      <c r="E841" s="25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  <c r="AE841" s="61"/>
      <c r="AF841" s="61"/>
      <c r="AG841" s="61"/>
      <c r="AH841" s="61"/>
      <c r="AI841" s="61"/>
      <c r="AJ841" s="61"/>
      <c r="AK841" s="61"/>
      <c r="AL841" s="61"/>
      <c r="AM841" s="61"/>
      <c r="AN841" s="61"/>
      <c r="AO841" s="61"/>
      <c r="AP841" s="61"/>
      <c r="AQ841" s="61"/>
    </row>
    <row r="842" spans="1:43" s="11" customFormat="1" ht="18.75">
      <c r="A842" s="71" t="s">
        <v>39</v>
      </c>
      <c r="B842" s="22" t="s">
        <v>56</v>
      </c>
      <c r="C842" s="22" t="s">
        <v>59</v>
      </c>
      <c r="D842" s="43"/>
      <c r="E842" s="44"/>
      <c r="F842" s="24">
        <f t="shared" ref="F842:AQ842" si="1216">F843</f>
        <v>67758</v>
      </c>
      <c r="G842" s="24">
        <f t="shared" si="1216"/>
        <v>0</v>
      </c>
      <c r="H842" s="24">
        <f t="shared" si="1216"/>
        <v>2204</v>
      </c>
      <c r="I842" s="24">
        <f t="shared" si="1216"/>
        <v>0</v>
      </c>
      <c r="J842" s="24">
        <f t="shared" si="1216"/>
        <v>0</v>
      </c>
      <c r="K842" s="24">
        <f t="shared" si="1216"/>
        <v>0</v>
      </c>
      <c r="L842" s="24">
        <f t="shared" si="1216"/>
        <v>69962</v>
      </c>
      <c r="M842" s="24">
        <f t="shared" si="1216"/>
        <v>0</v>
      </c>
      <c r="N842" s="24">
        <f t="shared" si="1216"/>
        <v>0</v>
      </c>
      <c r="O842" s="24">
        <f t="shared" si="1216"/>
        <v>0</v>
      </c>
      <c r="P842" s="24">
        <f t="shared" si="1216"/>
        <v>0</v>
      </c>
      <c r="Q842" s="24">
        <f t="shared" si="1216"/>
        <v>0</v>
      </c>
      <c r="R842" s="24">
        <f t="shared" si="1216"/>
        <v>69962</v>
      </c>
      <c r="S842" s="24">
        <f t="shared" si="1216"/>
        <v>0</v>
      </c>
      <c r="T842" s="24">
        <f t="shared" si="1216"/>
        <v>685</v>
      </c>
      <c r="U842" s="24">
        <f t="shared" si="1216"/>
        <v>0</v>
      </c>
      <c r="V842" s="24">
        <f t="shared" si="1216"/>
        <v>0</v>
      </c>
      <c r="W842" s="24">
        <f t="shared" si="1216"/>
        <v>0</v>
      </c>
      <c r="X842" s="24">
        <f t="shared" si="1216"/>
        <v>70647</v>
      </c>
      <c r="Y842" s="24">
        <f t="shared" si="1216"/>
        <v>0</v>
      </c>
      <c r="Z842" s="24">
        <f t="shared" si="1216"/>
        <v>2566</v>
      </c>
      <c r="AA842" s="24">
        <f t="shared" si="1216"/>
        <v>0</v>
      </c>
      <c r="AB842" s="24">
        <f t="shared" si="1216"/>
        <v>0</v>
      </c>
      <c r="AC842" s="24">
        <f t="shared" si="1216"/>
        <v>3012</v>
      </c>
      <c r="AD842" s="24">
        <f t="shared" si="1216"/>
        <v>76225</v>
      </c>
      <c r="AE842" s="24">
        <f t="shared" si="1216"/>
        <v>3012</v>
      </c>
      <c r="AF842" s="24">
        <f t="shared" si="1216"/>
        <v>0</v>
      </c>
      <c r="AG842" s="24">
        <f t="shared" si="1216"/>
        <v>0</v>
      </c>
      <c r="AH842" s="24">
        <f t="shared" si="1216"/>
        <v>0</v>
      </c>
      <c r="AI842" s="24">
        <f t="shared" si="1216"/>
        <v>0</v>
      </c>
      <c r="AJ842" s="24">
        <f t="shared" si="1216"/>
        <v>76225</v>
      </c>
      <c r="AK842" s="24">
        <f t="shared" si="1216"/>
        <v>3012</v>
      </c>
      <c r="AL842" s="24">
        <f t="shared" si="1216"/>
        <v>930</v>
      </c>
      <c r="AM842" s="24">
        <f t="shared" si="1216"/>
        <v>-577</v>
      </c>
      <c r="AN842" s="24">
        <f t="shared" si="1216"/>
        <v>0</v>
      </c>
      <c r="AO842" s="24">
        <f t="shared" si="1216"/>
        <v>0</v>
      </c>
      <c r="AP842" s="24">
        <f t="shared" si="1216"/>
        <v>76578</v>
      </c>
      <c r="AQ842" s="24">
        <f t="shared" si="1216"/>
        <v>3012</v>
      </c>
    </row>
    <row r="843" spans="1:43" s="11" customFormat="1" ht="50.25">
      <c r="A843" s="33" t="s">
        <v>478</v>
      </c>
      <c r="B843" s="36" t="s">
        <v>56</v>
      </c>
      <c r="C843" s="36" t="s">
        <v>59</v>
      </c>
      <c r="D843" s="36" t="s">
        <v>308</v>
      </c>
      <c r="E843" s="36"/>
      <c r="F843" s="27">
        <f>F844+F848+F852</f>
        <v>67758</v>
      </c>
      <c r="G843" s="27">
        <f>G844+G848+G852</f>
        <v>0</v>
      </c>
      <c r="H843" s="27">
        <f t="shared" ref="H843:M843" si="1217">H844+H848+H852</f>
        <v>2204</v>
      </c>
      <c r="I843" s="27">
        <f t="shared" si="1217"/>
        <v>0</v>
      </c>
      <c r="J843" s="27">
        <f t="shared" si="1217"/>
        <v>0</v>
      </c>
      <c r="K843" s="27">
        <f t="shared" si="1217"/>
        <v>0</v>
      </c>
      <c r="L843" s="27">
        <f t="shared" si="1217"/>
        <v>69962</v>
      </c>
      <c r="M843" s="27">
        <f t="shared" si="1217"/>
        <v>0</v>
      </c>
      <c r="N843" s="27">
        <f t="shared" ref="N843:S843" si="1218">N844+N848+N852</f>
        <v>0</v>
      </c>
      <c r="O843" s="27">
        <f t="shared" si="1218"/>
        <v>0</v>
      </c>
      <c r="P843" s="27">
        <f t="shared" si="1218"/>
        <v>0</v>
      </c>
      <c r="Q843" s="27">
        <f t="shared" si="1218"/>
        <v>0</v>
      </c>
      <c r="R843" s="27">
        <f t="shared" si="1218"/>
        <v>69962</v>
      </c>
      <c r="S843" s="27">
        <f t="shared" si="1218"/>
        <v>0</v>
      </c>
      <c r="T843" s="27">
        <f t="shared" ref="T843:Y843" si="1219">T844+T848+T852</f>
        <v>685</v>
      </c>
      <c r="U843" s="27">
        <f t="shared" si="1219"/>
        <v>0</v>
      </c>
      <c r="V843" s="27">
        <f t="shared" si="1219"/>
        <v>0</v>
      </c>
      <c r="W843" s="27">
        <f t="shared" si="1219"/>
        <v>0</v>
      </c>
      <c r="X843" s="27">
        <f t="shared" si="1219"/>
        <v>70647</v>
      </c>
      <c r="Y843" s="27">
        <f t="shared" si="1219"/>
        <v>0</v>
      </c>
      <c r="Z843" s="27">
        <f>Z844+Z848+Z852+Z862+Z865</f>
        <v>2566</v>
      </c>
      <c r="AA843" s="27">
        <f t="shared" ref="AA843:AE843" si="1220">AA844+AA848+AA852+AA862+AA865</f>
        <v>0</v>
      </c>
      <c r="AB843" s="27">
        <f t="shared" si="1220"/>
        <v>0</v>
      </c>
      <c r="AC843" s="27">
        <f t="shared" si="1220"/>
        <v>3012</v>
      </c>
      <c r="AD843" s="27">
        <f t="shared" si="1220"/>
        <v>76225</v>
      </c>
      <c r="AE843" s="27">
        <f t="shared" si="1220"/>
        <v>3012</v>
      </c>
      <c r="AF843" s="27">
        <f>AF844+AF848+AF852+AF862+AF865</f>
        <v>0</v>
      </c>
      <c r="AG843" s="27">
        <f t="shared" ref="AG843:AK843" si="1221">AG844+AG848+AG852+AG862+AG865</f>
        <v>0</v>
      </c>
      <c r="AH843" s="27">
        <f t="shared" si="1221"/>
        <v>0</v>
      </c>
      <c r="AI843" s="27">
        <f t="shared" si="1221"/>
        <v>0</v>
      </c>
      <c r="AJ843" s="27">
        <f t="shared" si="1221"/>
        <v>76225</v>
      </c>
      <c r="AK843" s="27">
        <f t="shared" si="1221"/>
        <v>3012</v>
      </c>
      <c r="AL843" s="27">
        <f>AL844+AL848+AL852+AL862+AL865</f>
        <v>930</v>
      </c>
      <c r="AM843" s="27">
        <f t="shared" ref="AM843:AQ843" si="1222">AM844+AM848+AM852+AM862+AM865</f>
        <v>-577</v>
      </c>
      <c r="AN843" s="27">
        <f t="shared" si="1222"/>
        <v>0</v>
      </c>
      <c r="AO843" s="27">
        <f t="shared" si="1222"/>
        <v>0</v>
      </c>
      <c r="AP843" s="27">
        <f t="shared" si="1222"/>
        <v>76578</v>
      </c>
      <c r="AQ843" s="27">
        <f t="shared" si="1222"/>
        <v>3012</v>
      </c>
    </row>
    <row r="844" spans="1:43" s="11" customFormat="1" ht="33">
      <c r="A844" s="77" t="s">
        <v>216</v>
      </c>
      <c r="B844" s="36" t="s">
        <v>56</v>
      </c>
      <c r="C844" s="36" t="s">
        <v>59</v>
      </c>
      <c r="D844" s="36" t="s">
        <v>309</v>
      </c>
      <c r="E844" s="36"/>
      <c r="F844" s="27">
        <f t="shared" ref="F844:U846" si="1223">F845</f>
        <v>52300</v>
      </c>
      <c r="G844" s="27">
        <f t="shared" si="1223"/>
        <v>0</v>
      </c>
      <c r="H844" s="27">
        <f t="shared" si="1223"/>
        <v>1620</v>
      </c>
      <c r="I844" s="27">
        <f t="shared" si="1223"/>
        <v>0</v>
      </c>
      <c r="J844" s="27">
        <f t="shared" si="1223"/>
        <v>0</v>
      </c>
      <c r="K844" s="27">
        <f t="shared" si="1223"/>
        <v>0</v>
      </c>
      <c r="L844" s="27">
        <f t="shared" si="1223"/>
        <v>53920</v>
      </c>
      <c r="M844" s="27">
        <f t="shared" si="1223"/>
        <v>0</v>
      </c>
      <c r="N844" s="27">
        <f t="shared" si="1223"/>
        <v>0</v>
      </c>
      <c r="O844" s="27">
        <f t="shared" si="1223"/>
        <v>0</v>
      </c>
      <c r="P844" s="27">
        <f t="shared" si="1223"/>
        <v>0</v>
      </c>
      <c r="Q844" s="27">
        <f t="shared" si="1223"/>
        <v>0</v>
      </c>
      <c r="R844" s="27">
        <f t="shared" si="1223"/>
        <v>53920</v>
      </c>
      <c r="S844" s="27">
        <f t="shared" si="1223"/>
        <v>0</v>
      </c>
      <c r="T844" s="27">
        <f t="shared" si="1223"/>
        <v>640</v>
      </c>
      <c r="U844" s="27">
        <f t="shared" si="1223"/>
        <v>0</v>
      </c>
      <c r="V844" s="27">
        <f t="shared" ref="T844:AI846" si="1224">V845</f>
        <v>0</v>
      </c>
      <c r="W844" s="27">
        <f t="shared" si="1224"/>
        <v>0</v>
      </c>
      <c r="X844" s="27">
        <f t="shared" si="1224"/>
        <v>54560</v>
      </c>
      <c r="Y844" s="27">
        <f t="shared" si="1224"/>
        <v>0</v>
      </c>
      <c r="Z844" s="27">
        <f t="shared" si="1224"/>
        <v>0</v>
      </c>
      <c r="AA844" s="27">
        <f t="shared" si="1224"/>
        <v>0</v>
      </c>
      <c r="AB844" s="27">
        <f t="shared" si="1224"/>
        <v>0</v>
      </c>
      <c r="AC844" s="27">
        <f t="shared" si="1224"/>
        <v>0</v>
      </c>
      <c r="AD844" s="27">
        <f t="shared" si="1224"/>
        <v>54560</v>
      </c>
      <c r="AE844" s="27">
        <f t="shared" si="1224"/>
        <v>0</v>
      </c>
      <c r="AF844" s="27">
        <f t="shared" si="1224"/>
        <v>0</v>
      </c>
      <c r="AG844" s="27">
        <f t="shared" si="1224"/>
        <v>0</v>
      </c>
      <c r="AH844" s="27">
        <f t="shared" si="1224"/>
        <v>0</v>
      </c>
      <c r="AI844" s="27">
        <f t="shared" si="1224"/>
        <v>0</v>
      </c>
      <c r="AJ844" s="27">
        <f t="shared" ref="AF844:AQ846" si="1225">AJ845</f>
        <v>54560</v>
      </c>
      <c r="AK844" s="27">
        <f t="shared" si="1225"/>
        <v>0</v>
      </c>
      <c r="AL844" s="27">
        <f t="shared" si="1225"/>
        <v>0</v>
      </c>
      <c r="AM844" s="27">
        <f t="shared" si="1225"/>
        <v>0</v>
      </c>
      <c r="AN844" s="27">
        <f t="shared" si="1225"/>
        <v>0</v>
      </c>
      <c r="AO844" s="27">
        <f t="shared" si="1225"/>
        <v>0</v>
      </c>
      <c r="AP844" s="27">
        <f t="shared" si="1225"/>
        <v>54560</v>
      </c>
      <c r="AQ844" s="27">
        <f t="shared" si="1225"/>
        <v>0</v>
      </c>
    </row>
    <row r="845" spans="1:43" s="11" customFormat="1" ht="33">
      <c r="A845" s="73" t="s">
        <v>110</v>
      </c>
      <c r="B845" s="36" t="s">
        <v>56</v>
      </c>
      <c r="C845" s="36" t="s">
        <v>59</v>
      </c>
      <c r="D845" s="42" t="s">
        <v>322</v>
      </c>
      <c r="E845" s="36"/>
      <c r="F845" s="27">
        <f t="shared" si="1223"/>
        <v>52300</v>
      </c>
      <c r="G845" s="27">
        <f t="shared" si="1223"/>
        <v>0</v>
      </c>
      <c r="H845" s="27">
        <f t="shared" si="1223"/>
        <v>1620</v>
      </c>
      <c r="I845" s="27">
        <f t="shared" si="1223"/>
        <v>0</v>
      </c>
      <c r="J845" s="27">
        <f t="shared" si="1223"/>
        <v>0</v>
      </c>
      <c r="K845" s="27">
        <f t="shared" si="1223"/>
        <v>0</v>
      </c>
      <c r="L845" s="27">
        <f t="shared" si="1223"/>
        <v>53920</v>
      </c>
      <c r="M845" s="27">
        <f t="shared" si="1223"/>
        <v>0</v>
      </c>
      <c r="N845" s="27">
        <f t="shared" si="1223"/>
        <v>0</v>
      </c>
      <c r="O845" s="27">
        <f t="shared" si="1223"/>
        <v>0</v>
      </c>
      <c r="P845" s="27">
        <f t="shared" si="1223"/>
        <v>0</v>
      </c>
      <c r="Q845" s="27">
        <f t="shared" si="1223"/>
        <v>0</v>
      </c>
      <c r="R845" s="27">
        <f t="shared" si="1223"/>
        <v>53920</v>
      </c>
      <c r="S845" s="27">
        <f t="shared" si="1223"/>
        <v>0</v>
      </c>
      <c r="T845" s="27">
        <f t="shared" si="1224"/>
        <v>640</v>
      </c>
      <c r="U845" s="27">
        <f t="shared" si="1224"/>
        <v>0</v>
      </c>
      <c r="V845" s="27">
        <f t="shared" si="1224"/>
        <v>0</v>
      </c>
      <c r="W845" s="27">
        <f t="shared" si="1224"/>
        <v>0</v>
      </c>
      <c r="X845" s="27">
        <f t="shared" si="1224"/>
        <v>54560</v>
      </c>
      <c r="Y845" s="27">
        <f t="shared" si="1224"/>
        <v>0</v>
      </c>
      <c r="Z845" s="27">
        <f t="shared" si="1224"/>
        <v>0</v>
      </c>
      <c r="AA845" s="27">
        <f t="shared" si="1224"/>
        <v>0</v>
      </c>
      <c r="AB845" s="27">
        <f t="shared" si="1224"/>
        <v>0</v>
      </c>
      <c r="AC845" s="27">
        <f t="shared" si="1224"/>
        <v>0</v>
      </c>
      <c r="AD845" s="27">
        <f t="shared" si="1224"/>
        <v>54560</v>
      </c>
      <c r="AE845" s="27">
        <f t="shared" si="1224"/>
        <v>0</v>
      </c>
      <c r="AF845" s="27">
        <f t="shared" si="1225"/>
        <v>0</v>
      </c>
      <c r="AG845" s="27">
        <f t="shared" si="1225"/>
        <v>0</v>
      </c>
      <c r="AH845" s="27">
        <f t="shared" si="1225"/>
        <v>0</v>
      </c>
      <c r="AI845" s="27">
        <f t="shared" si="1225"/>
        <v>0</v>
      </c>
      <c r="AJ845" s="27">
        <f t="shared" si="1225"/>
        <v>54560</v>
      </c>
      <c r="AK845" s="27">
        <f t="shared" si="1225"/>
        <v>0</v>
      </c>
      <c r="AL845" s="27">
        <f t="shared" si="1225"/>
        <v>0</v>
      </c>
      <c r="AM845" s="27">
        <f t="shared" si="1225"/>
        <v>0</v>
      </c>
      <c r="AN845" s="27">
        <f t="shared" si="1225"/>
        <v>0</v>
      </c>
      <c r="AO845" s="27">
        <f t="shared" si="1225"/>
        <v>0</v>
      </c>
      <c r="AP845" s="27">
        <f t="shared" si="1225"/>
        <v>54560</v>
      </c>
      <c r="AQ845" s="27">
        <f t="shared" si="1225"/>
        <v>0</v>
      </c>
    </row>
    <row r="846" spans="1:43" s="11" customFormat="1" ht="33" customHeight="1">
      <c r="A846" s="73" t="s">
        <v>83</v>
      </c>
      <c r="B846" s="36" t="s">
        <v>56</v>
      </c>
      <c r="C846" s="36" t="s">
        <v>59</v>
      </c>
      <c r="D846" s="42" t="s">
        <v>322</v>
      </c>
      <c r="E846" s="36" t="s">
        <v>84</v>
      </c>
      <c r="F846" s="27">
        <f t="shared" si="1223"/>
        <v>52300</v>
      </c>
      <c r="G846" s="27">
        <f t="shared" si="1223"/>
        <v>0</v>
      </c>
      <c r="H846" s="27">
        <f t="shared" si="1223"/>
        <v>1620</v>
      </c>
      <c r="I846" s="27">
        <f t="shared" si="1223"/>
        <v>0</v>
      </c>
      <c r="J846" s="27">
        <f t="shared" si="1223"/>
        <v>0</v>
      </c>
      <c r="K846" s="27">
        <f t="shared" si="1223"/>
        <v>0</v>
      </c>
      <c r="L846" s="27">
        <f t="shared" si="1223"/>
        <v>53920</v>
      </c>
      <c r="M846" s="27">
        <f t="shared" si="1223"/>
        <v>0</v>
      </c>
      <c r="N846" s="27">
        <f t="shared" si="1223"/>
        <v>0</v>
      </c>
      <c r="O846" s="27">
        <f t="shared" si="1223"/>
        <v>0</v>
      </c>
      <c r="P846" s="27">
        <f t="shared" si="1223"/>
        <v>0</v>
      </c>
      <c r="Q846" s="27">
        <f t="shared" si="1223"/>
        <v>0</v>
      </c>
      <c r="R846" s="27">
        <f t="shared" si="1223"/>
        <v>53920</v>
      </c>
      <c r="S846" s="27">
        <f t="shared" si="1223"/>
        <v>0</v>
      </c>
      <c r="T846" s="27">
        <f t="shared" si="1224"/>
        <v>640</v>
      </c>
      <c r="U846" s="27">
        <f t="shared" si="1224"/>
        <v>0</v>
      </c>
      <c r="V846" s="27">
        <f t="shared" si="1224"/>
        <v>0</v>
      </c>
      <c r="W846" s="27">
        <f t="shared" si="1224"/>
        <v>0</v>
      </c>
      <c r="X846" s="27">
        <f t="shared" si="1224"/>
        <v>54560</v>
      </c>
      <c r="Y846" s="27">
        <f t="shared" si="1224"/>
        <v>0</v>
      </c>
      <c r="Z846" s="27">
        <f t="shared" si="1224"/>
        <v>0</v>
      </c>
      <c r="AA846" s="27">
        <f t="shared" si="1224"/>
        <v>0</v>
      </c>
      <c r="AB846" s="27">
        <f t="shared" si="1224"/>
        <v>0</v>
      </c>
      <c r="AC846" s="27">
        <f t="shared" si="1224"/>
        <v>0</v>
      </c>
      <c r="AD846" s="27">
        <f t="shared" si="1224"/>
        <v>54560</v>
      </c>
      <c r="AE846" s="27">
        <f t="shared" si="1224"/>
        <v>0</v>
      </c>
      <c r="AF846" s="27">
        <f t="shared" si="1225"/>
        <v>0</v>
      </c>
      <c r="AG846" s="27">
        <f t="shared" si="1225"/>
        <v>0</v>
      </c>
      <c r="AH846" s="27">
        <f t="shared" si="1225"/>
        <v>0</v>
      </c>
      <c r="AI846" s="27">
        <f t="shared" si="1225"/>
        <v>0</v>
      </c>
      <c r="AJ846" s="27">
        <f t="shared" si="1225"/>
        <v>54560</v>
      </c>
      <c r="AK846" s="27">
        <f t="shared" si="1225"/>
        <v>0</v>
      </c>
      <c r="AL846" s="27">
        <f t="shared" si="1225"/>
        <v>0</v>
      </c>
      <c r="AM846" s="27">
        <f t="shared" si="1225"/>
        <v>0</v>
      </c>
      <c r="AN846" s="27">
        <f t="shared" si="1225"/>
        <v>0</v>
      </c>
      <c r="AO846" s="27">
        <f t="shared" si="1225"/>
        <v>0</v>
      </c>
      <c r="AP846" s="27">
        <f t="shared" si="1225"/>
        <v>54560</v>
      </c>
      <c r="AQ846" s="27">
        <f t="shared" si="1225"/>
        <v>0</v>
      </c>
    </row>
    <row r="847" spans="1:43" s="11" customFormat="1" ht="16.5">
      <c r="A847" s="73" t="s">
        <v>189</v>
      </c>
      <c r="B847" s="36" t="s">
        <v>56</v>
      </c>
      <c r="C847" s="36" t="s">
        <v>59</v>
      </c>
      <c r="D847" s="42" t="s">
        <v>322</v>
      </c>
      <c r="E847" s="36" t="s">
        <v>188</v>
      </c>
      <c r="F847" s="27">
        <v>52300</v>
      </c>
      <c r="G847" s="27"/>
      <c r="H847" s="27">
        <v>1620</v>
      </c>
      <c r="I847" s="27"/>
      <c r="J847" s="27"/>
      <c r="K847" s="27"/>
      <c r="L847" s="27">
        <f>F847+H847+I847+J847+K847</f>
        <v>53920</v>
      </c>
      <c r="M847" s="27">
        <f>G847+K847</f>
        <v>0</v>
      </c>
      <c r="N847" s="27"/>
      <c r="O847" s="27"/>
      <c r="P847" s="27"/>
      <c r="Q847" s="27"/>
      <c r="R847" s="27">
        <f>L847+N847+O847+P847+Q847</f>
        <v>53920</v>
      </c>
      <c r="S847" s="27">
        <f>M847+Q847</f>
        <v>0</v>
      </c>
      <c r="T847" s="27">
        <v>640</v>
      </c>
      <c r="U847" s="27"/>
      <c r="V847" s="27"/>
      <c r="W847" s="27"/>
      <c r="X847" s="27">
        <f>R847+T847+U847+V847+W847</f>
        <v>54560</v>
      </c>
      <c r="Y847" s="27">
        <f>S847+W847</f>
        <v>0</v>
      </c>
      <c r="Z847" s="27"/>
      <c r="AA847" s="27"/>
      <c r="AB847" s="27"/>
      <c r="AC847" s="27"/>
      <c r="AD847" s="27">
        <f>X847+Z847+AA847+AB847+AC847</f>
        <v>54560</v>
      </c>
      <c r="AE847" s="27">
        <f>Y847+AC847</f>
        <v>0</v>
      </c>
      <c r="AF847" s="27"/>
      <c r="AG847" s="27"/>
      <c r="AH847" s="27"/>
      <c r="AI847" s="27"/>
      <c r="AJ847" s="27">
        <f>AD847+AF847+AG847+AH847+AI847</f>
        <v>54560</v>
      </c>
      <c r="AK847" s="27">
        <f>AE847+AI847</f>
        <v>0</v>
      </c>
      <c r="AL847" s="27"/>
      <c r="AM847" s="27"/>
      <c r="AN847" s="27"/>
      <c r="AO847" s="27"/>
      <c r="AP847" s="27">
        <f>AJ847+AL847+AM847+AN847+AO847</f>
        <v>54560</v>
      </c>
      <c r="AQ847" s="27">
        <f>AK847+AO847</f>
        <v>0</v>
      </c>
    </row>
    <row r="848" spans="1:43" s="11" customFormat="1" ht="16.5" customHeight="1">
      <c r="A848" s="73" t="s">
        <v>78</v>
      </c>
      <c r="B848" s="36" t="s">
        <v>56</v>
      </c>
      <c r="C848" s="36" t="s">
        <v>59</v>
      </c>
      <c r="D848" s="42" t="s">
        <v>311</v>
      </c>
      <c r="E848" s="36"/>
      <c r="F848" s="27">
        <f t="shared" ref="F848:U850" si="1226">F849</f>
        <v>938</v>
      </c>
      <c r="G848" s="27">
        <f t="shared" si="1226"/>
        <v>0</v>
      </c>
      <c r="H848" s="27">
        <f t="shared" si="1226"/>
        <v>0</v>
      </c>
      <c r="I848" s="27">
        <f t="shared" si="1226"/>
        <v>0</v>
      </c>
      <c r="J848" s="27">
        <f t="shared" si="1226"/>
        <v>0</v>
      </c>
      <c r="K848" s="27">
        <f t="shared" si="1226"/>
        <v>0</v>
      </c>
      <c r="L848" s="27">
        <f t="shared" si="1226"/>
        <v>938</v>
      </c>
      <c r="M848" s="27">
        <f t="shared" si="1226"/>
        <v>0</v>
      </c>
      <c r="N848" s="27">
        <f t="shared" si="1226"/>
        <v>0</v>
      </c>
      <c r="O848" s="27">
        <f t="shared" si="1226"/>
        <v>0</v>
      </c>
      <c r="P848" s="27">
        <f t="shared" si="1226"/>
        <v>0</v>
      </c>
      <c r="Q848" s="27">
        <f t="shared" si="1226"/>
        <v>0</v>
      </c>
      <c r="R848" s="27">
        <f t="shared" si="1226"/>
        <v>938</v>
      </c>
      <c r="S848" s="27">
        <f t="shared" si="1226"/>
        <v>0</v>
      </c>
      <c r="T848" s="27">
        <f t="shared" si="1226"/>
        <v>0</v>
      </c>
      <c r="U848" s="27">
        <f t="shared" si="1226"/>
        <v>0</v>
      </c>
      <c r="V848" s="27">
        <f t="shared" ref="T848:AI850" si="1227">V849</f>
        <v>0</v>
      </c>
      <c r="W848" s="27">
        <f t="shared" si="1227"/>
        <v>0</v>
      </c>
      <c r="X848" s="27">
        <f t="shared" si="1227"/>
        <v>938</v>
      </c>
      <c r="Y848" s="27">
        <f t="shared" si="1227"/>
        <v>0</v>
      </c>
      <c r="Z848" s="131">
        <f t="shared" si="1227"/>
        <v>2566</v>
      </c>
      <c r="AA848" s="27">
        <f t="shared" si="1227"/>
        <v>-159</v>
      </c>
      <c r="AB848" s="27">
        <f t="shared" si="1227"/>
        <v>0</v>
      </c>
      <c r="AC848" s="27">
        <f t="shared" si="1227"/>
        <v>0</v>
      </c>
      <c r="AD848" s="27">
        <f t="shared" si="1227"/>
        <v>3345</v>
      </c>
      <c r="AE848" s="27">
        <f t="shared" si="1227"/>
        <v>0</v>
      </c>
      <c r="AF848" s="27">
        <f t="shared" si="1227"/>
        <v>0</v>
      </c>
      <c r="AG848" s="27">
        <f t="shared" si="1227"/>
        <v>0</v>
      </c>
      <c r="AH848" s="27">
        <f t="shared" si="1227"/>
        <v>0</v>
      </c>
      <c r="AI848" s="27">
        <f t="shared" si="1227"/>
        <v>0</v>
      </c>
      <c r="AJ848" s="27">
        <f t="shared" ref="AF848:AQ850" si="1228">AJ849</f>
        <v>3345</v>
      </c>
      <c r="AK848" s="27">
        <f t="shared" si="1228"/>
        <v>0</v>
      </c>
      <c r="AL848" s="27">
        <f t="shared" si="1228"/>
        <v>930</v>
      </c>
      <c r="AM848" s="27">
        <f t="shared" si="1228"/>
        <v>0</v>
      </c>
      <c r="AN848" s="27">
        <f t="shared" si="1228"/>
        <v>0</v>
      </c>
      <c r="AO848" s="27">
        <f t="shared" si="1228"/>
        <v>0</v>
      </c>
      <c r="AP848" s="27">
        <f t="shared" si="1228"/>
        <v>4275</v>
      </c>
      <c r="AQ848" s="27">
        <f t="shared" si="1228"/>
        <v>0</v>
      </c>
    </row>
    <row r="849" spans="1:43" s="11" customFormat="1" ht="33">
      <c r="A849" s="73" t="s">
        <v>111</v>
      </c>
      <c r="B849" s="36" t="s">
        <v>56</v>
      </c>
      <c r="C849" s="36" t="s">
        <v>59</v>
      </c>
      <c r="D849" s="42" t="s">
        <v>323</v>
      </c>
      <c r="E849" s="36"/>
      <c r="F849" s="27">
        <f t="shared" si="1226"/>
        <v>938</v>
      </c>
      <c r="G849" s="27">
        <f t="shared" si="1226"/>
        <v>0</v>
      </c>
      <c r="H849" s="27">
        <f t="shared" si="1226"/>
        <v>0</v>
      </c>
      <c r="I849" s="27">
        <f t="shared" si="1226"/>
        <v>0</v>
      </c>
      <c r="J849" s="27">
        <f t="shared" si="1226"/>
        <v>0</v>
      </c>
      <c r="K849" s="27">
        <f t="shared" si="1226"/>
        <v>0</v>
      </c>
      <c r="L849" s="27">
        <f t="shared" si="1226"/>
        <v>938</v>
      </c>
      <c r="M849" s="27">
        <f t="shared" si="1226"/>
        <v>0</v>
      </c>
      <c r="N849" s="27">
        <f t="shared" si="1226"/>
        <v>0</v>
      </c>
      <c r="O849" s="27">
        <f t="shared" si="1226"/>
        <v>0</v>
      </c>
      <c r="P849" s="27">
        <f t="shared" si="1226"/>
        <v>0</v>
      </c>
      <c r="Q849" s="27">
        <f t="shared" si="1226"/>
        <v>0</v>
      </c>
      <c r="R849" s="27">
        <f t="shared" si="1226"/>
        <v>938</v>
      </c>
      <c r="S849" s="27">
        <f t="shared" si="1226"/>
        <v>0</v>
      </c>
      <c r="T849" s="27">
        <f t="shared" si="1227"/>
        <v>0</v>
      </c>
      <c r="U849" s="27">
        <f t="shared" si="1227"/>
        <v>0</v>
      </c>
      <c r="V849" s="27">
        <f t="shared" si="1227"/>
        <v>0</v>
      </c>
      <c r="W849" s="27">
        <f t="shared" si="1227"/>
        <v>0</v>
      </c>
      <c r="X849" s="27">
        <f t="shared" si="1227"/>
        <v>938</v>
      </c>
      <c r="Y849" s="27">
        <f t="shared" si="1227"/>
        <v>0</v>
      </c>
      <c r="Z849" s="131">
        <f t="shared" si="1227"/>
        <v>2566</v>
      </c>
      <c r="AA849" s="27">
        <f t="shared" si="1227"/>
        <v>-159</v>
      </c>
      <c r="AB849" s="27">
        <f t="shared" si="1227"/>
        <v>0</v>
      </c>
      <c r="AC849" s="27">
        <f t="shared" si="1227"/>
        <v>0</v>
      </c>
      <c r="AD849" s="27">
        <f t="shared" si="1227"/>
        <v>3345</v>
      </c>
      <c r="AE849" s="27">
        <f t="shared" si="1227"/>
        <v>0</v>
      </c>
      <c r="AF849" s="27">
        <f t="shared" si="1228"/>
        <v>0</v>
      </c>
      <c r="AG849" s="27">
        <f t="shared" si="1228"/>
        <v>0</v>
      </c>
      <c r="AH849" s="27">
        <f t="shared" si="1228"/>
        <v>0</v>
      </c>
      <c r="AI849" s="27">
        <f t="shared" si="1228"/>
        <v>0</v>
      </c>
      <c r="AJ849" s="27">
        <f t="shared" si="1228"/>
        <v>3345</v>
      </c>
      <c r="AK849" s="27">
        <f t="shared" si="1228"/>
        <v>0</v>
      </c>
      <c r="AL849" s="27">
        <f t="shared" si="1228"/>
        <v>930</v>
      </c>
      <c r="AM849" s="27">
        <f t="shared" si="1228"/>
        <v>0</v>
      </c>
      <c r="AN849" s="27">
        <f t="shared" si="1228"/>
        <v>0</v>
      </c>
      <c r="AO849" s="27">
        <f t="shared" si="1228"/>
        <v>0</v>
      </c>
      <c r="AP849" s="27">
        <f t="shared" si="1228"/>
        <v>4275</v>
      </c>
      <c r="AQ849" s="27">
        <f t="shared" si="1228"/>
        <v>0</v>
      </c>
    </row>
    <row r="850" spans="1:43" s="11" customFormat="1" ht="34.5" customHeight="1">
      <c r="A850" s="73" t="s">
        <v>83</v>
      </c>
      <c r="B850" s="36" t="s">
        <v>56</v>
      </c>
      <c r="C850" s="36" t="s">
        <v>59</v>
      </c>
      <c r="D850" s="42" t="s">
        <v>323</v>
      </c>
      <c r="E850" s="36" t="s">
        <v>84</v>
      </c>
      <c r="F850" s="27">
        <f t="shared" si="1226"/>
        <v>938</v>
      </c>
      <c r="G850" s="27">
        <f t="shared" si="1226"/>
        <v>0</v>
      </c>
      <c r="H850" s="27">
        <f t="shared" si="1226"/>
        <v>0</v>
      </c>
      <c r="I850" s="27">
        <f t="shared" si="1226"/>
        <v>0</v>
      </c>
      <c r="J850" s="27">
        <f t="shared" si="1226"/>
        <v>0</v>
      </c>
      <c r="K850" s="27">
        <f t="shared" si="1226"/>
        <v>0</v>
      </c>
      <c r="L850" s="27">
        <f t="shared" si="1226"/>
        <v>938</v>
      </c>
      <c r="M850" s="27">
        <f t="shared" si="1226"/>
        <v>0</v>
      </c>
      <c r="N850" s="27">
        <f t="shared" si="1226"/>
        <v>0</v>
      </c>
      <c r="O850" s="27">
        <f t="shared" si="1226"/>
        <v>0</v>
      </c>
      <c r="P850" s="27">
        <f t="shared" si="1226"/>
        <v>0</v>
      </c>
      <c r="Q850" s="27">
        <f t="shared" si="1226"/>
        <v>0</v>
      </c>
      <c r="R850" s="27">
        <f t="shared" si="1226"/>
        <v>938</v>
      </c>
      <c r="S850" s="27">
        <f t="shared" si="1226"/>
        <v>0</v>
      </c>
      <c r="T850" s="27">
        <f t="shared" si="1227"/>
        <v>0</v>
      </c>
      <c r="U850" s="27">
        <f t="shared" si="1227"/>
        <v>0</v>
      </c>
      <c r="V850" s="27">
        <f t="shared" si="1227"/>
        <v>0</v>
      </c>
      <c r="W850" s="27">
        <f t="shared" si="1227"/>
        <v>0</v>
      </c>
      <c r="X850" s="27">
        <f t="shared" si="1227"/>
        <v>938</v>
      </c>
      <c r="Y850" s="27">
        <f t="shared" si="1227"/>
        <v>0</v>
      </c>
      <c r="Z850" s="131">
        <f t="shared" si="1227"/>
        <v>2566</v>
      </c>
      <c r="AA850" s="27">
        <f t="shared" si="1227"/>
        <v>-159</v>
      </c>
      <c r="AB850" s="27">
        <f t="shared" si="1227"/>
        <v>0</v>
      </c>
      <c r="AC850" s="27">
        <f t="shared" si="1227"/>
        <v>0</v>
      </c>
      <c r="AD850" s="27">
        <f t="shared" si="1227"/>
        <v>3345</v>
      </c>
      <c r="AE850" s="27">
        <f t="shared" si="1227"/>
        <v>0</v>
      </c>
      <c r="AF850" s="27">
        <f t="shared" si="1228"/>
        <v>0</v>
      </c>
      <c r="AG850" s="27">
        <f t="shared" si="1228"/>
        <v>0</v>
      </c>
      <c r="AH850" s="27">
        <f t="shared" si="1228"/>
        <v>0</v>
      </c>
      <c r="AI850" s="27">
        <f t="shared" si="1228"/>
        <v>0</v>
      </c>
      <c r="AJ850" s="27">
        <f t="shared" si="1228"/>
        <v>3345</v>
      </c>
      <c r="AK850" s="27">
        <f t="shared" si="1228"/>
        <v>0</v>
      </c>
      <c r="AL850" s="92">
        <f t="shared" si="1228"/>
        <v>930</v>
      </c>
      <c r="AM850" s="92">
        <f t="shared" si="1228"/>
        <v>0</v>
      </c>
      <c r="AN850" s="92">
        <f t="shared" si="1228"/>
        <v>0</v>
      </c>
      <c r="AO850" s="92">
        <f t="shared" si="1228"/>
        <v>0</v>
      </c>
      <c r="AP850" s="27">
        <f t="shared" si="1228"/>
        <v>4275</v>
      </c>
      <c r="AQ850" s="27">
        <f t="shared" si="1228"/>
        <v>0</v>
      </c>
    </row>
    <row r="851" spans="1:43" s="11" customFormat="1" ht="16.5">
      <c r="A851" s="73" t="s">
        <v>189</v>
      </c>
      <c r="B851" s="36" t="s">
        <v>56</v>
      </c>
      <c r="C851" s="36" t="s">
        <v>59</v>
      </c>
      <c r="D851" s="42" t="s">
        <v>323</v>
      </c>
      <c r="E851" s="36" t="s">
        <v>188</v>
      </c>
      <c r="F851" s="27">
        <v>938</v>
      </c>
      <c r="G851" s="27"/>
      <c r="H851" s="27"/>
      <c r="I851" s="27"/>
      <c r="J851" s="27"/>
      <c r="K851" s="27"/>
      <c r="L851" s="27">
        <f>F851+H851+I851+J851+K851</f>
        <v>938</v>
      </c>
      <c r="M851" s="27">
        <f>G851+K851</f>
        <v>0</v>
      </c>
      <c r="N851" s="27"/>
      <c r="O851" s="27"/>
      <c r="P851" s="27"/>
      <c r="Q851" s="27"/>
      <c r="R851" s="27">
        <f>L851+N851+O851+P851+Q851</f>
        <v>938</v>
      </c>
      <c r="S851" s="27">
        <f>M851+Q851</f>
        <v>0</v>
      </c>
      <c r="T851" s="27"/>
      <c r="U851" s="27"/>
      <c r="V851" s="27"/>
      <c r="W851" s="27"/>
      <c r="X851" s="27">
        <f>R851+T851+U851+V851+W851</f>
        <v>938</v>
      </c>
      <c r="Y851" s="27">
        <f>S851+W851</f>
        <v>0</v>
      </c>
      <c r="Z851" s="131">
        <v>2566</v>
      </c>
      <c r="AA851" s="131">
        <f>-109-50</f>
        <v>-159</v>
      </c>
      <c r="AB851" s="27"/>
      <c r="AC851" s="27"/>
      <c r="AD851" s="27">
        <f>X851+Z851+AA851+AB851+AC851</f>
        <v>3345</v>
      </c>
      <c r="AE851" s="27">
        <f>Y851+AC851</f>
        <v>0</v>
      </c>
      <c r="AF851" s="27"/>
      <c r="AG851" s="27"/>
      <c r="AH851" s="27"/>
      <c r="AI851" s="27"/>
      <c r="AJ851" s="27">
        <f>AD851+AF851+AG851+AH851+AI851</f>
        <v>3345</v>
      </c>
      <c r="AK851" s="27">
        <f>AE851+AI851</f>
        <v>0</v>
      </c>
      <c r="AL851" s="92">
        <v>930</v>
      </c>
      <c r="AM851" s="92"/>
      <c r="AN851" s="92"/>
      <c r="AO851" s="92"/>
      <c r="AP851" s="27">
        <f>AJ851+AL851+AM851+AN851+AO851</f>
        <v>4275</v>
      </c>
      <c r="AQ851" s="27">
        <f>AK851+AO851</f>
        <v>0</v>
      </c>
    </row>
    <row r="852" spans="1:43" s="11" customFormat="1" ht="33">
      <c r="A852" s="33" t="s">
        <v>215</v>
      </c>
      <c r="B852" s="36" t="s">
        <v>56</v>
      </c>
      <c r="C852" s="36" t="s">
        <v>59</v>
      </c>
      <c r="D852" s="42" t="s">
        <v>324</v>
      </c>
      <c r="E852" s="36"/>
      <c r="F852" s="27">
        <f t="shared" ref="F852:AQ852" si="1229">F853</f>
        <v>14520</v>
      </c>
      <c r="G852" s="27">
        <f t="shared" si="1229"/>
        <v>0</v>
      </c>
      <c r="H852" s="27">
        <f t="shared" si="1229"/>
        <v>584</v>
      </c>
      <c r="I852" s="27">
        <f t="shared" si="1229"/>
        <v>0</v>
      </c>
      <c r="J852" s="27">
        <f t="shared" si="1229"/>
        <v>0</v>
      </c>
      <c r="K852" s="27">
        <f t="shared" si="1229"/>
        <v>0</v>
      </c>
      <c r="L852" s="27">
        <f t="shared" si="1229"/>
        <v>15104</v>
      </c>
      <c r="M852" s="27">
        <f t="shared" si="1229"/>
        <v>0</v>
      </c>
      <c r="N852" s="27">
        <f t="shared" si="1229"/>
        <v>0</v>
      </c>
      <c r="O852" s="27">
        <f t="shared" si="1229"/>
        <v>0</v>
      </c>
      <c r="P852" s="27">
        <f t="shared" si="1229"/>
        <v>0</v>
      </c>
      <c r="Q852" s="27">
        <f t="shared" si="1229"/>
        <v>0</v>
      </c>
      <c r="R852" s="27">
        <f t="shared" si="1229"/>
        <v>15104</v>
      </c>
      <c r="S852" s="27">
        <f t="shared" si="1229"/>
        <v>0</v>
      </c>
      <c r="T852" s="27">
        <f t="shared" si="1229"/>
        <v>45</v>
      </c>
      <c r="U852" s="27">
        <f t="shared" si="1229"/>
        <v>0</v>
      </c>
      <c r="V852" s="27">
        <f t="shared" si="1229"/>
        <v>0</v>
      </c>
      <c r="W852" s="27">
        <f t="shared" si="1229"/>
        <v>0</v>
      </c>
      <c r="X852" s="27">
        <f t="shared" si="1229"/>
        <v>15149</v>
      </c>
      <c r="Y852" s="27">
        <f t="shared" si="1229"/>
        <v>0</v>
      </c>
      <c r="Z852" s="27">
        <f t="shared" si="1229"/>
        <v>0</v>
      </c>
      <c r="AA852" s="27">
        <f t="shared" si="1229"/>
        <v>0</v>
      </c>
      <c r="AB852" s="27">
        <f t="shared" si="1229"/>
        <v>0</v>
      </c>
      <c r="AC852" s="27">
        <f t="shared" si="1229"/>
        <v>0</v>
      </c>
      <c r="AD852" s="27">
        <f t="shared" si="1229"/>
        <v>15149</v>
      </c>
      <c r="AE852" s="27">
        <f t="shared" si="1229"/>
        <v>0</v>
      </c>
      <c r="AF852" s="27">
        <f t="shared" si="1229"/>
        <v>0</v>
      </c>
      <c r="AG852" s="27">
        <f t="shared" si="1229"/>
        <v>0</v>
      </c>
      <c r="AH852" s="27">
        <f t="shared" si="1229"/>
        <v>0</v>
      </c>
      <c r="AI852" s="27">
        <f t="shared" si="1229"/>
        <v>0</v>
      </c>
      <c r="AJ852" s="27">
        <f t="shared" si="1229"/>
        <v>15149</v>
      </c>
      <c r="AK852" s="27">
        <f t="shared" si="1229"/>
        <v>0</v>
      </c>
      <c r="AL852" s="27">
        <f t="shared" si="1229"/>
        <v>0</v>
      </c>
      <c r="AM852" s="27">
        <f t="shared" si="1229"/>
        <v>-577</v>
      </c>
      <c r="AN852" s="27">
        <f t="shared" si="1229"/>
        <v>0</v>
      </c>
      <c r="AO852" s="27">
        <f t="shared" si="1229"/>
        <v>0</v>
      </c>
      <c r="AP852" s="27">
        <f t="shared" si="1229"/>
        <v>14572</v>
      </c>
      <c r="AQ852" s="27">
        <f t="shared" si="1229"/>
        <v>0</v>
      </c>
    </row>
    <row r="853" spans="1:43" s="11" customFormat="1" ht="33">
      <c r="A853" s="73" t="s">
        <v>110</v>
      </c>
      <c r="B853" s="36" t="s">
        <v>56</v>
      </c>
      <c r="C853" s="36" t="s">
        <v>59</v>
      </c>
      <c r="D853" s="42" t="s">
        <v>325</v>
      </c>
      <c r="E853" s="36"/>
      <c r="F853" s="27">
        <f>F854+F856+F860+F858</f>
        <v>14520</v>
      </c>
      <c r="G853" s="27">
        <f>G854+G856+G860+G858</f>
        <v>0</v>
      </c>
      <c r="H853" s="27">
        <f t="shared" ref="H853:M853" si="1230">H854+H856+H860+H858</f>
        <v>584</v>
      </c>
      <c r="I853" s="27">
        <f t="shared" si="1230"/>
        <v>0</v>
      </c>
      <c r="J853" s="27">
        <f t="shared" si="1230"/>
        <v>0</v>
      </c>
      <c r="K853" s="27">
        <f t="shared" si="1230"/>
        <v>0</v>
      </c>
      <c r="L853" s="27">
        <f t="shared" si="1230"/>
        <v>15104</v>
      </c>
      <c r="M853" s="27">
        <f t="shared" si="1230"/>
        <v>0</v>
      </c>
      <c r="N853" s="27">
        <f t="shared" ref="N853:S853" si="1231">N854+N856+N860+N858</f>
        <v>0</v>
      </c>
      <c r="O853" s="27">
        <f t="shared" si="1231"/>
        <v>0</v>
      </c>
      <c r="P853" s="27">
        <f t="shared" si="1231"/>
        <v>0</v>
      </c>
      <c r="Q853" s="27">
        <f t="shared" si="1231"/>
        <v>0</v>
      </c>
      <c r="R853" s="27">
        <f t="shared" si="1231"/>
        <v>15104</v>
      </c>
      <c r="S853" s="27">
        <f t="shared" si="1231"/>
        <v>0</v>
      </c>
      <c r="T853" s="27">
        <f t="shared" ref="T853:Y853" si="1232">T854+T856+T860+T858</f>
        <v>45</v>
      </c>
      <c r="U853" s="27">
        <f t="shared" si="1232"/>
        <v>0</v>
      </c>
      <c r="V853" s="27">
        <f t="shared" si="1232"/>
        <v>0</v>
      </c>
      <c r="W853" s="27">
        <f t="shared" si="1232"/>
        <v>0</v>
      </c>
      <c r="X853" s="27">
        <f t="shared" si="1232"/>
        <v>15149</v>
      </c>
      <c r="Y853" s="27">
        <f t="shared" si="1232"/>
        <v>0</v>
      </c>
      <c r="Z853" s="27">
        <f t="shared" ref="Z853:AE853" si="1233">Z854+Z856+Z860+Z858</f>
        <v>0</v>
      </c>
      <c r="AA853" s="27">
        <f t="shared" si="1233"/>
        <v>0</v>
      </c>
      <c r="AB853" s="27">
        <f t="shared" si="1233"/>
        <v>0</v>
      </c>
      <c r="AC853" s="27">
        <f t="shared" si="1233"/>
        <v>0</v>
      </c>
      <c r="AD853" s="27">
        <f t="shared" si="1233"/>
        <v>15149</v>
      </c>
      <c r="AE853" s="27">
        <f t="shared" si="1233"/>
        <v>0</v>
      </c>
      <c r="AF853" s="27">
        <f t="shared" ref="AF853:AK853" si="1234">AF854+AF856+AF860+AF858</f>
        <v>0</v>
      </c>
      <c r="AG853" s="27">
        <f t="shared" si="1234"/>
        <v>0</v>
      </c>
      <c r="AH853" s="27">
        <f t="shared" si="1234"/>
        <v>0</v>
      </c>
      <c r="AI853" s="27">
        <f t="shared" si="1234"/>
        <v>0</v>
      </c>
      <c r="AJ853" s="27">
        <f t="shared" si="1234"/>
        <v>15149</v>
      </c>
      <c r="AK853" s="27">
        <f t="shared" si="1234"/>
        <v>0</v>
      </c>
      <c r="AL853" s="27">
        <f t="shared" ref="AL853:AQ853" si="1235">AL854+AL856+AL860+AL858</f>
        <v>0</v>
      </c>
      <c r="AM853" s="27">
        <f t="shared" si="1235"/>
        <v>-577</v>
      </c>
      <c r="AN853" s="27">
        <f t="shared" si="1235"/>
        <v>0</v>
      </c>
      <c r="AO853" s="27">
        <f t="shared" si="1235"/>
        <v>0</v>
      </c>
      <c r="AP853" s="27">
        <f t="shared" si="1235"/>
        <v>14572</v>
      </c>
      <c r="AQ853" s="27">
        <f t="shared" si="1235"/>
        <v>0</v>
      </c>
    </row>
    <row r="854" spans="1:43" s="11" customFormat="1" ht="82.5">
      <c r="A854" s="33" t="s">
        <v>466</v>
      </c>
      <c r="B854" s="36" t="s">
        <v>56</v>
      </c>
      <c r="C854" s="36" t="s">
        <v>59</v>
      </c>
      <c r="D854" s="42" t="s">
        <v>325</v>
      </c>
      <c r="E854" s="36" t="s">
        <v>105</v>
      </c>
      <c r="F854" s="27">
        <f t="shared" ref="F854:AQ854" si="1236">F855</f>
        <v>12082</v>
      </c>
      <c r="G854" s="27">
        <f t="shared" si="1236"/>
        <v>0</v>
      </c>
      <c r="H854" s="27">
        <f t="shared" si="1236"/>
        <v>584</v>
      </c>
      <c r="I854" s="27">
        <f t="shared" si="1236"/>
        <v>0</v>
      </c>
      <c r="J854" s="27">
        <f t="shared" si="1236"/>
        <v>0</v>
      </c>
      <c r="K854" s="27">
        <f t="shared" si="1236"/>
        <v>0</v>
      </c>
      <c r="L854" s="27">
        <f t="shared" si="1236"/>
        <v>12666</v>
      </c>
      <c r="M854" s="27">
        <f t="shared" si="1236"/>
        <v>0</v>
      </c>
      <c r="N854" s="27">
        <f t="shared" si="1236"/>
        <v>0</v>
      </c>
      <c r="O854" s="27">
        <f t="shared" si="1236"/>
        <v>0</v>
      </c>
      <c r="P854" s="27">
        <f t="shared" si="1236"/>
        <v>0</v>
      </c>
      <c r="Q854" s="27">
        <f t="shared" si="1236"/>
        <v>0</v>
      </c>
      <c r="R854" s="27">
        <f t="shared" si="1236"/>
        <v>12666</v>
      </c>
      <c r="S854" s="27">
        <f t="shared" si="1236"/>
        <v>0</v>
      </c>
      <c r="T854" s="27">
        <f t="shared" si="1236"/>
        <v>45</v>
      </c>
      <c r="U854" s="27">
        <f t="shared" si="1236"/>
        <v>0</v>
      </c>
      <c r="V854" s="27">
        <f t="shared" si="1236"/>
        <v>0</v>
      </c>
      <c r="W854" s="27">
        <f t="shared" si="1236"/>
        <v>0</v>
      </c>
      <c r="X854" s="27">
        <f t="shared" si="1236"/>
        <v>12711</v>
      </c>
      <c r="Y854" s="27">
        <f t="shared" si="1236"/>
        <v>0</v>
      </c>
      <c r="Z854" s="27">
        <f t="shared" si="1236"/>
        <v>0</v>
      </c>
      <c r="AA854" s="27">
        <f t="shared" si="1236"/>
        <v>0</v>
      </c>
      <c r="AB854" s="27">
        <f t="shared" si="1236"/>
        <v>0</v>
      </c>
      <c r="AC854" s="27">
        <f t="shared" si="1236"/>
        <v>0</v>
      </c>
      <c r="AD854" s="27">
        <f t="shared" si="1236"/>
        <v>12711</v>
      </c>
      <c r="AE854" s="27">
        <f t="shared" si="1236"/>
        <v>0</v>
      </c>
      <c r="AF854" s="27">
        <f t="shared" si="1236"/>
        <v>0</v>
      </c>
      <c r="AG854" s="27">
        <f t="shared" si="1236"/>
        <v>0</v>
      </c>
      <c r="AH854" s="27">
        <f t="shared" si="1236"/>
        <v>0</v>
      </c>
      <c r="AI854" s="27">
        <f t="shared" si="1236"/>
        <v>0</v>
      </c>
      <c r="AJ854" s="27">
        <f t="shared" si="1236"/>
        <v>12711</v>
      </c>
      <c r="AK854" s="27">
        <f t="shared" si="1236"/>
        <v>0</v>
      </c>
      <c r="AL854" s="27">
        <f t="shared" si="1236"/>
        <v>0</v>
      </c>
      <c r="AM854" s="27">
        <f t="shared" si="1236"/>
        <v>695</v>
      </c>
      <c r="AN854" s="27">
        <f t="shared" si="1236"/>
        <v>0</v>
      </c>
      <c r="AO854" s="27">
        <f t="shared" si="1236"/>
        <v>0</v>
      </c>
      <c r="AP854" s="27">
        <f t="shared" si="1236"/>
        <v>13406</v>
      </c>
      <c r="AQ854" s="27">
        <f t="shared" si="1236"/>
        <v>0</v>
      </c>
    </row>
    <row r="855" spans="1:43" s="11" customFormat="1" ht="18.75" customHeight="1">
      <c r="A855" s="73" t="s">
        <v>180</v>
      </c>
      <c r="B855" s="36" t="s">
        <v>56</v>
      </c>
      <c r="C855" s="36" t="s">
        <v>59</v>
      </c>
      <c r="D855" s="42" t="s">
        <v>325</v>
      </c>
      <c r="E855" s="36" t="s">
        <v>179</v>
      </c>
      <c r="F855" s="27">
        <v>12082</v>
      </c>
      <c r="G855" s="27"/>
      <c r="H855" s="27">
        <f>449+135</f>
        <v>584</v>
      </c>
      <c r="I855" s="27"/>
      <c r="J855" s="27"/>
      <c r="K855" s="27"/>
      <c r="L855" s="27">
        <f>F855+H855+I855+J855+K855</f>
        <v>12666</v>
      </c>
      <c r="M855" s="27">
        <f>G855+K855</f>
        <v>0</v>
      </c>
      <c r="N855" s="27"/>
      <c r="O855" s="27"/>
      <c r="P855" s="27"/>
      <c r="Q855" s="27"/>
      <c r="R855" s="27">
        <f>L855+N855+O855+P855+Q855</f>
        <v>12666</v>
      </c>
      <c r="S855" s="27">
        <f>M855+Q855</f>
        <v>0</v>
      </c>
      <c r="T855" s="27">
        <f>35+10</f>
        <v>45</v>
      </c>
      <c r="U855" s="27"/>
      <c r="V855" s="27"/>
      <c r="W855" s="27"/>
      <c r="X855" s="27">
        <f>R855+T855+U855+V855+W855</f>
        <v>12711</v>
      </c>
      <c r="Y855" s="27">
        <f>S855+W855</f>
        <v>0</v>
      </c>
      <c r="Z855" s="27"/>
      <c r="AA855" s="27"/>
      <c r="AB855" s="27"/>
      <c r="AC855" s="27"/>
      <c r="AD855" s="27">
        <f>X855+Z855+AA855+AB855+AC855</f>
        <v>12711</v>
      </c>
      <c r="AE855" s="27">
        <f>Y855+AC855</f>
        <v>0</v>
      </c>
      <c r="AF855" s="27"/>
      <c r="AG855" s="27"/>
      <c r="AH855" s="27"/>
      <c r="AI855" s="27"/>
      <c r="AJ855" s="27">
        <f>AD855+AF855+AG855+AH855+AI855</f>
        <v>12711</v>
      </c>
      <c r="AK855" s="27">
        <f>AE855+AI855</f>
        <v>0</v>
      </c>
      <c r="AL855" s="92"/>
      <c r="AM855" s="92">
        <v>695</v>
      </c>
      <c r="AN855" s="92"/>
      <c r="AO855" s="92"/>
      <c r="AP855" s="27">
        <f>AJ855+AL855+AM855+AN855+AO855</f>
        <v>13406</v>
      </c>
      <c r="AQ855" s="27">
        <f>AK855+AO855</f>
        <v>0</v>
      </c>
    </row>
    <row r="856" spans="1:43" s="11" customFormat="1" ht="33">
      <c r="A856" s="33" t="s">
        <v>437</v>
      </c>
      <c r="B856" s="36" t="s">
        <v>56</v>
      </c>
      <c r="C856" s="36" t="s">
        <v>59</v>
      </c>
      <c r="D856" s="42" t="s">
        <v>325</v>
      </c>
      <c r="E856" s="36" t="s">
        <v>80</v>
      </c>
      <c r="F856" s="27">
        <f t="shared" ref="F856:AQ856" si="1237">F857</f>
        <v>349</v>
      </c>
      <c r="G856" s="27">
        <f t="shared" si="1237"/>
        <v>0</v>
      </c>
      <c r="H856" s="27">
        <f t="shared" si="1237"/>
        <v>0</v>
      </c>
      <c r="I856" s="27">
        <f t="shared" si="1237"/>
        <v>0</v>
      </c>
      <c r="J856" s="27">
        <f t="shared" si="1237"/>
        <v>0</v>
      </c>
      <c r="K856" s="27">
        <f t="shared" si="1237"/>
        <v>0</v>
      </c>
      <c r="L856" s="27">
        <f t="shared" si="1237"/>
        <v>349</v>
      </c>
      <c r="M856" s="27">
        <f t="shared" si="1237"/>
        <v>0</v>
      </c>
      <c r="N856" s="27">
        <f t="shared" si="1237"/>
        <v>0</v>
      </c>
      <c r="O856" s="27">
        <f t="shared" si="1237"/>
        <v>0</v>
      </c>
      <c r="P856" s="27">
        <f t="shared" si="1237"/>
        <v>0</v>
      </c>
      <c r="Q856" s="27">
        <f t="shared" si="1237"/>
        <v>0</v>
      </c>
      <c r="R856" s="27">
        <f t="shared" si="1237"/>
        <v>349</v>
      </c>
      <c r="S856" s="27">
        <f t="shared" si="1237"/>
        <v>0</v>
      </c>
      <c r="T856" s="27">
        <f t="shared" si="1237"/>
        <v>0</v>
      </c>
      <c r="U856" s="27">
        <f t="shared" si="1237"/>
        <v>0</v>
      </c>
      <c r="V856" s="27">
        <f t="shared" si="1237"/>
        <v>0</v>
      </c>
      <c r="W856" s="27">
        <f t="shared" si="1237"/>
        <v>0</v>
      </c>
      <c r="X856" s="27">
        <f t="shared" si="1237"/>
        <v>349</v>
      </c>
      <c r="Y856" s="27">
        <f t="shared" si="1237"/>
        <v>0</v>
      </c>
      <c r="Z856" s="27">
        <f t="shared" si="1237"/>
        <v>0</v>
      </c>
      <c r="AA856" s="27">
        <f t="shared" si="1237"/>
        <v>0</v>
      </c>
      <c r="AB856" s="27">
        <f t="shared" si="1237"/>
        <v>0</v>
      </c>
      <c r="AC856" s="27">
        <f t="shared" si="1237"/>
        <v>0</v>
      </c>
      <c r="AD856" s="27">
        <f t="shared" si="1237"/>
        <v>349</v>
      </c>
      <c r="AE856" s="27">
        <f t="shared" si="1237"/>
        <v>0</v>
      </c>
      <c r="AF856" s="27">
        <f t="shared" si="1237"/>
        <v>0</v>
      </c>
      <c r="AG856" s="27">
        <f t="shared" si="1237"/>
        <v>0</v>
      </c>
      <c r="AH856" s="27">
        <f t="shared" si="1237"/>
        <v>0</v>
      </c>
      <c r="AI856" s="27">
        <f t="shared" si="1237"/>
        <v>0</v>
      </c>
      <c r="AJ856" s="27">
        <f t="shared" si="1237"/>
        <v>349</v>
      </c>
      <c r="AK856" s="27">
        <f t="shared" si="1237"/>
        <v>0</v>
      </c>
      <c r="AL856" s="27">
        <f t="shared" si="1237"/>
        <v>0</v>
      </c>
      <c r="AM856" s="27">
        <f t="shared" si="1237"/>
        <v>386</v>
      </c>
      <c r="AN856" s="27">
        <f t="shared" si="1237"/>
        <v>0</v>
      </c>
      <c r="AO856" s="27">
        <f t="shared" si="1237"/>
        <v>0</v>
      </c>
      <c r="AP856" s="27">
        <f t="shared" si="1237"/>
        <v>735</v>
      </c>
      <c r="AQ856" s="27">
        <f t="shared" si="1237"/>
        <v>0</v>
      </c>
    </row>
    <row r="857" spans="1:43" s="11" customFormat="1" ht="36.75" customHeight="1">
      <c r="A857" s="72" t="s">
        <v>170</v>
      </c>
      <c r="B857" s="36" t="s">
        <v>56</v>
      </c>
      <c r="C857" s="36" t="s">
        <v>59</v>
      </c>
      <c r="D857" s="42" t="s">
        <v>325</v>
      </c>
      <c r="E857" s="36" t="s">
        <v>169</v>
      </c>
      <c r="F857" s="27">
        <v>349</v>
      </c>
      <c r="G857" s="27"/>
      <c r="H857" s="27"/>
      <c r="I857" s="27"/>
      <c r="J857" s="27"/>
      <c r="K857" s="27"/>
      <c r="L857" s="27">
        <f>F857+H857+I857+J857+K857</f>
        <v>349</v>
      </c>
      <c r="M857" s="27">
        <f>G857+K857</f>
        <v>0</v>
      </c>
      <c r="N857" s="27"/>
      <c r="O857" s="27"/>
      <c r="P857" s="27"/>
      <c r="Q857" s="27"/>
      <c r="R857" s="27">
        <f>L857+N857+O857+P857+Q857</f>
        <v>349</v>
      </c>
      <c r="S857" s="27">
        <f>M857+Q857</f>
        <v>0</v>
      </c>
      <c r="T857" s="27"/>
      <c r="U857" s="27"/>
      <c r="V857" s="27"/>
      <c r="W857" s="27"/>
      <c r="X857" s="27">
        <f>R857+T857+U857+V857+W857</f>
        <v>349</v>
      </c>
      <c r="Y857" s="27">
        <f>S857+W857</f>
        <v>0</v>
      </c>
      <c r="Z857" s="27"/>
      <c r="AA857" s="27"/>
      <c r="AB857" s="27"/>
      <c r="AC857" s="27"/>
      <c r="AD857" s="27">
        <f>X857+Z857+AA857+AB857+AC857</f>
        <v>349</v>
      </c>
      <c r="AE857" s="27">
        <f>Y857+AC857</f>
        <v>0</v>
      </c>
      <c r="AF857" s="27"/>
      <c r="AG857" s="27"/>
      <c r="AH857" s="27"/>
      <c r="AI857" s="27"/>
      <c r="AJ857" s="27">
        <f>AD857+AF857+AG857+AH857+AI857</f>
        <v>349</v>
      </c>
      <c r="AK857" s="27">
        <f>AE857+AI857</f>
        <v>0</v>
      </c>
      <c r="AL857" s="92"/>
      <c r="AM857" s="92">
        <v>386</v>
      </c>
      <c r="AN857" s="92"/>
      <c r="AO857" s="92"/>
      <c r="AP857" s="27">
        <f>AJ857+AL857+AM857+AN857+AO857</f>
        <v>735</v>
      </c>
      <c r="AQ857" s="27">
        <f>AK857+AO857</f>
        <v>0</v>
      </c>
    </row>
    <row r="858" spans="1:43" s="11" customFormat="1" ht="20.25" customHeight="1">
      <c r="A858" s="33" t="s">
        <v>102</v>
      </c>
      <c r="B858" s="36" t="s">
        <v>56</v>
      </c>
      <c r="C858" s="36" t="s">
        <v>59</v>
      </c>
      <c r="D858" s="42" t="s">
        <v>325</v>
      </c>
      <c r="E858" s="36" t="s">
        <v>91</v>
      </c>
      <c r="F858" s="27">
        <f>F859</f>
        <v>2081</v>
      </c>
      <c r="G858" s="27">
        <f>G859</f>
        <v>0</v>
      </c>
      <c r="H858" s="27">
        <f t="shared" ref="H858:AQ858" si="1238">H859</f>
        <v>0</v>
      </c>
      <c r="I858" s="27">
        <f t="shared" si="1238"/>
        <v>0</v>
      </c>
      <c r="J858" s="27">
        <f t="shared" si="1238"/>
        <v>0</v>
      </c>
      <c r="K858" s="27">
        <f t="shared" si="1238"/>
        <v>0</v>
      </c>
      <c r="L858" s="27">
        <f t="shared" si="1238"/>
        <v>2081</v>
      </c>
      <c r="M858" s="27">
        <f t="shared" si="1238"/>
        <v>0</v>
      </c>
      <c r="N858" s="27">
        <f t="shared" si="1238"/>
        <v>0</v>
      </c>
      <c r="O858" s="27">
        <f t="shared" si="1238"/>
        <v>0</v>
      </c>
      <c r="P858" s="27">
        <f t="shared" si="1238"/>
        <v>0</v>
      </c>
      <c r="Q858" s="27">
        <f t="shared" si="1238"/>
        <v>0</v>
      </c>
      <c r="R858" s="27">
        <f t="shared" si="1238"/>
        <v>2081</v>
      </c>
      <c r="S858" s="27">
        <f t="shared" si="1238"/>
        <v>0</v>
      </c>
      <c r="T858" s="27">
        <f t="shared" si="1238"/>
        <v>0</v>
      </c>
      <c r="U858" s="27">
        <f t="shared" si="1238"/>
        <v>0</v>
      </c>
      <c r="V858" s="27">
        <f t="shared" si="1238"/>
        <v>0</v>
      </c>
      <c r="W858" s="27">
        <f t="shared" si="1238"/>
        <v>0</v>
      </c>
      <c r="X858" s="27">
        <f t="shared" si="1238"/>
        <v>2081</v>
      </c>
      <c r="Y858" s="27">
        <f t="shared" si="1238"/>
        <v>0</v>
      </c>
      <c r="Z858" s="27">
        <f t="shared" si="1238"/>
        <v>0</v>
      </c>
      <c r="AA858" s="27">
        <f t="shared" si="1238"/>
        <v>0</v>
      </c>
      <c r="AB858" s="27">
        <f t="shared" si="1238"/>
        <v>0</v>
      </c>
      <c r="AC858" s="27">
        <f t="shared" si="1238"/>
        <v>0</v>
      </c>
      <c r="AD858" s="27">
        <f t="shared" si="1238"/>
        <v>2081</v>
      </c>
      <c r="AE858" s="27">
        <f t="shared" si="1238"/>
        <v>0</v>
      </c>
      <c r="AF858" s="27">
        <f t="shared" si="1238"/>
        <v>0</v>
      </c>
      <c r="AG858" s="27">
        <f t="shared" si="1238"/>
        <v>0</v>
      </c>
      <c r="AH858" s="27">
        <f t="shared" si="1238"/>
        <v>0</v>
      </c>
      <c r="AI858" s="27">
        <f t="shared" si="1238"/>
        <v>0</v>
      </c>
      <c r="AJ858" s="27">
        <f t="shared" si="1238"/>
        <v>2081</v>
      </c>
      <c r="AK858" s="27">
        <f t="shared" si="1238"/>
        <v>0</v>
      </c>
      <c r="AL858" s="27">
        <f t="shared" si="1238"/>
        <v>0</v>
      </c>
      <c r="AM858" s="27">
        <f t="shared" si="1238"/>
        <v>-1658</v>
      </c>
      <c r="AN858" s="27">
        <f t="shared" si="1238"/>
        <v>0</v>
      </c>
      <c r="AO858" s="27">
        <f t="shared" si="1238"/>
        <v>0</v>
      </c>
      <c r="AP858" s="27">
        <f t="shared" si="1238"/>
        <v>423</v>
      </c>
      <c r="AQ858" s="27">
        <f t="shared" si="1238"/>
        <v>0</v>
      </c>
    </row>
    <row r="859" spans="1:43" s="11" customFormat="1" ht="33">
      <c r="A859" s="33" t="s">
        <v>500</v>
      </c>
      <c r="B859" s="36" t="s">
        <v>56</v>
      </c>
      <c r="C859" s="36" t="s">
        <v>59</v>
      </c>
      <c r="D859" s="42" t="s">
        <v>325</v>
      </c>
      <c r="E859" s="36" t="s">
        <v>190</v>
      </c>
      <c r="F859" s="27">
        <v>2081</v>
      </c>
      <c r="G859" s="27"/>
      <c r="H859" s="27"/>
      <c r="I859" s="27"/>
      <c r="J859" s="27"/>
      <c r="K859" s="27"/>
      <c r="L859" s="27">
        <f>F859+H859+I859+J859+K859</f>
        <v>2081</v>
      </c>
      <c r="M859" s="27">
        <f>G859+K859</f>
        <v>0</v>
      </c>
      <c r="N859" s="27"/>
      <c r="O859" s="27"/>
      <c r="P859" s="27"/>
      <c r="Q859" s="27"/>
      <c r="R859" s="27">
        <f>L859+N859+O859+P859+Q859</f>
        <v>2081</v>
      </c>
      <c r="S859" s="27">
        <f>M859+Q859</f>
        <v>0</v>
      </c>
      <c r="T859" s="27"/>
      <c r="U859" s="27"/>
      <c r="V859" s="27"/>
      <c r="W859" s="27"/>
      <c r="X859" s="27">
        <f>R859+T859+U859+V859+W859</f>
        <v>2081</v>
      </c>
      <c r="Y859" s="27">
        <f>S859+W859</f>
        <v>0</v>
      </c>
      <c r="Z859" s="27"/>
      <c r="AA859" s="27"/>
      <c r="AB859" s="27"/>
      <c r="AC859" s="27"/>
      <c r="AD859" s="27">
        <f>X859+Z859+AA859+AB859+AC859</f>
        <v>2081</v>
      </c>
      <c r="AE859" s="27">
        <f>Y859+AC859</f>
        <v>0</v>
      </c>
      <c r="AF859" s="27"/>
      <c r="AG859" s="27"/>
      <c r="AH859" s="27"/>
      <c r="AI859" s="27"/>
      <c r="AJ859" s="27">
        <f>AD859+AF859+AG859+AH859+AI859</f>
        <v>2081</v>
      </c>
      <c r="AK859" s="27">
        <f>AE859+AI859</f>
        <v>0</v>
      </c>
      <c r="AL859" s="92"/>
      <c r="AM859" s="92">
        <v>-1658</v>
      </c>
      <c r="AN859" s="92"/>
      <c r="AO859" s="92"/>
      <c r="AP859" s="27">
        <f>AJ859+AL859+AM859+AN859+AO859</f>
        <v>423</v>
      </c>
      <c r="AQ859" s="27">
        <f>AK859+AO859</f>
        <v>0</v>
      </c>
    </row>
    <row r="860" spans="1:43" s="11" customFormat="1" ht="16.5">
      <c r="A860" s="73" t="s">
        <v>99</v>
      </c>
      <c r="B860" s="36" t="s">
        <v>56</v>
      </c>
      <c r="C860" s="36" t="s">
        <v>59</v>
      </c>
      <c r="D860" s="42" t="s">
        <v>325</v>
      </c>
      <c r="E860" s="36" t="s">
        <v>100</v>
      </c>
      <c r="F860" s="27">
        <f t="shared" ref="F860:AQ860" si="1239">F861</f>
        <v>8</v>
      </c>
      <c r="G860" s="27">
        <f t="shared" si="1239"/>
        <v>0</v>
      </c>
      <c r="H860" s="27">
        <f t="shared" si="1239"/>
        <v>0</v>
      </c>
      <c r="I860" s="27">
        <f t="shared" si="1239"/>
        <v>0</v>
      </c>
      <c r="J860" s="27">
        <f t="shared" si="1239"/>
        <v>0</v>
      </c>
      <c r="K860" s="27">
        <f t="shared" si="1239"/>
        <v>0</v>
      </c>
      <c r="L860" s="27">
        <f t="shared" si="1239"/>
        <v>8</v>
      </c>
      <c r="M860" s="27">
        <f t="shared" si="1239"/>
        <v>0</v>
      </c>
      <c r="N860" s="27">
        <f t="shared" si="1239"/>
        <v>0</v>
      </c>
      <c r="O860" s="27">
        <f t="shared" si="1239"/>
        <v>0</v>
      </c>
      <c r="P860" s="27">
        <f t="shared" si="1239"/>
        <v>0</v>
      </c>
      <c r="Q860" s="27">
        <f t="shared" si="1239"/>
        <v>0</v>
      </c>
      <c r="R860" s="27">
        <f t="shared" si="1239"/>
        <v>8</v>
      </c>
      <c r="S860" s="27">
        <f t="shared" si="1239"/>
        <v>0</v>
      </c>
      <c r="T860" s="27">
        <f t="shared" si="1239"/>
        <v>0</v>
      </c>
      <c r="U860" s="27">
        <f t="shared" si="1239"/>
        <v>0</v>
      </c>
      <c r="V860" s="27">
        <f t="shared" si="1239"/>
        <v>0</v>
      </c>
      <c r="W860" s="27">
        <f t="shared" si="1239"/>
        <v>0</v>
      </c>
      <c r="X860" s="27">
        <f t="shared" si="1239"/>
        <v>8</v>
      </c>
      <c r="Y860" s="27">
        <f t="shared" si="1239"/>
        <v>0</v>
      </c>
      <c r="Z860" s="27">
        <f t="shared" si="1239"/>
        <v>0</v>
      </c>
      <c r="AA860" s="27">
        <f t="shared" si="1239"/>
        <v>0</v>
      </c>
      <c r="AB860" s="27">
        <f t="shared" si="1239"/>
        <v>0</v>
      </c>
      <c r="AC860" s="27">
        <f t="shared" si="1239"/>
        <v>0</v>
      </c>
      <c r="AD860" s="27">
        <f t="shared" si="1239"/>
        <v>8</v>
      </c>
      <c r="AE860" s="27">
        <f t="shared" si="1239"/>
        <v>0</v>
      </c>
      <c r="AF860" s="27">
        <f t="shared" si="1239"/>
        <v>0</v>
      </c>
      <c r="AG860" s="27">
        <f t="shared" si="1239"/>
        <v>0</v>
      </c>
      <c r="AH860" s="27">
        <f t="shared" si="1239"/>
        <v>0</v>
      </c>
      <c r="AI860" s="27">
        <f t="shared" si="1239"/>
        <v>0</v>
      </c>
      <c r="AJ860" s="27">
        <f t="shared" si="1239"/>
        <v>8</v>
      </c>
      <c r="AK860" s="27">
        <f t="shared" si="1239"/>
        <v>0</v>
      </c>
      <c r="AL860" s="27">
        <f t="shared" si="1239"/>
        <v>0</v>
      </c>
      <c r="AM860" s="27">
        <f t="shared" si="1239"/>
        <v>0</v>
      </c>
      <c r="AN860" s="27">
        <f t="shared" si="1239"/>
        <v>0</v>
      </c>
      <c r="AO860" s="27">
        <f t="shared" si="1239"/>
        <v>0</v>
      </c>
      <c r="AP860" s="27">
        <f t="shared" si="1239"/>
        <v>8</v>
      </c>
      <c r="AQ860" s="27">
        <f t="shared" si="1239"/>
        <v>0</v>
      </c>
    </row>
    <row r="861" spans="1:43" s="11" customFormat="1" ht="16.5">
      <c r="A861" s="33" t="s">
        <v>172</v>
      </c>
      <c r="B861" s="36" t="s">
        <v>56</v>
      </c>
      <c r="C861" s="36" t="s">
        <v>59</v>
      </c>
      <c r="D861" s="42" t="s">
        <v>325</v>
      </c>
      <c r="E861" s="36" t="s">
        <v>171</v>
      </c>
      <c r="F861" s="27">
        <v>8</v>
      </c>
      <c r="G861" s="27"/>
      <c r="H861" s="27"/>
      <c r="I861" s="27"/>
      <c r="J861" s="27"/>
      <c r="K861" s="27"/>
      <c r="L861" s="27">
        <f>F861+H861+I861+J861+K861</f>
        <v>8</v>
      </c>
      <c r="M861" s="27">
        <f>G861+K861</f>
        <v>0</v>
      </c>
      <c r="N861" s="27"/>
      <c r="O861" s="27"/>
      <c r="P861" s="27"/>
      <c r="Q861" s="27"/>
      <c r="R861" s="27">
        <f>L861+N861+O861+P861+Q861</f>
        <v>8</v>
      </c>
      <c r="S861" s="27">
        <f>M861+Q861</f>
        <v>0</v>
      </c>
      <c r="T861" s="27"/>
      <c r="U861" s="27"/>
      <c r="V861" s="27"/>
      <c r="W861" s="27"/>
      <c r="X861" s="27">
        <f>R861+T861+U861+V861+W861</f>
        <v>8</v>
      </c>
      <c r="Y861" s="27">
        <f>S861+W861</f>
        <v>0</v>
      </c>
      <c r="Z861" s="27"/>
      <c r="AA861" s="27"/>
      <c r="AB861" s="27"/>
      <c r="AC861" s="27"/>
      <c r="AD861" s="27">
        <f>X861+Z861+AA861+AB861+AC861</f>
        <v>8</v>
      </c>
      <c r="AE861" s="27">
        <f>Y861+AC861</f>
        <v>0</v>
      </c>
      <c r="AF861" s="27"/>
      <c r="AG861" s="27"/>
      <c r="AH861" s="27"/>
      <c r="AI861" s="27"/>
      <c r="AJ861" s="27">
        <f>AD861+AF861+AG861+AH861+AI861</f>
        <v>8</v>
      </c>
      <c r="AK861" s="27">
        <f>AE861+AI861</f>
        <v>0</v>
      </c>
      <c r="AL861" s="27"/>
      <c r="AM861" s="27"/>
      <c r="AN861" s="27"/>
      <c r="AO861" s="27"/>
      <c r="AP861" s="27">
        <f>AJ861+AL861+AM861+AN861+AO861</f>
        <v>8</v>
      </c>
      <c r="AQ861" s="27">
        <f>AK861+AO861</f>
        <v>0</v>
      </c>
    </row>
    <row r="862" spans="1:43" s="11" customFormat="1" ht="66">
      <c r="A862" s="33" t="s">
        <v>670</v>
      </c>
      <c r="B862" s="36" t="s">
        <v>56</v>
      </c>
      <c r="C862" s="36" t="s">
        <v>59</v>
      </c>
      <c r="D862" s="42" t="s">
        <v>673</v>
      </c>
      <c r="E862" s="36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>
        <f>Z863</f>
        <v>0</v>
      </c>
      <c r="AA862" s="27">
        <f t="shared" ref="AA862:AP863" si="1240">AA863</f>
        <v>109</v>
      </c>
      <c r="AB862" s="27">
        <f t="shared" si="1240"/>
        <v>0</v>
      </c>
      <c r="AC862" s="27">
        <f t="shared" si="1240"/>
        <v>2069</v>
      </c>
      <c r="AD862" s="27">
        <f t="shared" si="1240"/>
        <v>2178</v>
      </c>
      <c r="AE862" s="27">
        <f t="shared" si="1240"/>
        <v>2069</v>
      </c>
      <c r="AF862" s="27">
        <f>AF863</f>
        <v>0</v>
      </c>
      <c r="AG862" s="27">
        <f t="shared" si="1240"/>
        <v>0</v>
      </c>
      <c r="AH862" s="27">
        <f t="shared" si="1240"/>
        <v>0</v>
      </c>
      <c r="AI862" s="27">
        <f t="shared" si="1240"/>
        <v>0</v>
      </c>
      <c r="AJ862" s="27">
        <f t="shared" si="1240"/>
        <v>2178</v>
      </c>
      <c r="AK862" s="27">
        <f t="shared" si="1240"/>
        <v>2069</v>
      </c>
      <c r="AL862" s="27">
        <f>AL863</f>
        <v>0</v>
      </c>
      <c r="AM862" s="27">
        <f t="shared" si="1240"/>
        <v>0</v>
      </c>
      <c r="AN862" s="27">
        <f t="shared" si="1240"/>
        <v>0</v>
      </c>
      <c r="AO862" s="27">
        <f t="shared" si="1240"/>
        <v>0</v>
      </c>
      <c r="AP862" s="27">
        <f t="shared" si="1240"/>
        <v>2178</v>
      </c>
      <c r="AQ862" s="27">
        <f t="shared" ref="AM862:AQ863" si="1241">AQ863</f>
        <v>2069</v>
      </c>
    </row>
    <row r="863" spans="1:43" s="11" customFormat="1" ht="49.5">
      <c r="A863" s="73" t="s">
        <v>83</v>
      </c>
      <c r="B863" s="36" t="s">
        <v>56</v>
      </c>
      <c r="C863" s="36" t="s">
        <v>59</v>
      </c>
      <c r="D863" s="42" t="s">
        <v>673</v>
      </c>
      <c r="E863" s="36" t="s">
        <v>84</v>
      </c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>
        <f>Z864</f>
        <v>0</v>
      </c>
      <c r="AA863" s="27">
        <f t="shared" si="1240"/>
        <v>109</v>
      </c>
      <c r="AB863" s="27">
        <f t="shared" si="1240"/>
        <v>0</v>
      </c>
      <c r="AC863" s="27">
        <f t="shared" si="1240"/>
        <v>2069</v>
      </c>
      <c r="AD863" s="27">
        <f t="shared" si="1240"/>
        <v>2178</v>
      </c>
      <c r="AE863" s="27">
        <f t="shared" si="1240"/>
        <v>2069</v>
      </c>
      <c r="AF863" s="27">
        <f>AF864</f>
        <v>0</v>
      </c>
      <c r="AG863" s="27">
        <f t="shared" si="1240"/>
        <v>0</v>
      </c>
      <c r="AH863" s="27">
        <f t="shared" si="1240"/>
        <v>0</v>
      </c>
      <c r="AI863" s="27">
        <f t="shared" si="1240"/>
        <v>0</v>
      </c>
      <c r="AJ863" s="27">
        <f t="shared" si="1240"/>
        <v>2178</v>
      </c>
      <c r="AK863" s="27">
        <f t="shared" si="1240"/>
        <v>2069</v>
      </c>
      <c r="AL863" s="27">
        <f>AL864</f>
        <v>0</v>
      </c>
      <c r="AM863" s="27">
        <f t="shared" si="1241"/>
        <v>0</v>
      </c>
      <c r="AN863" s="27">
        <f t="shared" si="1241"/>
        <v>0</v>
      </c>
      <c r="AO863" s="27">
        <f t="shared" si="1241"/>
        <v>0</v>
      </c>
      <c r="AP863" s="27">
        <f t="shared" si="1241"/>
        <v>2178</v>
      </c>
      <c r="AQ863" s="27">
        <f t="shared" si="1241"/>
        <v>2069</v>
      </c>
    </row>
    <row r="864" spans="1:43" s="11" customFormat="1" ht="16.5">
      <c r="A864" s="33" t="s">
        <v>189</v>
      </c>
      <c r="B864" s="36" t="s">
        <v>56</v>
      </c>
      <c r="C864" s="36" t="s">
        <v>59</v>
      </c>
      <c r="D864" s="42" t="s">
        <v>673</v>
      </c>
      <c r="E864" s="36" t="s">
        <v>188</v>
      </c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>
        <v>109</v>
      </c>
      <c r="AB864" s="27"/>
      <c r="AC864" s="27">
        <v>2069</v>
      </c>
      <c r="AD864" s="27">
        <f>X864+Z864+AA864+AB864+AC864</f>
        <v>2178</v>
      </c>
      <c r="AE864" s="27">
        <f>Y864+AC864</f>
        <v>2069</v>
      </c>
      <c r="AF864" s="27"/>
      <c r="AG864" s="27"/>
      <c r="AH864" s="27"/>
      <c r="AI864" s="27"/>
      <c r="AJ864" s="27">
        <f>AD864+AF864+AG864+AH864+AI864</f>
        <v>2178</v>
      </c>
      <c r="AK864" s="27">
        <f>AE864+AI864</f>
        <v>2069</v>
      </c>
      <c r="AL864" s="27"/>
      <c r="AM864" s="27"/>
      <c r="AN864" s="27"/>
      <c r="AO864" s="27"/>
      <c r="AP864" s="27">
        <f>AJ864+AL864+AM864+AN864+AO864</f>
        <v>2178</v>
      </c>
      <c r="AQ864" s="27">
        <f>AK864+AO864</f>
        <v>2069</v>
      </c>
    </row>
    <row r="865" spans="1:43" s="11" customFormat="1" ht="66">
      <c r="A865" s="33" t="s">
        <v>670</v>
      </c>
      <c r="B865" s="36" t="s">
        <v>56</v>
      </c>
      <c r="C865" s="36" t="s">
        <v>59</v>
      </c>
      <c r="D865" s="42" t="s">
        <v>674</v>
      </c>
      <c r="E865" s="36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>
        <f>Z866</f>
        <v>0</v>
      </c>
      <c r="AA865" s="27">
        <f t="shared" ref="AA865:AP866" si="1242">AA866</f>
        <v>50</v>
      </c>
      <c r="AB865" s="27">
        <f t="shared" si="1242"/>
        <v>0</v>
      </c>
      <c r="AC865" s="27">
        <f t="shared" si="1242"/>
        <v>943</v>
      </c>
      <c r="AD865" s="27">
        <f t="shared" si="1242"/>
        <v>993</v>
      </c>
      <c r="AE865" s="27">
        <f t="shared" si="1242"/>
        <v>943</v>
      </c>
      <c r="AF865" s="27">
        <f>AF866</f>
        <v>0</v>
      </c>
      <c r="AG865" s="27">
        <f t="shared" si="1242"/>
        <v>0</v>
      </c>
      <c r="AH865" s="27">
        <f t="shared" si="1242"/>
        <v>0</v>
      </c>
      <c r="AI865" s="27">
        <f t="shared" si="1242"/>
        <v>0</v>
      </c>
      <c r="AJ865" s="27">
        <f t="shared" si="1242"/>
        <v>993</v>
      </c>
      <c r="AK865" s="27">
        <f t="shared" si="1242"/>
        <v>943</v>
      </c>
      <c r="AL865" s="27">
        <f>AL866</f>
        <v>0</v>
      </c>
      <c r="AM865" s="27">
        <f t="shared" si="1242"/>
        <v>0</v>
      </c>
      <c r="AN865" s="27">
        <f t="shared" si="1242"/>
        <v>0</v>
      </c>
      <c r="AO865" s="27">
        <f t="shared" si="1242"/>
        <v>0</v>
      </c>
      <c r="AP865" s="27">
        <f t="shared" si="1242"/>
        <v>993</v>
      </c>
      <c r="AQ865" s="27">
        <f t="shared" ref="AM865:AQ866" si="1243">AQ866</f>
        <v>943</v>
      </c>
    </row>
    <row r="866" spans="1:43" s="11" customFormat="1" ht="49.5">
      <c r="A866" s="73" t="s">
        <v>83</v>
      </c>
      <c r="B866" s="36" t="s">
        <v>56</v>
      </c>
      <c r="C866" s="36" t="s">
        <v>59</v>
      </c>
      <c r="D866" s="42" t="s">
        <v>674</v>
      </c>
      <c r="E866" s="36" t="s">
        <v>84</v>
      </c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>
        <f>Z867</f>
        <v>0</v>
      </c>
      <c r="AA866" s="27">
        <f t="shared" si="1242"/>
        <v>50</v>
      </c>
      <c r="AB866" s="27">
        <f t="shared" si="1242"/>
        <v>0</v>
      </c>
      <c r="AC866" s="27">
        <f t="shared" si="1242"/>
        <v>943</v>
      </c>
      <c r="AD866" s="27">
        <f t="shared" si="1242"/>
        <v>993</v>
      </c>
      <c r="AE866" s="27">
        <f t="shared" si="1242"/>
        <v>943</v>
      </c>
      <c r="AF866" s="27">
        <f>AF867</f>
        <v>0</v>
      </c>
      <c r="AG866" s="27">
        <f t="shared" si="1242"/>
        <v>0</v>
      </c>
      <c r="AH866" s="27">
        <f t="shared" si="1242"/>
        <v>0</v>
      </c>
      <c r="AI866" s="27">
        <f t="shared" si="1242"/>
        <v>0</v>
      </c>
      <c r="AJ866" s="27">
        <f t="shared" si="1242"/>
        <v>993</v>
      </c>
      <c r="AK866" s="27">
        <f t="shared" si="1242"/>
        <v>943</v>
      </c>
      <c r="AL866" s="27">
        <f>AL867</f>
        <v>0</v>
      </c>
      <c r="AM866" s="27">
        <f t="shared" si="1243"/>
        <v>0</v>
      </c>
      <c r="AN866" s="27">
        <f t="shared" si="1243"/>
        <v>0</v>
      </c>
      <c r="AO866" s="27">
        <f t="shared" si="1243"/>
        <v>0</v>
      </c>
      <c r="AP866" s="27">
        <f t="shared" si="1243"/>
        <v>993</v>
      </c>
      <c r="AQ866" s="27">
        <f t="shared" si="1243"/>
        <v>943</v>
      </c>
    </row>
    <row r="867" spans="1:43" s="11" customFormat="1" ht="16.5">
      <c r="A867" s="33" t="s">
        <v>189</v>
      </c>
      <c r="B867" s="36" t="s">
        <v>56</v>
      </c>
      <c r="C867" s="36" t="s">
        <v>59</v>
      </c>
      <c r="D867" s="42" t="s">
        <v>674</v>
      </c>
      <c r="E867" s="36" t="s">
        <v>188</v>
      </c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>
        <v>50</v>
      </c>
      <c r="AB867" s="27"/>
      <c r="AC867" s="27">
        <v>943</v>
      </c>
      <c r="AD867" s="27">
        <f>X867+Z867+AA867+AB867+AC867</f>
        <v>993</v>
      </c>
      <c r="AE867" s="27">
        <f>Y867+AC867</f>
        <v>943</v>
      </c>
      <c r="AF867" s="27"/>
      <c r="AG867" s="27"/>
      <c r="AH867" s="27"/>
      <c r="AI867" s="27"/>
      <c r="AJ867" s="27">
        <f>AD867+AF867+AG867+AH867+AI867</f>
        <v>993</v>
      </c>
      <c r="AK867" s="27">
        <f>AE867+AI867</f>
        <v>943</v>
      </c>
      <c r="AL867" s="27"/>
      <c r="AM867" s="27"/>
      <c r="AN867" s="27"/>
      <c r="AO867" s="27"/>
      <c r="AP867" s="27">
        <f>AJ867+AL867+AM867+AN867+AO867</f>
        <v>993</v>
      </c>
      <c r="AQ867" s="27">
        <f>AK867+AO867</f>
        <v>943</v>
      </c>
    </row>
    <row r="868" spans="1:43">
      <c r="A868" s="78"/>
      <c r="B868" s="34"/>
      <c r="C868" s="34"/>
      <c r="D868" s="35"/>
      <c r="E868" s="34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  <c r="AJ868" s="18"/>
      <c r="AK868" s="18"/>
      <c r="AL868" s="18"/>
      <c r="AM868" s="18"/>
      <c r="AN868" s="18"/>
      <c r="AO868" s="18"/>
      <c r="AP868" s="18"/>
      <c r="AQ868" s="18"/>
    </row>
    <row r="869" spans="1:43" s="5" customFormat="1" ht="20.25">
      <c r="A869" s="74" t="s">
        <v>668</v>
      </c>
      <c r="B869" s="19" t="s">
        <v>40</v>
      </c>
      <c r="C869" s="19"/>
      <c r="D869" s="20"/>
      <c r="E869" s="19"/>
      <c r="F869" s="21">
        <f>F871+F948</f>
        <v>439363</v>
      </c>
      <c r="G869" s="21">
        <f>G871+G948</f>
        <v>97532</v>
      </c>
      <c r="H869" s="21">
        <f t="shared" ref="H869:M869" si="1244">H871+H948</f>
        <v>0</v>
      </c>
      <c r="I869" s="21">
        <f t="shared" si="1244"/>
        <v>0</v>
      </c>
      <c r="J869" s="21">
        <f t="shared" si="1244"/>
        <v>0</v>
      </c>
      <c r="K869" s="21">
        <f t="shared" si="1244"/>
        <v>0</v>
      </c>
      <c r="L869" s="21">
        <f t="shared" si="1244"/>
        <v>439363</v>
      </c>
      <c r="M869" s="21">
        <f t="shared" si="1244"/>
        <v>97532</v>
      </c>
      <c r="N869" s="21">
        <f t="shared" ref="N869:S869" si="1245">N871+N948</f>
        <v>0</v>
      </c>
      <c r="O869" s="21">
        <f t="shared" si="1245"/>
        <v>0</v>
      </c>
      <c r="P869" s="21">
        <f t="shared" si="1245"/>
        <v>0</v>
      </c>
      <c r="Q869" s="21">
        <f t="shared" si="1245"/>
        <v>0</v>
      </c>
      <c r="R869" s="21">
        <f t="shared" si="1245"/>
        <v>439363</v>
      </c>
      <c r="S869" s="21">
        <f t="shared" si="1245"/>
        <v>97532</v>
      </c>
      <c r="T869" s="21">
        <f t="shared" ref="T869:Y869" si="1246">T871+T948</f>
        <v>0</v>
      </c>
      <c r="U869" s="21">
        <f t="shared" si="1246"/>
        <v>0</v>
      </c>
      <c r="V869" s="21">
        <f t="shared" si="1246"/>
        <v>0</v>
      </c>
      <c r="W869" s="21">
        <f t="shared" si="1246"/>
        <v>0</v>
      </c>
      <c r="X869" s="21">
        <f t="shared" si="1246"/>
        <v>439363</v>
      </c>
      <c r="Y869" s="21">
        <f t="shared" si="1246"/>
        <v>97532</v>
      </c>
      <c r="Z869" s="21">
        <f t="shared" ref="Z869:AE869" si="1247">Z871+Z948</f>
        <v>30209</v>
      </c>
      <c r="AA869" s="21">
        <f t="shared" si="1247"/>
        <v>-7980</v>
      </c>
      <c r="AB869" s="21">
        <f t="shared" si="1247"/>
        <v>0</v>
      </c>
      <c r="AC869" s="21">
        <f t="shared" si="1247"/>
        <v>0</v>
      </c>
      <c r="AD869" s="21">
        <f t="shared" si="1247"/>
        <v>461592</v>
      </c>
      <c r="AE869" s="21">
        <f t="shared" si="1247"/>
        <v>97532</v>
      </c>
      <c r="AF869" s="21">
        <f t="shared" ref="AF869:AK869" si="1248">AF871+AF948</f>
        <v>1970</v>
      </c>
      <c r="AG869" s="21">
        <f t="shared" si="1248"/>
        <v>0</v>
      </c>
      <c r="AH869" s="21">
        <f t="shared" si="1248"/>
        <v>0</v>
      </c>
      <c r="AI869" s="21">
        <f t="shared" si="1248"/>
        <v>0</v>
      </c>
      <c r="AJ869" s="21">
        <f t="shared" si="1248"/>
        <v>463562</v>
      </c>
      <c r="AK869" s="21">
        <f t="shared" si="1248"/>
        <v>97532</v>
      </c>
      <c r="AL869" s="21">
        <f t="shared" ref="AL869:AQ869" si="1249">AL871+AL948</f>
        <v>0</v>
      </c>
      <c r="AM869" s="21">
        <f t="shared" si="1249"/>
        <v>0</v>
      </c>
      <c r="AN869" s="21">
        <f t="shared" si="1249"/>
        <v>0</v>
      </c>
      <c r="AO869" s="21">
        <f t="shared" si="1249"/>
        <v>0</v>
      </c>
      <c r="AP869" s="21">
        <f t="shared" si="1249"/>
        <v>463562</v>
      </c>
      <c r="AQ869" s="21">
        <f t="shared" si="1249"/>
        <v>97532</v>
      </c>
    </row>
    <row r="870" spans="1:43" s="5" customFormat="1" ht="15" customHeight="1">
      <c r="A870" s="74"/>
      <c r="B870" s="19"/>
      <c r="C870" s="19"/>
      <c r="D870" s="20"/>
      <c r="E870" s="19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  <c r="AB870" s="48"/>
      <c r="AC870" s="48"/>
      <c r="AD870" s="48"/>
      <c r="AE870" s="48"/>
      <c r="AF870" s="48"/>
      <c r="AG870" s="48"/>
      <c r="AH870" s="48"/>
      <c r="AI870" s="48"/>
      <c r="AJ870" s="48"/>
      <c r="AK870" s="48"/>
      <c r="AL870" s="48"/>
      <c r="AM870" s="48"/>
      <c r="AN870" s="48"/>
      <c r="AO870" s="48"/>
      <c r="AP870" s="48"/>
      <c r="AQ870" s="48"/>
    </row>
    <row r="871" spans="1:43" s="5" customFormat="1" ht="20.25">
      <c r="A871" s="71" t="s">
        <v>41</v>
      </c>
      <c r="B871" s="22" t="s">
        <v>61</v>
      </c>
      <c r="C871" s="22" t="s">
        <v>50</v>
      </c>
      <c r="D871" s="29"/>
      <c r="E871" s="22"/>
      <c r="F871" s="30">
        <f>F872+F929+F935</f>
        <v>439289</v>
      </c>
      <c r="G871" s="30">
        <f>G872+G929+G935</f>
        <v>97532</v>
      </c>
      <c r="H871" s="30">
        <f t="shared" ref="H871:M871" si="1250">H872+H929+H935</f>
        <v>0</v>
      </c>
      <c r="I871" s="30">
        <f t="shared" si="1250"/>
        <v>0</v>
      </c>
      <c r="J871" s="30">
        <f t="shared" si="1250"/>
        <v>0</v>
      </c>
      <c r="K871" s="30">
        <f t="shared" si="1250"/>
        <v>0</v>
      </c>
      <c r="L871" s="30">
        <f t="shared" si="1250"/>
        <v>439289</v>
      </c>
      <c r="M871" s="30">
        <f t="shared" si="1250"/>
        <v>97532</v>
      </c>
      <c r="N871" s="30">
        <f t="shared" ref="N871:S871" si="1251">N872+N929+N935</f>
        <v>0</v>
      </c>
      <c r="O871" s="30">
        <f t="shared" si="1251"/>
        <v>0</v>
      </c>
      <c r="P871" s="30">
        <f t="shared" si="1251"/>
        <v>0</v>
      </c>
      <c r="Q871" s="30">
        <f t="shared" si="1251"/>
        <v>0</v>
      </c>
      <c r="R871" s="30">
        <f t="shared" si="1251"/>
        <v>439289</v>
      </c>
      <c r="S871" s="30">
        <f t="shared" si="1251"/>
        <v>97532</v>
      </c>
      <c r="T871" s="30">
        <f t="shared" ref="T871:Y871" si="1252">T872+T929+T935</f>
        <v>0</v>
      </c>
      <c r="U871" s="30">
        <f t="shared" si="1252"/>
        <v>0</v>
      </c>
      <c r="V871" s="30">
        <f t="shared" si="1252"/>
        <v>0</v>
      </c>
      <c r="W871" s="30">
        <f t="shared" si="1252"/>
        <v>0</v>
      </c>
      <c r="X871" s="30">
        <f t="shared" si="1252"/>
        <v>439289</v>
      </c>
      <c r="Y871" s="30">
        <f t="shared" si="1252"/>
        <v>97532</v>
      </c>
      <c r="Z871" s="30">
        <f t="shared" ref="Z871:AE871" si="1253">Z872+Z929+Z935</f>
        <v>29711</v>
      </c>
      <c r="AA871" s="30">
        <f t="shared" si="1253"/>
        <v>-7980</v>
      </c>
      <c r="AB871" s="30">
        <f t="shared" si="1253"/>
        <v>0</v>
      </c>
      <c r="AC871" s="30">
        <f t="shared" si="1253"/>
        <v>0</v>
      </c>
      <c r="AD871" s="30">
        <f t="shared" si="1253"/>
        <v>461020</v>
      </c>
      <c r="AE871" s="30">
        <f t="shared" si="1253"/>
        <v>97532</v>
      </c>
      <c r="AF871" s="30">
        <f t="shared" ref="AF871:AK871" si="1254">AF872+AF929+AF935</f>
        <v>1970</v>
      </c>
      <c r="AG871" s="30">
        <f t="shared" si="1254"/>
        <v>0</v>
      </c>
      <c r="AH871" s="30">
        <f t="shared" si="1254"/>
        <v>0</v>
      </c>
      <c r="AI871" s="30">
        <f t="shared" si="1254"/>
        <v>0</v>
      </c>
      <c r="AJ871" s="30">
        <f t="shared" si="1254"/>
        <v>462990</v>
      </c>
      <c r="AK871" s="30">
        <f t="shared" si="1254"/>
        <v>97532</v>
      </c>
      <c r="AL871" s="30">
        <f t="shared" ref="AL871:AQ871" si="1255">AL872+AL929+AL935</f>
        <v>0</v>
      </c>
      <c r="AM871" s="30">
        <f t="shared" si="1255"/>
        <v>0</v>
      </c>
      <c r="AN871" s="30">
        <f t="shared" si="1255"/>
        <v>0</v>
      </c>
      <c r="AO871" s="30">
        <f t="shared" si="1255"/>
        <v>0</v>
      </c>
      <c r="AP871" s="30">
        <f t="shared" si="1255"/>
        <v>462990</v>
      </c>
      <c r="AQ871" s="30">
        <f t="shared" si="1255"/>
        <v>97532</v>
      </c>
    </row>
    <row r="872" spans="1:43" s="5" customFormat="1" ht="34.5">
      <c r="A872" s="73" t="s">
        <v>151</v>
      </c>
      <c r="B872" s="25" t="s">
        <v>61</v>
      </c>
      <c r="C872" s="25" t="s">
        <v>50</v>
      </c>
      <c r="D872" s="32" t="s">
        <v>275</v>
      </c>
      <c r="E872" s="25"/>
      <c r="F872" s="27">
        <f>F873+F891+F916+F912</f>
        <v>436296</v>
      </c>
      <c r="G872" s="27">
        <f>G873+G891+G916+G912</f>
        <v>97532</v>
      </c>
      <c r="H872" s="27">
        <f t="shared" ref="H872:M872" si="1256">H873+H891+H916+H912</f>
        <v>0</v>
      </c>
      <c r="I872" s="27">
        <f t="shared" si="1256"/>
        <v>0</v>
      </c>
      <c r="J872" s="27">
        <f t="shared" si="1256"/>
        <v>0</v>
      </c>
      <c r="K872" s="27">
        <f t="shared" si="1256"/>
        <v>0</v>
      </c>
      <c r="L872" s="27">
        <f t="shared" si="1256"/>
        <v>436296</v>
      </c>
      <c r="M872" s="27">
        <f t="shared" si="1256"/>
        <v>97532</v>
      </c>
      <c r="N872" s="27">
        <f>N873+N891+N916+N912+N921</f>
        <v>0</v>
      </c>
      <c r="O872" s="27">
        <f t="shared" ref="O872:S872" si="1257">O873+O891+O916+O912+O921</f>
        <v>0</v>
      </c>
      <c r="P872" s="27">
        <f t="shared" si="1257"/>
        <v>0</v>
      </c>
      <c r="Q872" s="27">
        <f t="shared" si="1257"/>
        <v>0</v>
      </c>
      <c r="R872" s="27">
        <f t="shared" si="1257"/>
        <v>436296</v>
      </c>
      <c r="S872" s="27">
        <f t="shared" si="1257"/>
        <v>97532</v>
      </c>
      <c r="T872" s="27">
        <f>T873+T891+T916+T912+T921</f>
        <v>0</v>
      </c>
      <c r="U872" s="27">
        <f t="shared" ref="U872:Y872" si="1258">U873+U891+U916+U912+U921</f>
        <v>0</v>
      </c>
      <c r="V872" s="27">
        <f t="shared" si="1258"/>
        <v>0</v>
      </c>
      <c r="W872" s="27">
        <f t="shared" si="1258"/>
        <v>0</v>
      </c>
      <c r="X872" s="27">
        <f t="shared" si="1258"/>
        <v>436296</v>
      </c>
      <c r="Y872" s="27">
        <f t="shared" si="1258"/>
        <v>97532</v>
      </c>
      <c r="Z872" s="27">
        <f>Z873+Z891+Z916+Z912+Z921</f>
        <v>29711</v>
      </c>
      <c r="AA872" s="27">
        <f t="shared" ref="AA872:AE872" si="1259">AA873+AA891+AA916+AA912+AA921</f>
        <v>-7980</v>
      </c>
      <c r="AB872" s="27">
        <f t="shared" si="1259"/>
        <v>0</v>
      </c>
      <c r="AC872" s="27">
        <f t="shared" si="1259"/>
        <v>0</v>
      </c>
      <c r="AD872" s="27">
        <f t="shared" si="1259"/>
        <v>458027</v>
      </c>
      <c r="AE872" s="27">
        <f t="shared" si="1259"/>
        <v>97532</v>
      </c>
      <c r="AF872" s="27">
        <f>AF873+AF891+AF916+AF912+AF921+AF926</f>
        <v>1970</v>
      </c>
      <c r="AG872" s="27">
        <f t="shared" ref="AG872:AK872" si="1260">AG873+AG891+AG916+AG912+AG921+AG926</f>
        <v>0</v>
      </c>
      <c r="AH872" s="27">
        <f t="shared" si="1260"/>
        <v>0</v>
      </c>
      <c r="AI872" s="27">
        <f t="shared" si="1260"/>
        <v>0</v>
      </c>
      <c r="AJ872" s="27">
        <f t="shared" si="1260"/>
        <v>459997</v>
      </c>
      <c r="AK872" s="27">
        <f t="shared" si="1260"/>
        <v>97532</v>
      </c>
      <c r="AL872" s="27">
        <f>AL873+AL891+AL916+AL912+AL921+AL926</f>
        <v>0</v>
      </c>
      <c r="AM872" s="27">
        <f t="shared" ref="AM872:AQ872" si="1261">AM873+AM891+AM916+AM912+AM921+AM926</f>
        <v>0</v>
      </c>
      <c r="AN872" s="27">
        <f t="shared" si="1261"/>
        <v>0</v>
      </c>
      <c r="AO872" s="27">
        <f t="shared" si="1261"/>
        <v>0</v>
      </c>
      <c r="AP872" s="27">
        <f t="shared" si="1261"/>
        <v>459997</v>
      </c>
      <c r="AQ872" s="27">
        <f t="shared" si="1261"/>
        <v>97532</v>
      </c>
    </row>
    <row r="873" spans="1:43" s="5" customFormat="1" ht="33.75">
      <c r="A873" s="77" t="s">
        <v>216</v>
      </c>
      <c r="B873" s="25" t="s">
        <v>61</v>
      </c>
      <c r="C873" s="25" t="s">
        <v>50</v>
      </c>
      <c r="D873" s="32" t="s">
        <v>276</v>
      </c>
      <c r="E873" s="25"/>
      <c r="F873" s="27">
        <f t="shared" ref="F873:G873" si="1262">F874+F877+F881+F884+F887</f>
        <v>321734</v>
      </c>
      <c r="G873" s="27">
        <f t="shared" si="1262"/>
        <v>0</v>
      </c>
      <c r="H873" s="27">
        <f t="shared" ref="H873:M873" si="1263">H874+H877+H881+H884+H887</f>
        <v>0</v>
      </c>
      <c r="I873" s="27">
        <f t="shared" si="1263"/>
        <v>0</v>
      </c>
      <c r="J873" s="27">
        <f t="shared" si="1263"/>
        <v>0</v>
      </c>
      <c r="K873" s="27">
        <f t="shared" si="1263"/>
        <v>0</v>
      </c>
      <c r="L873" s="27">
        <f t="shared" si="1263"/>
        <v>321734</v>
      </c>
      <c r="M873" s="27">
        <f t="shared" si="1263"/>
        <v>0</v>
      </c>
      <c r="N873" s="27">
        <f t="shared" ref="N873:S873" si="1264">N874+N877+N881+N884+N887</f>
        <v>0</v>
      </c>
      <c r="O873" s="27">
        <f t="shared" si="1264"/>
        <v>0</v>
      </c>
      <c r="P873" s="27">
        <f t="shared" si="1264"/>
        <v>0</v>
      </c>
      <c r="Q873" s="27">
        <f t="shared" si="1264"/>
        <v>0</v>
      </c>
      <c r="R873" s="27">
        <f t="shared" si="1264"/>
        <v>321734</v>
      </c>
      <c r="S873" s="27">
        <f t="shared" si="1264"/>
        <v>0</v>
      </c>
      <c r="T873" s="27">
        <f t="shared" ref="T873:Y873" si="1265">T874+T877+T881+T884+T887</f>
        <v>0</v>
      </c>
      <c r="U873" s="27">
        <f t="shared" si="1265"/>
        <v>0</v>
      </c>
      <c r="V873" s="27">
        <f t="shared" si="1265"/>
        <v>0</v>
      </c>
      <c r="W873" s="27">
        <f t="shared" si="1265"/>
        <v>0</v>
      </c>
      <c r="X873" s="27">
        <f t="shared" si="1265"/>
        <v>321734</v>
      </c>
      <c r="Y873" s="27">
        <f t="shared" si="1265"/>
        <v>0</v>
      </c>
      <c r="Z873" s="27">
        <f t="shared" ref="Z873:AE873" si="1266">Z874+Z877+Z881+Z884+Z887</f>
        <v>0</v>
      </c>
      <c r="AA873" s="27">
        <f t="shared" si="1266"/>
        <v>0</v>
      </c>
      <c r="AB873" s="27">
        <f t="shared" si="1266"/>
        <v>0</v>
      </c>
      <c r="AC873" s="27">
        <f t="shared" si="1266"/>
        <v>0</v>
      </c>
      <c r="AD873" s="27">
        <f t="shared" si="1266"/>
        <v>321734</v>
      </c>
      <c r="AE873" s="27">
        <f t="shared" si="1266"/>
        <v>0</v>
      </c>
      <c r="AF873" s="27">
        <f t="shared" ref="AF873:AK873" si="1267">AF874+AF877+AF881+AF884+AF887</f>
        <v>0</v>
      </c>
      <c r="AG873" s="27">
        <f t="shared" si="1267"/>
        <v>0</v>
      </c>
      <c r="AH873" s="27">
        <f t="shared" si="1267"/>
        <v>0</v>
      </c>
      <c r="AI873" s="27">
        <f t="shared" si="1267"/>
        <v>0</v>
      </c>
      <c r="AJ873" s="27">
        <f t="shared" si="1267"/>
        <v>321734</v>
      </c>
      <c r="AK873" s="27">
        <f t="shared" si="1267"/>
        <v>0</v>
      </c>
      <c r="AL873" s="27">
        <f t="shared" ref="AL873:AQ873" si="1268">AL874+AL877+AL881+AL884+AL887</f>
        <v>0</v>
      </c>
      <c r="AM873" s="27">
        <f t="shared" si="1268"/>
        <v>0</v>
      </c>
      <c r="AN873" s="27">
        <f t="shared" si="1268"/>
        <v>0</v>
      </c>
      <c r="AO873" s="27">
        <f t="shared" si="1268"/>
        <v>0</v>
      </c>
      <c r="AP873" s="27">
        <f t="shared" si="1268"/>
        <v>321734</v>
      </c>
      <c r="AQ873" s="27">
        <f t="shared" si="1268"/>
        <v>0</v>
      </c>
    </row>
    <row r="874" spans="1:43" s="5" customFormat="1" ht="20.25">
      <c r="A874" s="77" t="s">
        <v>459</v>
      </c>
      <c r="B874" s="25" t="s">
        <v>61</v>
      </c>
      <c r="C874" s="25" t="s">
        <v>50</v>
      </c>
      <c r="D874" s="32" t="s">
        <v>458</v>
      </c>
      <c r="E874" s="25"/>
      <c r="F874" s="27">
        <f t="shared" ref="F874:U875" si="1269">F875</f>
        <v>23715</v>
      </c>
      <c r="G874" s="27">
        <f t="shared" si="1269"/>
        <v>0</v>
      </c>
      <c r="H874" s="27">
        <f t="shared" si="1269"/>
        <v>0</v>
      </c>
      <c r="I874" s="27">
        <f t="shared" si="1269"/>
        <v>0</v>
      </c>
      <c r="J874" s="27">
        <f t="shared" si="1269"/>
        <v>0</v>
      </c>
      <c r="K874" s="27">
        <f t="shared" si="1269"/>
        <v>0</v>
      </c>
      <c r="L874" s="27">
        <f t="shared" si="1269"/>
        <v>23715</v>
      </c>
      <c r="M874" s="27">
        <f t="shared" si="1269"/>
        <v>0</v>
      </c>
      <c r="N874" s="27">
        <f t="shared" si="1269"/>
        <v>0</v>
      </c>
      <c r="O874" s="27">
        <f t="shared" si="1269"/>
        <v>0</v>
      </c>
      <c r="P874" s="27">
        <f t="shared" si="1269"/>
        <v>0</v>
      </c>
      <c r="Q874" s="27">
        <f t="shared" si="1269"/>
        <v>0</v>
      </c>
      <c r="R874" s="27">
        <f t="shared" si="1269"/>
        <v>23715</v>
      </c>
      <c r="S874" s="27">
        <f t="shared" si="1269"/>
        <v>0</v>
      </c>
      <c r="T874" s="27">
        <f t="shared" si="1269"/>
        <v>0</v>
      </c>
      <c r="U874" s="27">
        <f t="shared" si="1269"/>
        <v>0</v>
      </c>
      <c r="V874" s="27">
        <f t="shared" ref="T874:AI875" si="1270">V875</f>
        <v>0</v>
      </c>
      <c r="W874" s="27">
        <f t="shared" si="1270"/>
        <v>0</v>
      </c>
      <c r="X874" s="27">
        <f t="shared" si="1270"/>
        <v>23715</v>
      </c>
      <c r="Y874" s="27">
        <f t="shared" si="1270"/>
        <v>0</v>
      </c>
      <c r="Z874" s="27">
        <f t="shared" si="1270"/>
        <v>0</v>
      </c>
      <c r="AA874" s="27">
        <f t="shared" si="1270"/>
        <v>0</v>
      </c>
      <c r="AB874" s="27">
        <f t="shared" si="1270"/>
        <v>0</v>
      </c>
      <c r="AC874" s="27">
        <f t="shared" si="1270"/>
        <v>0</v>
      </c>
      <c r="AD874" s="27">
        <f t="shared" si="1270"/>
        <v>23715</v>
      </c>
      <c r="AE874" s="27">
        <f t="shared" si="1270"/>
        <v>0</v>
      </c>
      <c r="AF874" s="27">
        <f t="shared" si="1270"/>
        <v>0</v>
      </c>
      <c r="AG874" s="27">
        <f t="shared" si="1270"/>
        <v>0</v>
      </c>
      <c r="AH874" s="27">
        <f t="shared" si="1270"/>
        <v>0</v>
      </c>
      <c r="AI874" s="27">
        <f t="shared" si="1270"/>
        <v>0</v>
      </c>
      <c r="AJ874" s="27">
        <f t="shared" ref="AF874:AQ875" si="1271">AJ875</f>
        <v>23715</v>
      </c>
      <c r="AK874" s="27">
        <f t="shared" si="1271"/>
        <v>0</v>
      </c>
      <c r="AL874" s="27">
        <f t="shared" si="1271"/>
        <v>0</v>
      </c>
      <c r="AM874" s="27">
        <f t="shared" si="1271"/>
        <v>0</v>
      </c>
      <c r="AN874" s="27">
        <f t="shared" si="1271"/>
        <v>0</v>
      </c>
      <c r="AO874" s="27">
        <f t="shared" si="1271"/>
        <v>0</v>
      </c>
      <c r="AP874" s="27">
        <f t="shared" si="1271"/>
        <v>23715</v>
      </c>
      <c r="AQ874" s="27">
        <f t="shared" si="1271"/>
        <v>0</v>
      </c>
    </row>
    <row r="875" spans="1:43" s="5" customFormat="1" ht="37.5" customHeight="1">
      <c r="A875" s="73" t="s">
        <v>83</v>
      </c>
      <c r="B875" s="25" t="s">
        <v>61</v>
      </c>
      <c r="C875" s="25" t="s">
        <v>50</v>
      </c>
      <c r="D875" s="32" t="s">
        <v>458</v>
      </c>
      <c r="E875" s="25" t="s">
        <v>84</v>
      </c>
      <c r="F875" s="27">
        <f t="shared" si="1269"/>
        <v>23715</v>
      </c>
      <c r="G875" s="27">
        <f t="shared" si="1269"/>
        <v>0</v>
      </c>
      <c r="H875" s="27">
        <f t="shared" si="1269"/>
        <v>0</v>
      </c>
      <c r="I875" s="27">
        <f t="shared" si="1269"/>
        <v>0</v>
      </c>
      <c r="J875" s="27">
        <f t="shared" si="1269"/>
        <v>0</v>
      </c>
      <c r="K875" s="27">
        <f t="shared" si="1269"/>
        <v>0</v>
      </c>
      <c r="L875" s="27">
        <f t="shared" si="1269"/>
        <v>23715</v>
      </c>
      <c r="M875" s="27">
        <f t="shared" si="1269"/>
        <v>0</v>
      </c>
      <c r="N875" s="27">
        <f t="shared" si="1269"/>
        <v>0</v>
      </c>
      <c r="O875" s="27">
        <f t="shared" si="1269"/>
        <v>0</v>
      </c>
      <c r="P875" s="27">
        <f t="shared" si="1269"/>
        <v>0</v>
      </c>
      <c r="Q875" s="27">
        <f t="shared" si="1269"/>
        <v>0</v>
      </c>
      <c r="R875" s="27">
        <f t="shared" si="1269"/>
        <v>23715</v>
      </c>
      <c r="S875" s="27">
        <f t="shared" si="1269"/>
        <v>0</v>
      </c>
      <c r="T875" s="27">
        <f t="shared" si="1270"/>
        <v>0</v>
      </c>
      <c r="U875" s="27">
        <f t="shared" si="1270"/>
        <v>0</v>
      </c>
      <c r="V875" s="27">
        <f t="shared" si="1270"/>
        <v>0</v>
      </c>
      <c r="W875" s="27">
        <f t="shared" si="1270"/>
        <v>0</v>
      </c>
      <c r="X875" s="27">
        <f t="shared" si="1270"/>
        <v>23715</v>
      </c>
      <c r="Y875" s="27">
        <f t="shared" si="1270"/>
        <v>0</v>
      </c>
      <c r="Z875" s="27">
        <f t="shared" si="1270"/>
        <v>0</v>
      </c>
      <c r="AA875" s="27">
        <f t="shared" si="1270"/>
        <v>0</v>
      </c>
      <c r="AB875" s="27">
        <f t="shared" si="1270"/>
        <v>0</v>
      </c>
      <c r="AC875" s="27">
        <f t="shared" si="1270"/>
        <v>0</v>
      </c>
      <c r="AD875" s="27">
        <f t="shared" si="1270"/>
        <v>23715</v>
      </c>
      <c r="AE875" s="27">
        <f t="shared" si="1270"/>
        <v>0</v>
      </c>
      <c r="AF875" s="27">
        <f t="shared" si="1271"/>
        <v>0</v>
      </c>
      <c r="AG875" s="27">
        <f t="shared" si="1271"/>
        <v>0</v>
      </c>
      <c r="AH875" s="27">
        <f t="shared" si="1271"/>
        <v>0</v>
      </c>
      <c r="AI875" s="27">
        <f t="shared" si="1271"/>
        <v>0</v>
      </c>
      <c r="AJ875" s="27">
        <f t="shared" si="1271"/>
        <v>23715</v>
      </c>
      <c r="AK875" s="27">
        <f t="shared" si="1271"/>
        <v>0</v>
      </c>
      <c r="AL875" s="27">
        <f t="shared" si="1271"/>
        <v>0</v>
      </c>
      <c r="AM875" s="27">
        <f t="shared" si="1271"/>
        <v>0</v>
      </c>
      <c r="AN875" s="27">
        <f t="shared" si="1271"/>
        <v>0</v>
      </c>
      <c r="AO875" s="27">
        <f t="shared" si="1271"/>
        <v>0</v>
      </c>
      <c r="AP875" s="27">
        <f t="shared" si="1271"/>
        <v>23715</v>
      </c>
      <c r="AQ875" s="27">
        <f t="shared" si="1271"/>
        <v>0</v>
      </c>
    </row>
    <row r="876" spans="1:43" s="5" customFormat="1" ht="20.25">
      <c r="A876" s="33" t="s">
        <v>189</v>
      </c>
      <c r="B876" s="25" t="s">
        <v>61</v>
      </c>
      <c r="C876" s="25" t="s">
        <v>50</v>
      </c>
      <c r="D876" s="32" t="s">
        <v>458</v>
      </c>
      <c r="E876" s="25" t="s">
        <v>188</v>
      </c>
      <c r="F876" s="27">
        <v>23715</v>
      </c>
      <c r="G876" s="27"/>
      <c r="H876" s="27"/>
      <c r="I876" s="27"/>
      <c r="J876" s="27"/>
      <c r="K876" s="27"/>
      <c r="L876" s="27">
        <f>F876+H876+I876+J876+K876</f>
        <v>23715</v>
      </c>
      <c r="M876" s="27">
        <f>G876+K876</f>
        <v>0</v>
      </c>
      <c r="N876" s="27"/>
      <c r="O876" s="27"/>
      <c r="P876" s="27"/>
      <c r="Q876" s="27"/>
      <c r="R876" s="27">
        <f>L876+N876+O876+P876+Q876</f>
        <v>23715</v>
      </c>
      <c r="S876" s="27">
        <f>M876+Q876</f>
        <v>0</v>
      </c>
      <c r="T876" s="27"/>
      <c r="U876" s="27"/>
      <c r="V876" s="27"/>
      <c r="W876" s="27"/>
      <c r="X876" s="27">
        <f>R876+T876+U876+V876+W876</f>
        <v>23715</v>
      </c>
      <c r="Y876" s="27">
        <f>S876+W876</f>
        <v>0</v>
      </c>
      <c r="Z876" s="27"/>
      <c r="AA876" s="27"/>
      <c r="AB876" s="27"/>
      <c r="AC876" s="27"/>
      <c r="AD876" s="27">
        <f>X876+Z876+AA876+AB876+AC876</f>
        <v>23715</v>
      </c>
      <c r="AE876" s="27">
        <f>Y876+AC876</f>
        <v>0</v>
      </c>
      <c r="AF876" s="27"/>
      <c r="AG876" s="27"/>
      <c r="AH876" s="27"/>
      <c r="AI876" s="27"/>
      <c r="AJ876" s="27">
        <f>AD876+AF876+AG876+AH876+AI876</f>
        <v>23715</v>
      </c>
      <c r="AK876" s="27">
        <f>AE876+AI876</f>
        <v>0</v>
      </c>
      <c r="AL876" s="27"/>
      <c r="AM876" s="27"/>
      <c r="AN876" s="27"/>
      <c r="AO876" s="27"/>
      <c r="AP876" s="27">
        <f>AJ876+AL876+AM876+AN876+AO876</f>
        <v>23715</v>
      </c>
      <c r="AQ876" s="27">
        <f>AK876+AO876</f>
        <v>0</v>
      </c>
    </row>
    <row r="877" spans="1:43" s="5" customFormat="1" ht="20.25">
      <c r="A877" s="33" t="s">
        <v>94</v>
      </c>
      <c r="B877" s="25" t="s">
        <v>61</v>
      </c>
      <c r="C877" s="25" t="s">
        <v>50</v>
      </c>
      <c r="D877" s="32" t="s">
        <v>282</v>
      </c>
      <c r="E877" s="25"/>
      <c r="F877" s="27">
        <f t="shared" ref="F877:AQ877" si="1272">F878</f>
        <v>50343</v>
      </c>
      <c r="G877" s="27">
        <f t="shared" si="1272"/>
        <v>0</v>
      </c>
      <c r="H877" s="27">
        <f t="shared" si="1272"/>
        <v>0</v>
      </c>
      <c r="I877" s="27">
        <f t="shared" si="1272"/>
        <v>0</v>
      </c>
      <c r="J877" s="27">
        <f t="shared" si="1272"/>
        <v>0</v>
      </c>
      <c r="K877" s="27">
        <f t="shared" si="1272"/>
        <v>0</v>
      </c>
      <c r="L877" s="27">
        <f t="shared" si="1272"/>
        <v>50343</v>
      </c>
      <c r="M877" s="27">
        <f t="shared" si="1272"/>
        <v>0</v>
      </c>
      <c r="N877" s="27">
        <f t="shared" si="1272"/>
        <v>0</v>
      </c>
      <c r="O877" s="27">
        <f t="shared" si="1272"/>
        <v>0</v>
      </c>
      <c r="P877" s="27">
        <f t="shared" si="1272"/>
        <v>0</v>
      </c>
      <c r="Q877" s="27">
        <f t="shared" si="1272"/>
        <v>0</v>
      </c>
      <c r="R877" s="27">
        <f t="shared" si="1272"/>
        <v>50343</v>
      </c>
      <c r="S877" s="27">
        <f t="shared" si="1272"/>
        <v>0</v>
      </c>
      <c r="T877" s="27">
        <f t="shared" si="1272"/>
        <v>0</v>
      </c>
      <c r="U877" s="27">
        <f t="shared" si="1272"/>
        <v>0</v>
      </c>
      <c r="V877" s="27">
        <f t="shared" si="1272"/>
        <v>0</v>
      </c>
      <c r="W877" s="27">
        <f t="shared" si="1272"/>
        <v>0</v>
      </c>
      <c r="X877" s="27">
        <f t="shared" si="1272"/>
        <v>50343</v>
      </c>
      <c r="Y877" s="27">
        <f t="shared" si="1272"/>
        <v>0</v>
      </c>
      <c r="Z877" s="27">
        <f t="shared" si="1272"/>
        <v>0</v>
      </c>
      <c r="AA877" s="27">
        <f t="shared" si="1272"/>
        <v>0</v>
      </c>
      <c r="AB877" s="27">
        <f t="shared" si="1272"/>
        <v>0</v>
      </c>
      <c r="AC877" s="27">
        <f t="shared" si="1272"/>
        <v>0</v>
      </c>
      <c r="AD877" s="27">
        <f t="shared" si="1272"/>
        <v>50343</v>
      </c>
      <c r="AE877" s="27">
        <f t="shared" si="1272"/>
        <v>0</v>
      </c>
      <c r="AF877" s="27">
        <f t="shared" si="1272"/>
        <v>0</v>
      </c>
      <c r="AG877" s="27">
        <f t="shared" si="1272"/>
        <v>0</v>
      </c>
      <c r="AH877" s="27">
        <f t="shared" si="1272"/>
        <v>0</v>
      </c>
      <c r="AI877" s="27">
        <f t="shared" si="1272"/>
        <v>0</v>
      </c>
      <c r="AJ877" s="27">
        <f t="shared" si="1272"/>
        <v>50343</v>
      </c>
      <c r="AK877" s="27">
        <f t="shared" si="1272"/>
        <v>0</v>
      </c>
      <c r="AL877" s="27">
        <f t="shared" si="1272"/>
        <v>0</v>
      </c>
      <c r="AM877" s="27">
        <f t="shared" si="1272"/>
        <v>0</v>
      </c>
      <c r="AN877" s="27">
        <f t="shared" si="1272"/>
        <v>0</v>
      </c>
      <c r="AO877" s="27">
        <f t="shared" si="1272"/>
        <v>0</v>
      </c>
      <c r="AP877" s="27">
        <f t="shared" si="1272"/>
        <v>50343</v>
      </c>
      <c r="AQ877" s="27">
        <f t="shared" si="1272"/>
        <v>0</v>
      </c>
    </row>
    <row r="878" spans="1:43" s="5" customFormat="1" ht="39.75" customHeight="1">
      <c r="A878" s="73" t="s">
        <v>83</v>
      </c>
      <c r="B878" s="25" t="s">
        <v>61</v>
      </c>
      <c r="C878" s="25" t="s">
        <v>50</v>
      </c>
      <c r="D878" s="32" t="s">
        <v>282</v>
      </c>
      <c r="E878" s="25" t="s">
        <v>84</v>
      </c>
      <c r="F878" s="27">
        <f t="shared" ref="F878:G878" si="1273">F879+F880</f>
        <v>50343</v>
      </c>
      <c r="G878" s="27">
        <f t="shared" si="1273"/>
        <v>0</v>
      </c>
      <c r="H878" s="27">
        <f t="shared" ref="H878:M878" si="1274">H879+H880</f>
        <v>0</v>
      </c>
      <c r="I878" s="27">
        <f t="shared" si="1274"/>
        <v>0</v>
      </c>
      <c r="J878" s="27">
        <f t="shared" si="1274"/>
        <v>0</v>
      </c>
      <c r="K878" s="27">
        <f t="shared" si="1274"/>
        <v>0</v>
      </c>
      <c r="L878" s="27">
        <f t="shared" si="1274"/>
        <v>50343</v>
      </c>
      <c r="M878" s="27">
        <f t="shared" si="1274"/>
        <v>0</v>
      </c>
      <c r="N878" s="27">
        <f t="shared" ref="N878:S878" si="1275">N879+N880</f>
        <v>0</v>
      </c>
      <c r="O878" s="27">
        <f t="shared" si="1275"/>
        <v>0</v>
      </c>
      <c r="P878" s="27">
        <f t="shared" si="1275"/>
        <v>0</v>
      </c>
      <c r="Q878" s="27">
        <f t="shared" si="1275"/>
        <v>0</v>
      </c>
      <c r="R878" s="27">
        <f t="shared" si="1275"/>
        <v>50343</v>
      </c>
      <c r="S878" s="27">
        <f t="shared" si="1275"/>
        <v>0</v>
      </c>
      <c r="T878" s="27">
        <f t="shared" ref="T878:Y878" si="1276">T879+T880</f>
        <v>0</v>
      </c>
      <c r="U878" s="27">
        <f t="shared" si="1276"/>
        <v>0</v>
      </c>
      <c r="V878" s="27">
        <f t="shared" si="1276"/>
        <v>0</v>
      </c>
      <c r="W878" s="27">
        <f t="shared" si="1276"/>
        <v>0</v>
      </c>
      <c r="X878" s="27">
        <f t="shared" si="1276"/>
        <v>50343</v>
      </c>
      <c r="Y878" s="27">
        <f t="shared" si="1276"/>
        <v>0</v>
      </c>
      <c r="Z878" s="27">
        <f t="shared" ref="Z878:AE878" si="1277">Z879+Z880</f>
        <v>0</v>
      </c>
      <c r="AA878" s="27">
        <f t="shared" si="1277"/>
        <v>0</v>
      </c>
      <c r="AB878" s="27">
        <f t="shared" si="1277"/>
        <v>0</v>
      </c>
      <c r="AC878" s="27">
        <f t="shared" si="1277"/>
        <v>0</v>
      </c>
      <c r="AD878" s="27">
        <f t="shared" si="1277"/>
        <v>50343</v>
      </c>
      <c r="AE878" s="27">
        <f t="shared" si="1277"/>
        <v>0</v>
      </c>
      <c r="AF878" s="27">
        <f t="shared" ref="AF878:AK878" si="1278">AF879+AF880</f>
        <v>0</v>
      </c>
      <c r="AG878" s="27">
        <f t="shared" si="1278"/>
        <v>0</v>
      </c>
      <c r="AH878" s="27">
        <f t="shared" si="1278"/>
        <v>0</v>
      </c>
      <c r="AI878" s="27">
        <f t="shared" si="1278"/>
        <v>0</v>
      </c>
      <c r="AJ878" s="27">
        <f t="shared" si="1278"/>
        <v>50343</v>
      </c>
      <c r="AK878" s="27">
        <f t="shared" si="1278"/>
        <v>0</v>
      </c>
      <c r="AL878" s="27">
        <f t="shared" ref="AL878:AQ878" si="1279">AL879+AL880</f>
        <v>0</v>
      </c>
      <c r="AM878" s="27">
        <f t="shared" si="1279"/>
        <v>0</v>
      </c>
      <c r="AN878" s="27">
        <f t="shared" si="1279"/>
        <v>0</v>
      </c>
      <c r="AO878" s="27">
        <f t="shared" si="1279"/>
        <v>0</v>
      </c>
      <c r="AP878" s="27">
        <f t="shared" si="1279"/>
        <v>50343</v>
      </c>
      <c r="AQ878" s="27">
        <f t="shared" si="1279"/>
        <v>0</v>
      </c>
    </row>
    <row r="879" spans="1:43" s="5" customFormat="1" ht="20.25">
      <c r="A879" s="33" t="s">
        <v>178</v>
      </c>
      <c r="B879" s="25" t="s">
        <v>61</v>
      </c>
      <c r="C879" s="25" t="s">
        <v>50</v>
      </c>
      <c r="D879" s="32" t="s">
        <v>282</v>
      </c>
      <c r="E879" s="25" t="s">
        <v>177</v>
      </c>
      <c r="F879" s="27">
        <f>9875+1319</f>
        <v>11194</v>
      </c>
      <c r="G879" s="27"/>
      <c r="H879" s="27"/>
      <c r="I879" s="27"/>
      <c r="J879" s="27"/>
      <c r="K879" s="27"/>
      <c r="L879" s="27">
        <f>F879+H879+I879+J879+K879</f>
        <v>11194</v>
      </c>
      <c r="M879" s="27">
        <f>G879+K879</f>
        <v>0</v>
      </c>
      <c r="N879" s="27"/>
      <c r="O879" s="27"/>
      <c r="P879" s="27"/>
      <c r="Q879" s="27"/>
      <c r="R879" s="27">
        <f>L879+N879+O879+P879+Q879</f>
        <v>11194</v>
      </c>
      <c r="S879" s="27">
        <f>M879+Q879</f>
        <v>0</v>
      </c>
      <c r="T879" s="27"/>
      <c r="U879" s="27"/>
      <c r="V879" s="27"/>
      <c r="W879" s="27"/>
      <c r="X879" s="27">
        <f>R879+T879+U879+V879+W879</f>
        <v>11194</v>
      </c>
      <c r="Y879" s="27">
        <f>S879+W879</f>
        <v>0</v>
      </c>
      <c r="Z879" s="27"/>
      <c r="AA879" s="27"/>
      <c r="AB879" s="27"/>
      <c r="AC879" s="27"/>
      <c r="AD879" s="27">
        <f>X879+Z879+AA879+AB879+AC879</f>
        <v>11194</v>
      </c>
      <c r="AE879" s="27">
        <f>Y879+AC879</f>
        <v>0</v>
      </c>
      <c r="AF879" s="27"/>
      <c r="AG879" s="27"/>
      <c r="AH879" s="27"/>
      <c r="AI879" s="27"/>
      <c r="AJ879" s="27">
        <f>AD879+AF879+AG879+AH879+AI879</f>
        <v>11194</v>
      </c>
      <c r="AK879" s="27">
        <f>AE879+AI879</f>
        <v>0</v>
      </c>
      <c r="AL879" s="27"/>
      <c r="AM879" s="27"/>
      <c r="AN879" s="27"/>
      <c r="AO879" s="27"/>
      <c r="AP879" s="27">
        <f>AJ879+AL879+AM879+AN879+AO879</f>
        <v>11194</v>
      </c>
      <c r="AQ879" s="27">
        <f>AK879+AO879</f>
        <v>0</v>
      </c>
    </row>
    <row r="880" spans="1:43" s="5" customFormat="1" ht="20.25">
      <c r="A880" s="33" t="s">
        <v>189</v>
      </c>
      <c r="B880" s="25" t="s">
        <v>61</v>
      </c>
      <c r="C880" s="25" t="s">
        <v>50</v>
      </c>
      <c r="D880" s="32" t="s">
        <v>282</v>
      </c>
      <c r="E880" s="25" t="s">
        <v>188</v>
      </c>
      <c r="F880" s="27">
        <f>38585+564</f>
        <v>39149</v>
      </c>
      <c r="G880" s="27"/>
      <c r="H880" s="27"/>
      <c r="I880" s="27"/>
      <c r="J880" s="27"/>
      <c r="K880" s="27"/>
      <c r="L880" s="27">
        <f>F880+H880+I880+J880+K880</f>
        <v>39149</v>
      </c>
      <c r="M880" s="27">
        <f>G880+K880</f>
        <v>0</v>
      </c>
      <c r="N880" s="27"/>
      <c r="O880" s="27"/>
      <c r="P880" s="27"/>
      <c r="Q880" s="27"/>
      <c r="R880" s="27">
        <f>L880+N880+O880+P880+Q880</f>
        <v>39149</v>
      </c>
      <c r="S880" s="27">
        <f>M880+Q880</f>
        <v>0</v>
      </c>
      <c r="T880" s="27"/>
      <c r="U880" s="27"/>
      <c r="V880" s="27"/>
      <c r="W880" s="27"/>
      <c r="X880" s="27">
        <f>R880+T880+U880+V880+W880</f>
        <v>39149</v>
      </c>
      <c r="Y880" s="27">
        <f>S880+W880</f>
        <v>0</v>
      </c>
      <c r="Z880" s="27"/>
      <c r="AA880" s="27"/>
      <c r="AB880" s="27"/>
      <c r="AC880" s="27"/>
      <c r="AD880" s="27">
        <f>X880+Z880+AA880+AB880+AC880</f>
        <v>39149</v>
      </c>
      <c r="AE880" s="27">
        <f>Y880+AC880</f>
        <v>0</v>
      </c>
      <c r="AF880" s="27"/>
      <c r="AG880" s="27"/>
      <c r="AH880" s="27"/>
      <c r="AI880" s="27"/>
      <c r="AJ880" s="27">
        <f>AD880+AF880+AG880+AH880+AI880</f>
        <v>39149</v>
      </c>
      <c r="AK880" s="27">
        <f>AE880+AI880</f>
        <v>0</v>
      </c>
      <c r="AL880" s="27"/>
      <c r="AM880" s="27"/>
      <c r="AN880" s="27"/>
      <c r="AO880" s="27"/>
      <c r="AP880" s="27">
        <f>AJ880+AL880+AM880+AN880+AO880</f>
        <v>39149</v>
      </c>
      <c r="AQ880" s="27">
        <f>AK880+AO880</f>
        <v>0</v>
      </c>
    </row>
    <row r="881" spans="1:43" s="5" customFormat="1" ht="16.5" customHeight="1">
      <c r="A881" s="33" t="s">
        <v>92</v>
      </c>
      <c r="B881" s="25" t="s">
        <v>61</v>
      </c>
      <c r="C881" s="25" t="s">
        <v>50</v>
      </c>
      <c r="D881" s="32" t="s">
        <v>283</v>
      </c>
      <c r="E881" s="25"/>
      <c r="F881" s="27">
        <f t="shared" ref="F881:U882" si="1280">F882</f>
        <v>24118</v>
      </c>
      <c r="G881" s="27">
        <f t="shared" si="1280"/>
        <v>0</v>
      </c>
      <c r="H881" s="27">
        <f t="shared" si="1280"/>
        <v>0</v>
      </c>
      <c r="I881" s="27">
        <f t="shared" si="1280"/>
        <v>0</v>
      </c>
      <c r="J881" s="27">
        <f t="shared" si="1280"/>
        <v>0</v>
      </c>
      <c r="K881" s="27">
        <f t="shared" si="1280"/>
        <v>0</v>
      </c>
      <c r="L881" s="27">
        <f t="shared" si="1280"/>
        <v>24118</v>
      </c>
      <c r="M881" s="27">
        <f t="shared" si="1280"/>
        <v>0</v>
      </c>
      <c r="N881" s="27">
        <f t="shared" si="1280"/>
        <v>0</v>
      </c>
      <c r="O881" s="27">
        <f t="shared" si="1280"/>
        <v>0</v>
      </c>
      <c r="P881" s="27">
        <f t="shared" si="1280"/>
        <v>0</v>
      </c>
      <c r="Q881" s="27">
        <f t="shared" si="1280"/>
        <v>0</v>
      </c>
      <c r="R881" s="27">
        <f t="shared" si="1280"/>
        <v>24118</v>
      </c>
      <c r="S881" s="27">
        <f t="shared" si="1280"/>
        <v>0</v>
      </c>
      <c r="T881" s="27">
        <f t="shared" si="1280"/>
        <v>0</v>
      </c>
      <c r="U881" s="27">
        <f t="shared" si="1280"/>
        <v>0</v>
      </c>
      <c r="V881" s="27">
        <f t="shared" ref="T881:AI882" si="1281">V882</f>
        <v>0</v>
      </c>
      <c r="W881" s="27">
        <f t="shared" si="1281"/>
        <v>0</v>
      </c>
      <c r="X881" s="27">
        <f t="shared" si="1281"/>
        <v>24118</v>
      </c>
      <c r="Y881" s="27">
        <f t="shared" si="1281"/>
        <v>0</v>
      </c>
      <c r="Z881" s="27">
        <f t="shared" si="1281"/>
        <v>0</v>
      </c>
      <c r="AA881" s="27">
        <f t="shared" si="1281"/>
        <v>0</v>
      </c>
      <c r="AB881" s="27">
        <f t="shared" si="1281"/>
        <v>0</v>
      </c>
      <c r="AC881" s="27">
        <f t="shared" si="1281"/>
        <v>0</v>
      </c>
      <c r="AD881" s="27">
        <f t="shared" si="1281"/>
        <v>24118</v>
      </c>
      <c r="AE881" s="27">
        <f t="shared" si="1281"/>
        <v>0</v>
      </c>
      <c r="AF881" s="27">
        <f t="shared" si="1281"/>
        <v>0</v>
      </c>
      <c r="AG881" s="27">
        <f t="shared" si="1281"/>
        <v>0</v>
      </c>
      <c r="AH881" s="27">
        <f t="shared" si="1281"/>
        <v>0</v>
      </c>
      <c r="AI881" s="27">
        <f t="shared" si="1281"/>
        <v>0</v>
      </c>
      <c r="AJ881" s="27">
        <f t="shared" ref="AF881:AQ882" si="1282">AJ882</f>
        <v>24118</v>
      </c>
      <c r="AK881" s="27">
        <f t="shared" si="1282"/>
        <v>0</v>
      </c>
      <c r="AL881" s="27">
        <f t="shared" si="1282"/>
        <v>0</v>
      </c>
      <c r="AM881" s="27">
        <f t="shared" si="1282"/>
        <v>0</v>
      </c>
      <c r="AN881" s="27">
        <f t="shared" si="1282"/>
        <v>0</v>
      </c>
      <c r="AO881" s="27">
        <f t="shared" si="1282"/>
        <v>0</v>
      </c>
      <c r="AP881" s="27">
        <f t="shared" si="1282"/>
        <v>24118</v>
      </c>
      <c r="AQ881" s="27">
        <f t="shared" si="1282"/>
        <v>0</v>
      </c>
    </row>
    <row r="882" spans="1:43" s="5" customFormat="1" ht="36" customHeight="1">
      <c r="A882" s="73" t="s">
        <v>83</v>
      </c>
      <c r="B882" s="25" t="s">
        <v>61</v>
      </c>
      <c r="C882" s="25" t="s">
        <v>50</v>
      </c>
      <c r="D882" s="32" t="s">
        <v>283</v>
      </c>
      <c r="E882" s="25" t="s">
        <v>84</v>
      </c>
      <c r="F882" s="27">
        <f t="shared" si="1280"/>
        <v>24118</v>
      </c>
      <c r="G882" s="27">
        <f t="shared" si="1280"/>
        <v>0</v>
      </c>
      <c r="H882" s="27">
        <f t="shared" si="1280"/>
        <v>0</v>
      </c>
      <c r="I882" s="27">
        <f t="shared" si="1280"/>
        <v>0</v>
      </c>
      <c r="J882" s="27">
        <f t="shared" si="1280"/>
        <v>0</v>
      </c>
      <c r="K882" s="27">
        <f t="shared" si="1280"/>
        <v>0</v>
      </c>
      <c r="L882" s="27">
        <f t="shared" si="1280"/>
        <v>24118</v>
      </c>
      <c r="M882" s="27">
        <f t="shared" si="1280"/>
        <v>0</v>
      </c>
      <c r="N882" s="27">
        <f t="shared" si="1280"/>
        <v>0</v>
      </c>
      <c r="O882" s="27">
        <f t="shared" si="1280"/>
        <v>0</v>
      </c>
      <c r="P882" s="27">
        <f t="shared" si="1280"/>
        <v>0</v>
      </c>
      <c r="Q882" s="27">
        <f t="shared" si="1280"/>
        <v>0</v>
      </c>
      <c r="R882" s="27">
        <f t="shared" si="1280"/>
        <v>24118</v>
      </c>
      <c r="S882" s="27">
        <f t="shared" si="1280"/>
        <v>0</v>
      </c>
      <c r="T882" s="27">
        <f t="shared" si="1281"/>
        <v>0</v>
      </c>
      <c r="U882" s="27">
        <f t="shared" si="1281"/>
        <v>0</v>
      </c>
      <c r="V882" s="27">
        <f t="shared" si="1281"/>
        <v>0</v>
      </c>
      <c r="W882" s="27">
        <f t="shared" si="1281"/>
        <v>0</v>
      </c>
      <c r="X882" s="27">
        <f t="shared" si="1281"/>
        <v>24118</v>
      </c>
      <c r="Y882" s="27">
        <f t="shared" si="1281"/>
        <v>0</v>
      </c>
      <c r="Z882" s="27">
        <f t="shared" si="1281"/>
        <v>0</v>
      </c>
      <c r="AA882" s="27">
        <f t="shared" si="1281"/>
        <v>0</v>
      </c>
      <c r="AB882" s="27">
        <f t="shared" si="1281"/>
        <v>0</v>
      </c>
      <c r="AC882" s="27">
        <f t="shared" si="1281"/>
        <v>0</v>
      </c>
      <c r="AD882" s="27">
        <f t="shared" si="1281"/>
        <v>24118</v>
      </c>
      <c r="AE882" s="27">
        <f t="shared" si="1281"/>
        <v>0</v>
      </c>
      <c r="AF882" s="27">
        <f t="shared" si="1282"/>
        <v>0</v>
      </c>
      <c r="AG882" s="27">
        <f t="shared" si="1282"/>
        <v>0</v>
      </c>
      <c r="AH882" s="27">
        <f t="shared" si="1282"/>
        <v>0</v>
      </c>
      <c r="AI882" s="27">
        <f t="shared" si="1282"/>
        <v>0</v>
      </c>
      <c r="AJ882" s="27">
        <f t="shared" si="1282"/>
        <v>24118</v>
      </c>
      <c r="AK882" s="27">
        <f t="shared" si="1282"/>
        <v>0</v>
      </c>
      <c r="AL882" s="27">
        <f t="shared" si="1282"/>
        <v>0</v>
      </c>
      <c r="AM882" s="27">
        <f t="shared" si="1282"/>
        <v>0</v>
      </c>
      <c r="AN882" s="27">
        <f t="shared" si="1282"/>
        <v>0</v>
      </c>
      <c r="AO882" s="27">
        <f t="shared" si="1282"/>
        <v>0</v>
      </c>
      <c r="AP882" s="27">
        <f t="shared" si="1282"/>
        <v>24118</v>
      </c>
      <c r="AQ882" s="27">
        <f t="shared" si="1282"/>
        <v>0</v>
      </c>
    </row>
    <row r="883" spans="1:43" s="5" customFormat="1" ht="20.25">
      <c r="A883" s="33" t="s">
        <v>178</v>
      </c>
      <c r="B883" s="25" t="s">
        <v>61</v>
      </c>
      <c r="C883" s="25" t="s">
        <v>50</v>
      </c>
      <c r="D883" s="32" t="s">
        <v>283</v>
      </c>
      <c r="E883" s="25" t="s">
        <v>177</v>
      </c>
      <c r="F883" s="27">
        <f>21602+2516</f>
        <v>24118</v>
      </c>
      <c r="G883" s="27"/>
      <c r="H883" s="27"/>
      <c r="I883" s="27"/>
      <c r="J883" s="27"/>
      <c r="K883" s="27"/>
      <c r="L883" s="27">
        <f>F883+H883+I883+J883+K883</f>
        <v>24118</v>
      </c>
      <c r="M883" s="27">
        <f>G883+K883</f>
        <v>0</v>
      </c>
      <c r="N883" s="27"/>
      <c r="O883" s="27"/>
      <c r="P883" s="27"/>
      <c r="Q883" s="27"/>
      <c r="R883" s="27">
        <f>L883+N883+O883+P883+Q883</f>
        <v>24118</v>
      </c>
      <c r="S883" s="27">
        <f>M883+Q883</f>
        <v>0</v>
      </c>
      <c r="T883" s="27"/>
      <c r="U883" s="27"/>
      <c r="V883" s="27"/>
      <c r="W883" s="27"/>
      <c r="X883" s="27">
        <f>R883+T883+U883+V883+W883</f>
        <v>24118</v>
      </c>
      <c r="Y883" s="27">
        <f>S883+W883</f>
        <v>0</v>
      </c>
      <c r="Z883" s="27"/>
      <c r="AA883" s="27"/>
      <c r="AB883" s="27"/>
      <c r="AC883" s="27"/>
      <c r="AD883" s="27">
        <f>X883+Z883+AA883+AB883+AC883</f>
        <v>24118</v>
      </c>
      <c r="AE883" s="27">
        <f>Y883+AC883</f>
        <v>0</v>
      </c>
      <c r="AF883" s="27"/>
      <c r="AG883" s="27"/>
      <c r="AH883" s="27"/>
      <c r="AI883" s="27"/>
      <c r="AJ883" s="27">
        <f>AD883+AF883+AG883+AH883+AI883</f>
        <v>24118</v>
      </c>
      <c r="AK883" s="27">
        <f>AE883+AI883</f>
        <v>0</v>
      </c>
      <c r="AL883" s="27"/>
      <c r="AM883" s="27"/>
      <c r="AN883" s="27"/>
      <c r="AO883" s="27"/>
      <c r="AP883" s="27">
        <f>AJ883+AL883+AM883+AN883+AO883</f>
        <v>24118</v>
      </c>
      <c r="AQ883" s="27">
        <f>AK883+AO883</f>
        <v>0</v>
      </c>
    </row>
    <row r="884" spans="1:43" s="5" customFormat="1" ht="20.25">
      <c r="A884" s="33" t="s">
        <v>42</v>
      </c>
      <c r="B884" s="25" t="s">
        <v>61</v>
      </c>
      <c r="C884" s="25" t="s">
        <v>50</v>
      </c>
      <c r="D884" s="32" t="s">
        <v>284</v>
      </c>
      <c r="E884" s="25"/>
      <c r="F884" s="27">
        <f t="shared" ref="F884:U885" si="1283">F885</f>
        <v>101338</v>
      </c>
      <c r="G884" s="27">
        <f t="shared" si="1283"/>
        <v>0</v>
      </c>
      <c r="H884" s="27">
        <f t="shared" si="1283"/>
        <v>0</v>
      </c>
      <c r="I884" s="27">
        <f t="shared" si="1283"/>
        <v>0</v>
      </c>
      <c r="J884" s="27">
        <f t="shared" si="1283"/>
        <v>0</v>
      </c>
      <c r="K884" s="27">
        <f t="shared" si="1283"/>
        <v>0</v>
      </c>
      <c r="L884" s="27">
        <f t="shared" si="1283"/>
        <v>101338</v>
      </c>
      <c r="M884" s="27">
        <f t="shared" si="1283"/>
        <v>0</v>
      </c>
      <c r="N884" s="27">
        <f t="shared" si="1283"/>
        <v>0</v>
      </c>
      <c r="O884" s="27">
        <f t="shared" si="1283"/>
        <v>0</v>
      </c>
      <c r="P884" s="27">
        <f t="shared" si="1283"/>
        <v>0</v>
      </c>
      <c r="Q884" s="27">
        <f t="shared" si="1283"/>
        <v>0</v>
      </c>
      <c r="R884" s="27">
        <f t="shared" si="1283"/>
        <v>101338</v>
      </c>
      <c r="S884" s="27">
        <f t="shared" si="1283"/>
        <v>0</v>
      </c>
      <c r="T884" s="27">
        <f t="shared" si="1283"/>
        <v>0</v>
      </c>
      <c r="U884" s="27">
        <f t="shared" si="1283"/>
        <v>0</v>
      </c>
      <c r="V884" s="27">
        <f t="shared" ref="T884:AI885" si="1284">V885</f>
        <v>0</v>
      </c>
      <c r="W884" s="27">
        <f t="shared" si="1284"/>
        <v>0</v>
      </c>
      <c r="X884" s="27">
        <f t="shared" si="1284"/>
        <v>101338</v>
      </c>
      <c r="Y884" s="27">
        <f t="shared" si="1284"/>
        <v>0</v>
      </c>
      <c r="Z884" s="27">
        <f t="shared" si="1284"/>
        <v>0</v>
      </c>
      <c r="AA884" s="27">
        <f t="shared" si="1284"/>
        <v>0</v>
      </c>
      <c r="AB884" s="27">
        <f t="shared" si="1284"/>
        <v>0</v>
      </c>
      <c r="AC884" s="27">
        <f t="shared" si="1284"/>
        <v>0</v>
      </c>
      <c r="AD884" s="27">
        <f t="shared" si="1284"/>
        <v>101338</v>
      </c>
      <c r="AE884" s="27">
        <f t="shared" si="1284"/>
        <v>0</v>
      </c>
      <c r="AF884" s="27">
        <f t="shared" si="1284"/>
        <v>0</v>
      </c>
      <c r="AG884" s="27">
        <f t="shared" si="1284"/>
        <v>0</v>
      </c>
      <c r="AH884" s="27">
        <f t="shared" si="1284"/>
        <v>0</v>
      </c>
      <c r="AI884" s="27">
        <f t="shared" si="1284"/>
        <v>0</v>
      </c>
      <c r="AJ884" s="27">
        <f t="shared" ref="AF884:AQ885" si="1285">AJ885</f>
        <v>101338</v>
      </c>
      <c r="AK884" s="27">
        <f t="shared" si="1285"/>
        <v>0</v>
      </c>
      <c r="AL884" s="27">
        <f t="shared" si="1285"/>
        <v>0</v>
      </c>
      <c r="AM884" s="27">
        <f t="shared" si="1285"/>
        <v>0</v>
      </c>
      <c r="AN884" s="27">
        <f t="shared" si="1285"/>
        <v>0</v>
      </c>
      <c r="AO884" s="27">
        <f t="shared" si="1285"/>
        <v>0</v>
      </c>
      <c r="AP884" s="27">
        <f t="shared" si="1285"/>
        <v>101338</v>
      </c>
      <c r="AQ884" s="27">
        <f t="shared" si="1285"/>
        <v>0</v>
      </c>
    </row>
    <row r="885" spans="1:43" s="5" customFormat="1" ht="34.5" customHeight="1">
      <c r="A885" s="73" t="s">
        <v>83</v>
      </c>
      <c r="B885" s="25" t="s">
        <v>61</v>
      </c>
      <c r="C885" s="25" t="s">
        <v>50</v>
      </c>
      <c r="D885" s="32" t="s">
        <v>284</v>
      </c>
      <c r="E885" s="25" t="s">
        <v>84</v>
      </c>
      <c r="F885" s="27">
        <f t="shared" si="1283"/>
        <v>101338</v>
      </c>
      <c r="G885" s="27">
        <f t="shared" si="1283"/>
        <v>0</v>
      </c>
      <c r="H885" s="27">
        <f t="shared" si="1283"/>
        <v>0</v>
      </c>
      <c r="I885" s="27">
        <f t="shared" si="1283"/>
        <v>0</v>
      </c>
      <c r="J885" s="27">
        <f t="shared" si="1283"/>
        <v>0</v>
      </c>
      <c r="K885" s="27">
        <f t="shared" si="1283"/>
        <v>0</v>
      </c>
      <c r="L885" s="27">
        <f t="shared" si="1283"/>
        <v>101338</v>
      </c>
      <c r="M885" s="27">
        <f t="shared" si="1283"/>
        <v>0</v>
      </c>
      <c r="N885" s="27">
        <f t="shared" si="1283"/>
        <v>0</v>
      </c>
      <c r="O885" s="27">
        <f t="shared" si="1283"/>
        <v>0</v>
      </c>
      <c r="P885" s="27">
        <f t="shared" si="1283"/>
        <v>0</v>
      </c>
      <c r="Q885" s="27">
        <f t="shared" si="1283"/>
        <v>0</v>
      </c>
      <c r="R885" s="27">
        <f t="shared" si="1283"/>
        <v>101338</v>
      </c>
      <c r="S885" s="27">
        <f t="shared" si="1283"/>
        <v>0</v>
      </c>
      <c r="T885" s="27">
        <f t="shared" si="1284"/>
        <v>0</v>
      </c>
      <c r="U885" s="27">
        <f t="shared" si="1284"/>
        <v>0</v>
      </c>
      <c r="V885" s="27">
        <f t="shared" si="1284"/>
        <v>0</v>
      </c>
      <c r="W885" s="27">
        <f t="shared" si="1284"/>
        <v>0</v>
      </c>
      <c r="X885" s="27">
        <f t="shared" si="1284"/>
        <v>101338</v>
      </c>
      <c r="Y885" s="27">
        <f t="shared" si="1284"/>
        <v>0</v>
      </c>
      <c r="Z885" s="27">
        <f t="shared" si="1284"/>
        <v>0</v>
      </c>
      <c r="AA885" s="27">
        <f t="shared" si="1284"/>
        <v>0</v>
      </c>
      <c r="AB885" s="27">
        <f t="shared" si="1284"/>
        <v>0</v>
      </c>
      <c r="AC885" s="27">
        <f t="shared" si="1284"/>
        <v>0</v>
      </c>
      <c r="AD885" s="27">
        <f t="shared" si="1284"/>
        <v>101338</v>
      </c>
      <c r="AE885" s="27">
        <f t="shared" si="1284"/>
        <v>0</v>
      </c>
      <c r="AF885" s="27">
        <f t="shared" si="1285"/>
        <v>0</v>
      </c>
      <c r="AG885" s="27">
        <f t="shared" si="1285"/>
        <v>0</v>
      </c>
      <c r="AH885" s="27">
        <f t="shared" si="1285"/>
        <v>0</v>
      </c>
      <c r="AI885" s="27">
        <f t="shared" si="1285"/>
        <v>0</v>
      </c>
      <c r="AJ885" s="27">
        <f t="shared" si="1285"/>
        <v>101338</v>
      </c>
      <c r="AK885" s="27">
        <f t="shared" si="1285"/>
        <v>0</v>
      </c>
      <c r="AL885" s="27">
        <f t="shared" si="1285"/>
        <v>0</v>
      </c>
      <c r="AM885" s="27">
        <f t="shared" si="1285"/>
        <v>0</v>
      </c>
      <c r="AN885" s="27">
        <f t="shared" si="1285"/>
        <v>0</v>
      </c>
      <c r="AO885" s="27">
        <f t="shared" si="1285"/>
        <v>0</v>
      </c>
      <c r="AP885" s="27">
        <f t="shared" si="1285"/>
        <v>101338</v>
      </c>
      <c r="AQ885" s="27">
        <f t="shared" si="1285"/>
        <v>0</v>
      </c>
    </row>
    <row r="886" spans="1:43" s="5" customFormat="1" ht="20.25">
      <c r="A886" s="33" t="s">
        <v>178</v>
      </c>
      <c r="B886" s="25" t="s">
        <v>61</v>
      </c>
      <c r="C886" s="25" t="s">
        <v>50</v>
      </c>
      <c r="D886" s="32" t="s">
        <v>284</v>
      </c>
      <c r="E886" s="25" t="s">
        <v>177</v>
      </c>
      <c r="F886" s="27">
        <f>89916+11422</f>
        <v>101338</v>
      </c>
      <c r="G886" s="27"/>
      <c r="H886" s="27"/>
      <c r="I886" s="27"/>
      <c r="J886" s="27"/>
      <c r="K886" s="27"/>
      <c r="L886" s="27">
        <f>F886+H886+I886+J886+K886</f>
        <v>101338</v>
      </c>
      <c r="M886" s="27">
        <f>G886+K886</f>
        <v>0</v>
      </c>
      <c r="N886" s="27"/>
      <c r="O886" s="27"/>
      <c r="P886" s="27"/>
      <c r="Q886" s="27"/>
      <c r="R886" s="27">
        <f>L886+N886+O886+P886+Q886</f>
        <v>101338</v>
      </c>
      <c r="S886" s="27">
        <f>M886+Q886</f>
        <v>0</v>
      </c>
      <c r="T886" s="27"/>
      <c r="U886" s="27"/>
      <c r="V886" s="27"/>
      <c r="W886" s="27"/>
      <c r="X886" s="27">
        <f>R886+T886+U886+V886+W886</f>
        <v>101338</v>
      </c>
      <c r="Y886" s="27">
        <f>S886+W886</f>
        <v>0</v>
      </c>
      <c r="Z886" s="27"/>
      <c r="AA886" s="27"/>
      <c r="AB886" s="27"/>
      <c r="AC886" s="27"/>
      <c r="AD886" s="27">
        <f>X886+Z886+AA886+AB886+AC886</f>
        <v>101338</v>
      </c>
      <c r="AE886" s="27">
        <f>Y886+AC886</f>
        <v>0</v>
      </c>
      <c r="AF886" s="27"/>
      <c r="AG886" s="27"/>
      <c r="AH886" s="27"/>
      <c r="AI886" s="27"/>
      <c r="AJ886" s="27">
        <f>AD886+AF886+AG886+AH886+AI886</f>
        <v>101338</v>
      </c>
      <c r="AK886" s="27">
        <f>AE886+AI886</f>
        <v>0</v>
      </c>
      <c r="AL886" s="27"/>
      <c r="AM886" s="27"/>
      <c r="AN886" s="27"/>
      <c r="AO886" s="27"/>
      <c r="AP886" s="27">
        <f>AJ886+AL886+AM886+AN886+AO886</f>
        <v>101338</v>
      </c>
      <c r="AQ886" s="27">
        <f>AK886+AO886</f>
        <v>0</v>
      </c>
    </row>
    <row r="887" spans="1:43" s="5" customFormat="1" ht="33.75">
      <c r="A887" s="33" t="s">
        <v>93</v>
      </c>
      <c r="B887" s="25" t="s">
        <v>61</v>
      </c>
      <c r="C887" s="25" t="s">
        <v>50</v>
      </c>
      <c r="D887" s="32" t="s">
        <v>285</v>
      </c>
      <c r="E887" s="25"/>
      <c r="F887" s="27">
        <f t="shared" ref="F887:AQ887" si="1286">F888</f>
        <v>122220</v>
      </c>
      <c r="G887" s="27">
        <f t="shared" si="1286"/>
        <v>0</v>
      </c>
      <c r="H887" s="27">
        <f t="shared" si="1286"/>
        <v>0</v>
      </c>
      <c r="I887" s="27">
        <f t="shared" si="1286"/>
        <v>0</v>
      </c>
      <c r="J887" s="27">
        <f t="shared" si="1286"/>
        <v>0</v>
      </c>
      <c r="K887" s="27">
        <f t="shared" si="1286"/>
        <v>0</v>
      </c>
      <c r="L887" s="27">
        <f t="shared" si="1286"/>
        <v>122220</v>
      </c>
      <c r="M887" s="27">
        <f t="shared" si="1286"/>
        <v>0</v>
      </c>
      <c r="N887" s="27">
        <f t="shared" si="1286"/>
        <v>0</v>
      </c>
      <c r="O887" s="27">
        <f t="shared" si="1286"/>
        <v>0</v>
      </c>
      <c r="P887" s="27">
        <f t="shared" si="1286"/>
        <v>0</v>
      </c>
      <c r="Q887" s="27">
        <f t="shared" si="1286"/>
        <v>0</v>
      </c>
      <c r="R887" s="27">
        <f t="shared" si="1286"/>
        <v>122220</v>
      </c>
      <c r="S887" s="27">
        <f t="shared" si="1286"/>
        <v>0</v>
      </c>
      <c r="T887" s="27">
        <f t="shared" si="1286"/>
        <v>0</v>
      </c>
      <c r="U887" s="27">
        <f t="shared" si="1286"/>
        <v>0</v>
      </c>
      <c r="V887" s="27">
        <f t="shared" si="1286"/>
        <v>0</v>
      </c>
      <c r="W887" s="27">
        <f t="shared" si="1286"/>
        <v>0</v>
      </c>
      <c r="X887" s="27">
        <f t="shared" si="1286"/>
        <v>122220</v>
      </c>
      <c r="Y887" s="27">
        <f t="shared" si="1286"/>
        <v>0</v>
      </c>
      <c r="Z887" s="27">
        <f t="shared" si="1286"/>
        <v>0</v>
      </c>
      <c r="AA887" s="27">
        <f t="shared" si="1286"/>
        <v>0</v>
      </c>
      <c r="AB887" s="27">
        <f t="shared" si="1286"/>
        <v>0</v>
      </c>
      <c r="AC887" s="27">
        <f t="shared" si="1286"/>
        <v>0</v>
      </c>
      <c r="AD887" s="27">
        <f t="shared" si="1286"/>
        <v>122220</v>
      </c>
      <c r="AE887" s="27">
        <f t="shared" si="1286"/>
        <v>0</v>
      </c>
      <c r="AF887" s="27">
        <f t="shared" si="1286"/>
        <v>0</v>
      </c>
      <c r="AG887" s="27">
        <f t="shared" si="1286"/>
        <v>0</v>
      </c>
      <c r="AH887" s="27">
        <f t="shared" si="1286"/>
        <v>0</v>
      </c>
      <c r="AI887" s="27">
        <f t="shared" si="1286"/>
        <v>0</v>
      </c>
      <c r="AJ887" s="27">
        <f t="shared" si="1286"/>
        <v>122220</v>
      </c>
      <c r="AK887" s="27">
        <f t="shared" si="1286"/>
        <v>0</v>
      </c>
      <c r="AL887" s="27">
        <f t="shared" si="1286"/>
        <v>0</v>
      </c>
      <c r="AM887" s="27">
        <f t="shared" si="1286"/>
        <v>0</v>
      </c>
      <c r="AN887" s="27">
        <f t="shared" si="1286"/>
        <v>0</v>
      </c>
      <c r="AO887" s="27">
        <f t="shared" si="1286"/>
        <v>0</v>
      </c>
      <c r="AP887" s="27">
        <f t="shared" si="1286"/>
        <v>122220</v>
      </c>
      <c r="AQ887" s="27">
        <f t="shared" si="1286"/>
        <v>0</v>
      </c>
    </row>
    <row r="888" spans="1:43" s="5" customFormat="1" ht="33" customHeight="1">
      <c r="A888" s="73" t="s">
        <v>83</v>
      </c>
      <c r="B888" s="25" t="s">
        <v>61</v>
      </c>
      <c r="C888" s="25" t="s">
        <v>50</v>
      </c>
      <c r="D888" s="32" t="s">
        <v>285</v>
      </c>
      <c r="E888" s="25" t="s">
        <v>84</v>
      </c>
      <c r="F888" s="27">
        <f t="shared" ref="F888:G888" si="1287">F889+F890</f>
        <v>122220</v>
      </c>
      <c r="G888" s="27">
        <f t="shared" si="1287"/>
        <v>0</v>
      </c>
      <c r="H888" s="27">
        <f t="shared" ref="H888:M888" si="1288">H889+H890</f>
        <v>0</v>
      </c>
      <c r="I888" s="27">
        <f t="shared" si="1288"/>
        <v>0</v>
      </c>
      <c r="J888" s="27">
        <f t="shared" si="1288"/>
        <v>0</v>
      </c>
      <c r="K888" s="27">
        <f t="shared" si="1288"/>
        <v>0</v>
      </c>
      <c r="L888" s="27">
        <f t="shared" si="1288"/>
        <v>122220</v>
      </c>
      <c r="M888" s="27">
        <f t="shared" si="1288"/>
        <v>0</v>
      </c>
      <c r="N888" s="27">
        <f t="shared" ref="N888:S888" si="1289">N889+N890</f>
        <v>0</v>
      </c>
      <c r="O888" s="27">
        <f t="shared" si="1289"/>
        <v>0</v>
      </c>
      <c r="P888" s="27">
        <f t="shared" si="1289"/>
        <v>0</v>
      </c>
      <c r="Q888" s="27">
        <f t="shared" si="1289"/>
        <v>0</v>
      </c>
      <c r="R888" s="27">
        <f t="shared" si="1289"/>
        <v>122220</v>
      </c>
      <c r="S888" s="27">
        <f t="shared" si="1289"/>
        <v>0</v>
      </c>
      <c r="T888" s="27">
        <f t="shared" ref="T888:Y888" si="1290">T889+T890</f>
        <v>0</v>
      </c>
      <c r="U888" s="27">
        <f t="shared" si="1290"/>
        <v>0</v>
      </c>
      <c r="V888" s="27">
        <f t="shared" si="1290"/>
        <v>0</v>
      </c>
      <c r="W888" s="27">
        <f t="shared" si="1290"/>
        <v>0</v>
      </c>
      <c r="X888" s="27">
        <f t="shared" si="1290"/>
        <v>122220</v>
      </c>
      <c r="Y888" s="27">
        <f t="shared" si="1290"/>
        <v>0</v>
      </c>
      <c r="Z888" s="27">
        <f t="shared" ref="Z888:AE888" si="1291">Z889+Z890</f>
        <v>0</v>
      </c>
      <c r="AA888" s="27">
        <f t="shared" si="1291"/>
        <v>0</v>
      </c>
      <c r="AB888" s="27">
        <f t="shared" si="1291"/>
        <v>0</v>
      </c>
      <c r="AC888" s="27">
        <f t="shared" si="1291"/>
        <v>0</v>
      </c>
      <c r="AD888" s="27">
        <f t="shared" si="1291"/>
        <v>122220</v>
      </c>
      <c r="AE888" s="27">
        <f t="shared" si="1291"/>
        <v>0</v>
      </c>
      <c r="AF888" s="27">
        <f t="shared" ref="AF888:AK888" si="1292">AF889+AF890</f>
        <v>0</v>
      </c>
      <c r="AG888" s="27">
        <f t="shared" si="1292"/>
        <v>0</v>
      </c>
      <c r="AH888" s="27">
        <f t="shared" si="1292"/>
        <v>0</v>
      </c>
      <c r="AI888" s="27">
        <f t="shared" si="1292"/>
        <v>0</v>
      </c>
      <c r="AJ888" s="27">
        <f t="shared" si="1292"/>
        <v>122220</v>
      </c>
      <c r="AK888" s="27">
        <f t="shared" si="1292"/>
        <v>0</v>
      </c>
      <c r="AL888" s="27">
        <f t="shared" ref="AL888:AQ888" si="1293">AL889+AL890</f>
        <v>0</v>
      </c>
      <c r="AM888" s="27">
        <f t="shared" si="1293"/>
        <v>0</v>
      </c>
      <c r="AN888" s="27">
        <f t="shared" si="1293"/>
        <v>0</v>
      </c>
      <c r="AO888" s="27">
        <f t="shared" si="1293"/>
        <v>0</v>
      </c>
      <c r="AP888" s="27">
        <f t="shared" si="1293"/>
        <v>122220</v>
      </c>
      <c r="AQ888" s="27">
        <f t="shared" si="1293"/>
        <v>0</v>
      </c>
    </row>
    <row r="889" spans="1:43" s="5" customFormat="1" ht="20.25">
      <c r="A889" s="33" t="s">
        <v>178</v>
      </c>
      <c r="B889" s="25" t="s">
        <v>61</v>
      </c>
      <c r="C889" s="25" t="s">
        <v>50</v>
      </c>
      <c r="D889" s="32" t="s">
        <v>285</v>
      </c>
      <c r="E889" s="25" t="s">
        <v>177</v>
      </c>
      <c r="F889" s="27">
        <f>65396+11290</f>
        <v>76686</v>
      </c>
      <c r="G889" s="27"/>
      <c r="H889" s="27"/>
      <c r="I889" s="27"/>
      <c r="J889" s="27"/>
      <c r="K889" s="27"/>
      <c r="L889" s="27">
        <f>F889+H889+I889+J889+K889</f>
        <v>76686</v>
      </c>
      <c r="M889" s="27">
        <f>G889+K889</f>
        <v>0</v>
      </c>
      <c r="N889" s="27"/>
      <c r="O889" s="27"/>
      <c r="P889" s="27"/>
      <c r="Q889" s="27"/>
      <c r="R889" s="27">
        <f>L889+N889+O889+P889+Q889</f>
        <v>76686</v>
      </c>
      <c r="S889" s="27">
        <f>M889+Q889</f>
        <v>0</v>
      </c>
      <c r="T889" s="27"/>
      <c r="U889" s="27"/>
      <c r="V889" s="27"/>
      <c r="W889" s="27"/>
      <c r="X889" s="27">
        <f>R889+T889+U889+V889+W889</f>
        <v>76686</v>
      </c>
      <c r="Y889" s="27">
        <f>S889+W889</f>
        <v>0</v>
      </c>
      <c r="Z889" s="27"/>
      <c r="AA889" s="27"/>
      <c r="AB889" s="27"/>
      <c r="AC889" s="27"/>
      <c r="AD889" s="27">
        <f>X889+Z889+AA889+AB889+AC889</f>
        <v>76686</v>
      </c>
      <c r="AE889" s="27">
        <f>Y889+AC889</f>
        <v>0</v>
      </c>
      <c r="AF889" s="27"/>
      <c r="AG889" s="27"/>
      <c r="AH889" s="27"/>
      <c r="AI889" s="27"/>
      <c r="AJ889" s="27">
        <f>AD889+AF889+AG889+AH889+AI889</f>
        <v>76686</v>
      </c>
      <c r="AK889" s="27">
        <f>AE889+AI889</f>
        <v>0</v>
      </c>
      <c r="AL889" s="27"/>
      <c r="AM889" s="27"/>
      <c r="AN889" s="27"/>
      <c r="AO889" s="27"/>
      <c r="AP889" s="27">
        <f>AJ889+AL889+AM889+AN889+AO889</f>
        <v>76686</v>
      </c>
      <c r="AQ889" s="27">
        <f>AK889+AO889</f>
        <v>0</v>
      </c>
    </row>
    <row r="890" spans="1:43" s="5" customFormat="1" ht="20.25">
      <c r="A890" s="33" t="s">
        <v>189</v>
      </c>
      <c r="B890" s="25" t="s">
        <v>61</v>
      </c>
      <c r="C890" s="25" t="s">
        <v>50</v>
      </c>
      <c r="D890" s="32" t="s">
        <v>285</v>
      </c>
      <c r="E890" s="25" t="s">
        <v>188</v>
      </c>
      <c r="F890" s="27">
        <f>37274+8260</f>
        <v>45534</v>
      </c>
      <c r="G890" s="27"/>
      <c r="H890" s="27"/>
      <c r="I890" s="27"/>
      <c r="J890" s="27"/>
      <c r="K890" s="27"/>
      <c r="L890" s="27">
        <f>F890+H890+I890+J890+K890</f>
        <v>45534</v>
      </c>
      <c r="M890" s="27">
        <f>G890+K890</f>
        <v>0</v>
      </c>
      <c r="N890" s="27"/>
      <c r="O890" s="27"/>
      <c r="P890" s="27"/>
      <c r="Q890" s="27"/>
      <c r="R890" s="27">
        <f>L890+N890+O890+P890+Q890</f>
        <v>45534</v>
      </c>
      <c r="S890" s="27">
        <f>M890+Q890</f>
        <v>0</v>
      </c>
      <c r="T890" s="27"/>
      <c r="U890" s="27"/>
      <c r="V890" s="27"/>
      <c r="W890" s="27"/>
      <c r="X890" s="27">
        <f>R890+T890+U890+V890+W890</f>
        <v>45534</v>
      </c>
      <c r="Y890" s="27">
        <f>S890+W890</f>
        <v>0</v>
      </c>
      <c r="Z890" s="27"/>
      <c r="AA890" s="27"/>
      <c r="AB890" s="27"/>
      <c r="AC890" s="27"/>
      <c r="AD890" s="27">
        <f>X890+Z890+AA890+AB890+AC890</f>
        <v>45534</v>
      </c>
      <c r="AE890" s="27">
        <f>Y890+AC890</f>
        <v>0</v>
      </c>
      <c r="AF890" s="27"/>
      <c r="AG890" s="27"/>
      <c r="AH890" s="27"/>
      <c r="AI890" s="27"/>
      <c r="AJ890" s="27">
        <f>AD890+AF890+AG890+AH890+AI890</f>
        <v>45534</v>
      </c>
      <c r="AK890" s="27">
        <f>AE890+AI890</f>
        <v>0</v>
      </c>
      <c r="AL890" s="27"/>
      <c r="AM890" s="27"/>
      <c r="AN890" s="27"/>
      <c r="AO890" s="27"/>
      <c r="AP890" s="27">
        <f>AJ890+AL890+AM890+AN890+AO890</f>
        <v>45534</v>
      </c>
      <c r="AQ890" s="27">
        <f>AK890+AO890</f>
        <v>0</v>
      </c>
    </row>
    <row r="891" spans="1:43" s="5" customFormat="1" ht="19.5" customHeight="1">
      <c r="A891" s="73" t="s">
        <v>78</v>
      </c>
      <c r="B891" s="25" t="s">
        <v>61</v>
      </c>
      <c r="C891" s="25" t="s">
        <v>50</v>
      </c>
      <c r="D891" s="32" t="s">
        <v>278</v>
      </c>
      <c r="E891" s="25"/>
      <c r="F891" s="27">
        <f t="shared" ref="F891:G891" si="1294">F895+F898+F902+F905+F908+F892</f>
        <v>15030</v>
      </c>
      <c r="G891" s="27">
        <f t="shared" si="1294"/>
        <v>0</v>
      </c>
      <c r="H891" s="27">
        <f t="shared" ref="H891:M891" si="1295">H895+H898+H902+H905+H908+H892</f>
        <v>0</v>
      </c>
      <c r="I891" s="27">
        <f t="shared" si="1295"/>
        <v>0</v>
      </c>
      <c r="J891" s="27">
        <f t="shared" si="1295"/>
        <v>0</v>
      </c>
      <c r="K891" s="27">
        <f t="shared" si="1295"/>
        <v>0</v>
      </c>
      <c r="L891" s="27">
        <f t="shared" si="1295"/>
        <v>15030</v>
      </c>
      <c r="M891" s="27">
        <f t="shared" si="1295"/>
        <v>0</v>
      </c>
      <c r="N891" s="27">
        <f t="shared" ref="N891:S891" si="1296">N895+N898+N902+N905+N908+N892</f>
        <v>0</v>
      </c>
      <c r="O891" s="27">
        <f t="shared" si="1296"/>
        <v>0</v>
      </c>
      <c r="P891" s="27">
        <f t="shared" si="1296"/>
        <v>0</v>
      </c>
      <c r="Q891" s="27">
        <f t="shared" si="1296"/>
        <v>0</v>
      </c>
      <c r="R891" s="27">
        <f t="shared" si="1296"/>
        <v>15030</v>
      </c>
      <c r="S891" s="27">
        <f t="shared" si="1296"/>
        <v>0</v>
      </c>
      <c r="T891" s="27">
        <f t="shared" ref="T891:Y891" si="1297">T895+T898+T902+T905+T908+T892</f>
        <v>0</v>
      </c>
      <c r="U891" s="27">
        <f t="shared" si="1297"/>
        <v>0</v>
      </c>
      <c r="V891" s="27">
        <f t="shared" si="1297"/>
        <v>0</v>
      </c>
      <c r="W891" s="27">
        <f t="shared" si="1297"/>
        <v>0</v>
      </c>
      <c r="X891" s="27">
        <f t="shared" si="1297"/>
        <v>15030</v>
      </c>
      <c r="Y891" s="27">
        <f t="shared" si="1297"/>
        <v>0</v>
      </c>
      <c r="Z891" s="27">
        <f t="shared" ref="Z891:AE891" si="1298">Z895+Z898+Z902+Z905+Z908+Z892</f>
        <v>29711</v>
      </c>
      <c r="AA891" s="27">
        <f t="shared" si="1298"/>
        <v>-7980</v>
      </c>
      <c r="AB891" s="27">
        <f t="shared" si="1298"/>
        <v>0</v>
      </c>
      <c r="AC891" s="27">
        <f t="shared" si="1298"/>
        <v>0</v>
      </c>
      <c r="AD891" s="27">
        <f t="shared" si="1298"/>
        <v>36761</v>
      </c>
      <c r="AE891" s="27">
        <f t="shared" si="1298"/>
        <v>0</v>
      </c>
      <c r="AF891" s="27">
        <f t="shared" ref="AF891:AK891" si="1299">AF895+AF898+AF902+AF905+AF908+AF892</f>
        <v>0</v>
      </c>
      <c r="AG891" s="27">
        <f t="shared" si="1299"/>
        <v>0</v>
      </c>
      <c r="AH891" s="27">
        <f t="shared" si="1299"/>
        <v>0</v>
      </c>
      <c r="AI891" s="27">
        <f t="shared" si="1299"/>
        <v>0</v>
      </c>
      <c r="AJ891" s="27">
        <f t="shared" si="1299"/>
        <v>36761</v>
      </c>
      <c r="AK891" s="27">
        <f t="shared" si="1299"/>
        <v>0</v>
      </c>
      <c r="AL891" s="27">
        <f t="shared" ref="AL891:AQ891" si="1300">AL895+AL898+AL902+AL905+AL908+AL892</f>
        <v>0</v>
      </c>
      <c r="AM891" s="27">
        <f t="shared" si="1300"/>
        <v>0</v>
      </c>
      <c r="AN891" s="27">
        <f t="shared" si="1300"/>
        <v>0</v>
      </c>
      <c r="AO891" s="27">
        <f t="shared" si="1300"/>
        <v>0</v>
      </c>
      <c r="AP891" s="27">
        <f t="shared" si="1300"/>
        <v>36761</v>
      </c>
      <c r="AQ891" s="27">
        <f t="shared" si="1300"/>
        <v>0</v>
      </c>
    </row>
    <row r="892" spans="1:43" s="5" customFormat="1" ht="20.25">
      <c r="A892" s="67" t="s">
        <v>85</v>
      </c>
      <c r="B892" s="25" t="s">
        <v>61</v>
      </c>
      <c r="C892" s="25" t="s">
        <v>50</v>
      </c>
      <c r="D892" s="25" t="s">
        <v>505</v>
      </c>
      <c r="E892" s="25"/>
      <c r="F892" s="27">
        <f t="shared" ref="F892:U893" si="1301">F893</f>
        <v>7980</v>
      </c>
      <c r="G892" s="27">
        <f t="shared" si="1301"/>
        <v>0</v>
      </c>
      <c r="H892" s="27">
        <f t="shared" si="1301"/>
        <v>0</v>
      </c>
      <c r="I892" s="27">
        <f t="shared" si="1301"/>
        <v>0</v>
      </c>
      <c r="J892" s="27">
        <f t="shared" si="1301"/>
        <v>0</v>
      </c>
      <c r="K892" s="27">
        <f t="shared" si="1301"/>
        <v>0</v>
      </c>
      <c r="L892" s="27">
        <f t="shared" si="1301"/>
        <v>7980</v>
      </c>
      <c r="M892" s="27">
        <f t="shared" si="1301"/>
        <v>0</v>
      </c>
      <c r="N892" s="27">
        <f t="shared" si="1301"/>
        <v>0</v>
      </c>
      <c r="O892" s="27">
        <f t="shared" si="1301"/>
        <v>0</v>
      </c>
      <c r="P892" s="27">
        <f t="shared" si="1301"/>
        <v>0</v>
      </c>
      <c r="Q892" s="27">
        <f t="shared" si="1301"/>
        <v>0</v>
      </c>
      <c r="R892" s="27">
        <f t="shared" si="1301"/>
        <v>7980</v>
      </c>
      <c r="S892" s="27">
        <f t="shared" si="1301"/>
        <v>0</v>
      </c>
      <c r="T892" s="27">
        <f t="shared" si="1301"/>
        <v>0</v>
      </c>
      <c r="U892" s="27">
        <f t="shared" si="1301"/>
        <v>0</v>
      </c>
      <c r="V892" s="27">
        <f t="shared" ref="T892:AI893" si="1302">V893</f>
        <v>0</v>
      </c>
      <c r="W892" s="27">
        <f t="shared" si="1302"/>
        <v>0</v>
      </c>
      <c r="X892" s="27">
        <f t="shared" si="1302"/>
        <v>7980</v>
      </c>
      <c r="Y892" s="27">
        <f t="shared" si="1302"/>
        <v>0</v>
      </c>
      <c r="Z892" s="27">
        <f t="shared" si="1302"/>
        <v>29711</v>
      </c>
      <c r="AA892" s="27">
        <f t="shared" si="1302"/>
        <v>-7980</v>
      </c>
      <c r="AB892" s="27">
        <f t="shared" si="1302"/>
        <v>0</v>
      </c>
      <c r="AC892" s="27">
        <f t="shared" si="1302"/>
        <v>0</v>
      </c>
      <c r="AD892" s="27">
        <f t="shared" si="1302"/>
        <v>29711</v>
      </c>
      <c r="AE892" s="27">
        <f t="shared" si="1302"/>
        <v>0</v>
      </c>
      <c r="AF892" s="27">
        <f t="shared" si="1302"/>
        <v>0</v>
      </c>
      <c r="AG892" s="27">
        <f t="shared" si="1302"/>
        <v>0</v>
      </c>
      <c r="AH892" s="27">
        <f t="shared" si="1302"/>
        <v>0</v>
      </c>
      <c r="AI892" s="27">
        <f t="shared" si="1302"/>
        <v>0</v>
      </c>
      <c r="AJ892" s="27">
        <f t="shared" ref="AF892:AQ893" si="1303">AJ893</f>
        <v>29711</v>
      </c>
      <c r="AK892" s="27">
        <f t="shared" si="1303"/>
        <v>0</v>
      </c>
      <c r="AL892" s="27">
        <f t="shared" si="1303"/>
        <v>0</v>
      </c>
      <c r="AM892" s="27">
        <f t="shared" si="1303"/>
        <v>0</v>
      </c>
      <c r="AN892" s="27">
        <f t="shared" si="1303"/>
        <v>0</v>
      </c>
      <c r="AO892" s="27">
        <f t="shared" si="1303"/>
        <v>0</v>
      </c>
      <c r="AP892" s="27">
        <f t="shared" si="1303"/>
        <v>29711</v>
      </c>
      <c r="AQ892" s="27">
        <f t="shared" si="1303"/>
        <v>0</v>
      </c>
    </row>
    <row r="893" spans="1:43" s="5" customFormat="1" ht="33.75">
      <c r="A893" s="33" t="s">
        <v>217</v>
      </c>
      <c r="B893" s="25" t="s">
        <v>61</v>
      </c>
      <c r="C893" s="25" t="s">
        <v>50</v>
      </c>
      <c r="D893" s="25" t="s">
        <v>505</v>
      </c>
      <c r="E893" s="25" t="s">
        <v>86</v>
      </c>
      <c r="F893" s="27">
        <f t="shared" si="1301"/>
        <v>7980</v>
      </c>
      <c r="G893" s="27">
        <f t="shared" si="1301"/>
        <v>0</v>
      </c>
      <c r="H893" s="27">
        <f t="shared" si="1301"/>
        <v>0</v>
      </c>
      <c r="I893" s="27">
        <f t="shared" si="1301"/>
        <v>0</v>
      </c>
      <c r="J893" s="27">
        <f t="shared" si="1301"/>
        <v>0</v>
      </c>
      <c r="K893" s="27">
        <f t="shared" si="1301"/>
        <v>0</v>
      </c>
      <c r="L893" s="27">
        <f t="shared" si="1301"/>
        <v>7980</v>
      </c>
      <c r="M893" s="27">
        <f t="shared" si="1301"/>
        <v>0</v>
      </c>
      <c r="N893" s="27">
        <f t="shared" si="1301"/>
        <v>0</v>
      </c>
      <c r="O893" s="27">
        <f t="shared" si="1301"/>
        <v>0</v>
      </c>
      <c r="P893" s="27">
        <f t="shared" si="1301"/>
        <v>0</v>
      </c>
      <c r="Q893" s="27">
        <f t="shared" si="1301"/>
        <v>0</v>
      </c>
      <c r="R893" s="27">
        <f t="shared" si="1301"/>
        <v>7980</v>
      </c>
      <c r="S893" s="27">
        <f t="shared" si="1301"/>
        <v>0</v>
      </c>
      <c r="T893" s="27">
        <f t="shared" si="1302"/>
        <v>0</v>
      </c>
      <c r="U893" s="27">
        <f t="shared" si="1302"/>
        <v>0</v>
      </c>
      <c r="V893" s="27">
        <f t="shared" si="1302"/>
        <v>0</v>
      </c>
      <c r="W893" s="27">
        <f t="shared" si="1302"/>
        <v>0</v>
      </c>
      <c r="X893" s="27">
        <f t="shared" si="1302"/>
        <v>7980</v>
      </c>
      <c r="Y893" s="27">
        <f t="shared" si="1302"/>
        <v>0</v>
      </c>
      <c r="Z893" s="27">
        <f t="shared" si="1302"/>
        <v>29711</v>
      </c>
      <c r="AA893" s="27">
        <f t="shared" si="1302"/>
        <v>-7980</v>
      </c>
      <c r="AB893" s="27">
        <f t="shared" si="1302"/>
        <v>0</v>
      </c>
      <c r="AC893" s="27">
        <f t="shared" si="1302"/>
        <v>0</v>
      </c>
      <c r="AD893" s="27">
        <f t="shared" si="1302"/>
        <v>29711</v>
      </c>
      <c r="AE893" s="27">
        <f t="shared" si="1302"/>
        <v>0</v>
      </c>
      <c r="AF893" s="27">
        <f t="shared" si="1303"/>
        <v>0</v>
      </c>
      <c r="AG893" s="27">
        <f t="shared" si="1303"/>
        <v>0</v>
      </c>
      <c r="AH893" s="27">
        <f t="shared" si="1303"/>
        <v>0</v>
      </c>
      <c r="AI893" s="27">
        <f t="shared" si="1303"/>
        <v>0</v>
      </c>
      <c r="AJ893" s="27">
        <f t="shared" si="1303"/>
        <v>29711</v>
      </c>
      <c r="AK893" s="27">
        <f t="shared" si="1303"/>
        <v>0</v>
      </c>
      <c r="AL893" s="27">
        <f t="shared" si="1303"/>
        <v>0</v>
      </c>
      <c r="AM893" s="27">
        <f t="shared" si="1303"/>
        <v>0</v>
      </c>
      <c r="AN893" s="27">
        <f t="shared" si="1303"/>
        <v>0</v>
      </c>
      <c r="AO893" s="27">
        <f t="shared" si="1303"/>
        <v>0</v>
      </c>
      <c r="AP893" s="27">
        <f t="shared" si="1303"/>
        <v>29711</v>
      </c>
      <c r="AQ893" s="27">
        <f t="shared" si="1303"/>
        <v>0</v>
      </c>
    </row>
    <row r="894" spans="1:43" s="5" customFormat="1" ht="20.25" customHeight="1">
      <c r="A894" s="77" t="s">
        <v>85</v>
      </c>
      <c r="B894" s="25" t="s">
        <v>61</v>
      </c>
      <c r="C894" s="25" t="s">
        <v>50</v>
      </c>
      <c r="D894" s="25" t="s">
        <v>505</v>
      </c>
      <c r="E894" s="25" t="s">
        <v>195</v>
      </c>
      <c r="F894" s="27">
        <v>7980</v>
      </c>
      <c r="G894" s="27"/>
      <c r="H894" s="27"/>
      <c r="I894" s="27"/>
      <c r="J894" s="27"/>
      <c r="K894" s="27"/>
      <c r="L894" s="27">
        <f>F894+H894+I894+J894+K894</f>
        <v>7980</v>
      </c>
      <c r="M894" s="27">
        <f>G894+K894</f>
        <v>0</v>
      </c>
      <c r="N894" s="27"/>
      <c r="O894" s="27"/>
      <c r="P894" s="27"/>
      <c r="Q894" s="27"/>
      <c r="R894" s="27">
        <f>L894+N894+O894+P894+Q894</f>
        <v>7980</v>
      </c>
      <c r="S894" s="27">
        <f>M894+Q894</f>
        <v>0</v>
      </c>
      <c r="T894" s="27"/>
      <c r="U894" s="27"/>
      <c r="V894" s="27"/>
      <c r="W894" s="27"/>
      <c r="X894" s="27">
        <f>R894+T894+U894+V894+W894</f>
        <v>7980</v>
      </c>
      <c r="Y894" s="27">
        <f>S894+W894</f>
        <v>0</v>
      </c>
      <c r="Z894" s="27">
        <v>29711</v>
      </c>
      <c r="AA894" s="27">
        <v>-7980</v>
      </c>
      <c r="AB894" s="27"/>
      <c r="AC894" s="27"/>
      <c r="AD894" s="27">
        <f>X894+Z894+AA894+AB894+AC894</f>
        <v>29711</v>
      </c>
      <c r="AE894" s="27">
        <f>Y894+AC894</f>
        <v>0</v>
      </c>
      <c r="AF894" s="27"/>
      <c r="AG894" s="27"/>
      <c r="AH894" s="27"/>
      <c r="AI894" s="27"/>
      <c r="AJ894" s="27">
        <f>AD894+AF894+AG894+AH894+AI894</f>
        <v>29711</v>
      </c>
      <c r="AK894" s="27">
        <f>AE894+AI894</f>
        <v>0</v>
      </c>
      <c r="AL894" s="27"/>
      <c r="AM894" s="27"/>
      <c r="AN894" s="27"/>
      <c r="AO894" s="27"/>
      <c r="AP894" s="27">
        <f>AJ894+AL894+AM894+AN894+AO894</f>
        <v>29711</v>
      </c>
      <c r="AQ894" s="27">
        <f>AK894+AO894</f>
        <v>0</v>
      </c>
    </row>
    <row r="895" spans="1:43" s="5" customFormat="1" ht="20.25" customHeight="1">
      <c r="A895" s="77" t="s">
        <v>459</v>
      </c>
      <c r="B895" s="25" t="s">
        <v>61</v>
      </c>
      <c r="C895" s="25" t="s">
        <v>50</v>
      </c>
      <c r="D895" s="32" t="s">
        <v>460</v>
      </c>
      <c r="E895" s="25"/>
      <c r="F895" s="27">
        <f t="shared" ref="F895:U896" si="1304">F896</f>
        <v>12</v>
      </c>
      <c r="G895" s="27">
        <f t="shared" si="1304"/>
        <v>0</v>
      </c>
      <c r="H895" s="27">
        <f t="shared" si="1304"/>
        <v>0</v>
      </c>
      <c r="I895" s="27">
        <f t="shared" si="1304"/>
        <v>0</v>
      </c>
      <c r="J895" s="27">
        <f t="shared" si="1304"/>
        <v>0</v>
      </c>
      <c r="K895" s="27">
        <f t="shared" si="1304"/>
        <v>0</v>
      </c>
      <c r="L895" s="27">
        <f t="shared" si="1304"/>
        <v>12</v>
      </c>
      <c r="M895" s="27">
        <f t="shared" si="1304"/>
        <v>0</v>
      </c>
      <c r="N895" s="27">
        <f t="shared" si="1304"/>
        <v>0</v>
      </c>
      <c r="O895" s="27">
        <f t="shared" si="1304"/>
        <v>0</v>
      </c>
      <c r="P895" s="27">
        <f t="shared" si="1304"/>
        <v>0</v>
      </c>
      <c r="Q895" s="27">
        <f t="shared" si="1304"/>
        <v>0</v>
      </c>
      <c r="R895" s="27">
        <f t="shared" si="1304"/>
        <v>12</v>
      </c>
      <c r="S895" s="27">
        <f t="shared" si="1304"/>
        <v>0</v>
      </c>
      <c r="T895" s="27">
        <f t="shared" si="1304"/>
        <v>0</v>
      </c>
      <c r="U895" s="27">
        <f t="shared" si="1304"/>
        <v>0</v>
      </c>
      <c r="V895" s="27">
        <f t="shared" ref="T895:AI896" si="1305">V896</f>
        <v>0</v>
      </c>
      <c r="W895" s="27">
        <f t="shared" si="1305"/>
        <v>0</v>
      </c>
      <c r="X895" s="27">
        <f t="shared" si="1305"/>
        <v>12</v>
      </c>
      <c r="Y895" s="27">
        <f t="shared" si="1305"/>
        <v>0</v>
      </c>
      <c r="Z895" s="27">
        <f t="shared" si="1305"/>
        <v>0</v>
      </c>
      <c r="AA895" s="27">
        <f t="shared" si="1305"/>
        <v>0</v>
      </c>
      <c r="AB895" s="27">
        <f t="shared" si="1305"/>
        <v>0</v>
      </c>
      <c r="AC895" s="27">
        <f t="shared" si="1305"/>
        <v>0</v>
      </c>
      <c r="AD895" s="27">
        <f t="shared" si="1305"/>
        <v>12</v>
      </c>
      <c r="AE895" s="27">
        <f t="shared" si="1305"/>
        <v>0</v>
      </c>
      <c r="AF895" s="27">
        <f t="shared" si="1305"/>
        <v>0</v>
      </c>
      <c r="AG895" s="27">
        <f t="shared" si="1305"/>
        <v>0</v>
      </c>
      <c r="AH895" s="27">
        <f t="shared" si="1305"/>
        <v>0</v>
      </c>
      <c r="AI895" s="27">
        <f t="shared" si="1305"/>
        <v>0</v>
      </c>
      <c r="AJ895" s="27">
        <f t="shared" ref="AF895:AQ896" si="1306">AJ896</f>
        <v>12</v>
      </c>
      <c r="AK895" s="27">
        <f t="shared" si="1306"/>
        <v>0</v>
      </c>
      <c r="AL895" s="27">
        <f t="shared" si="1306"/>
        <v>0</v>
      </c>
      <c r="AM895" s="27">
        <f t="shared" si="1306"/>
        <v>0</v>
      </c>
      <c r="AN895" s="27">
        <f t="shared" si="1306"/>
        <v>0</v>
      </c>
      <c r="AO895" s="27">
        <f t="shared" si="1306"/>
        <v>0</v>
      </c>
      <c r="AP895" s="27">
        <f t="shared" si="1306"/>
        <v>12</v>
      </c>
      <c r="AQ895" s="27">
        <f t="shared" si="1306"/>
        <v>0</v>
      </c>
    </row>
    <row r="896" spans="1:43" s="5" customFormat="1" ht="37.5" customHeight="1">
      <c r="A896" s="73" t="s">
        <v>83</v>
      </c>
      <c r="B896" s="25" t="s">
        <v>61</v>
      </c>
      <c r="C896" s="25" t="s">
        <v>50</v>
      </c>
      <c r="D896" s="32" t="s">
        <v>460</v>
      </c>
      <c r="E896" s="25" t="s">
        <v>84</v>
      </c>
      <c r="F896" s="27">
        <f t="shared" si="1304"/>
        <v>12</v>
      </c>
      <c r="G896" s="27">
        <f t="shared" si="1304"/>
        <v>0</v>
      </c>
      <c r="H896" s="27">
        <f t="shared" si="1304"/>
        <v>0</v>
      </c>
      <c r="I896" s="27">
        <f t="shared" si="1304"/>
        <v>0</v>
      </c>
      <c r="J896" s="27">
        <f t="shared" si="1304"/>
        <v>0</v>
      </c>
      <c r="K896" s="27">
        <f t="shared" si="1304"/>
        <v>0</v>
      </c>
      <c r="L896" s="27">
        <f t="shared" si="1304"/>
        <v>12</v>
      </c>
      <c r="M896" s="27">
        <f t="shared" si="1304"/>
        <v>0</v>
      </c>
      <c r="N896" s="27">
        <f t="shared" si="1304"/>
        <v>0</v>
      </c>
      <c r="O896" s="27">
        <f t="shared" si="1304"/>
        <v>0</v>
      </c>
      <c r="P896" s="27">
        <f t="shared" si="1304"/>
        <v>0</v>
      </c>
      <c r="Q896" s="27">
        <f t="shared" si="1304"/>
        <v>0</v>
      </c>
      <c r="R896" s="27">
        <f t="shared" si="1304"/>
        <v>12</v>
      </c>
      <c r="S896" s="27">
        <f t="shared" si="1304"/>
        <v>0</v>
      </c>
      <c r="T896" s="27">
        <f t="shared" si="1305"/>
        <v>0</v>
      </c>
      <c r="U896" s="27">
        <f t="shared" si="1305"/>
        <v>0</v>
      </c>
      <c r="V896" s="27">
        <f t="shared" si="1305"/>
        <v>0</v>
      </c>
      <c r="W896" s="27">
        <f t="shared" si="1305"/>
        <v>0</v>
      </c>
      <c r="X896" s="27">
        <f t="shared" si="1305"/>
        <v>12</v>
      </c>
      <c r="Y896" s="27">
        <f t="shared" si="1305"/>
        <v>0</v>
      </c>
      <c r="Z896" s="27">
        <f t="shared" si="1305"/>
        <v>0</v>
      </c>
      <c r="AA896" s="27">
        <f t="shared" si="1305"/>
        <v>0</v>
      </c>
      <c r="AB896" s="27">
        <f t="shared" si="1305"/>
        <v>0</v>
      </c>
      <c r="AC896" s="27">
        <f t="shared" si="1305"/>
        <v>0</v>
      </c>
      <c r="AD896" s="27">
        <f t="shared" si="1305"/>
        <v>12</v>
      </c>
      <c r="AE896" s="27">
        <f t="shared" si="1305"/>
        <v>0</v>
      </c>
      <c r="AF896" s="27">
        <f t="shared" si="1306"/>
        <v>0</v>
      </c>
      <c r="AG896" s="27">
        <f t="shared" si="1306"/>
        <v>0</v>
      </c>
      <c r="AH896" s="27">
        <f t="shared" si="1306"/>
        <v>0</v>
      </c>
      <c r="AI896" s="27">
        <f t="shared" si="1306"/>
        <v>0</v>
      </c>
      <c r="AJ896" s="27">
        <f t="shared" si="1306"/>
        <v>12</v>
      </c>
      <c r="AK896" s="27">
        <f t="shared" si="1306"/>
        <v>0</v>
      </c>
      <c r="AL896" s="27">
        <f t="shared" si="1306"/>
        <v>0</v>
      </c>
      <c r="AM896" s="27">
        <f t="shared" si="1306"/>
        <v>0</v>
      </c>
      <c r="AN896" s="27">
        <f t="shared" si="1306"/>
        <v>0</v>
      </c>
      <c r="AO896" s="27">
        <f t="shared" si="1306"/>
        <v>0</v>
      </c>
      <c r="AP896" s="27">
        <f t="shared" si="1306"/>
        <v>12</v>
      </c>
      <c r="AQ896" s="27">
        <f t="shared" si="1306"/>
        <v>0</v>
      </c>
    </row>
    <row r="897" spans="1:43" s="5" customFormat="1" ht="20.25" customHeight="1">
      <c r="A897" s="33" t="s">
        <v>189</v>
      </c>
      <c r="B897" s="25" t="s">
        <v>61</v>
      </c>
      <c r="C897" s="25" t="s">
        <v>50</v>
      </c>
      <c r="D897" s="32" t="s">
        <v>460</v>
      </c>
      <c r="E897" s="25" t="s">
        <v>188</v>
      </c>
      <c r="F897" s="27">
        <v>12</v>
      </c>
      <c r="G897" s="27"/>
      <c r="H897" s="27"/>
      <c r="I897" s="27"/>
      <c r="J897" s="27"/>
      <c r="K897" s="27"/>
      <c r="L897" s="27">
        <f>F897+H897+I897+J897+K897</f>
        <v>12</v>
      </c>
      <c r="M897" s="27">
        <f>G897+K897</f>
        <v>0</v>
      </c>
      <c r="N897" s="27"/>
      <c r="O897" s="27"/>
      <c r="P897" s="27"/>
      <c r="Q897" s="27"/>
      <c r="R897" s="27">
        <f>L897+N897+O897+P897+Q897</f>
        <v>12</v>
      </c>
      <c r="S897" s="27">
        <f>M897+Q897</f>
        <v>0</v>
      </c>
      <c r="T897" s="27"/>
      <c r="U897" s="27"/>
      <c r="V897" s="27"/>
      <c r="W897" s="27"/>
      <c r="X897" s="27">
        <f>R897+T897+U897+V897+W897</f>
        <v>12</v>
      </c>
      <c r="Y897" s="27">
        <f>S897+W897</f>
        <v>0</v>
      </c>
      <c r="Z897" s="27"/>
      <c r="AA897" s="27"/>
      <c r="AB897" s="27"/>
      <c r="AC897" s="27"/>
      <c r="AD897" s="27">
        <f>X897+Z897+AA897+AB897+AC897</f>
        <v>12</v>
      </c>
      <c r="AE897" s="27">
        <f>Y897+AC897</f>
        <v>0</v>
      </c>
      <c r="AF897" s="27"/>
      <c r="AG897" s="27"/>
      <c r="AH897" s="27"/>
      <c r="AI897" s="27"/>
      <c r="AJ897" s="27">
        <f>AD897+AF897+AG897+AH897+AI897</f>
        <v>12</v>
      </c>
      <c r="AK897" s="27">
        <f>AE897+AI897</f>
        <v>0</v>
      </c>
      <c r="AL897" s="27"/>
      <c r="AM897" s="27"/>
      <c r="AN897" s="27"/>
      <c r="AO897" s="27"/>
      <c r="AP897" s="27">
        <f>AJ897+AL897+AM897+AN897+AO897</f>
        <v>12</v>
      </c>
      <c r="AQ897" s="27">
        <f>AK897+AO897</f>
        <v>0</v>
      </c>
    </row>
    <row r="898" spans="1:43" s="5" customFormat="1" ht="20.25">
      <c r="A898" s="33" t="s">
        <v>94</v>
      </c>
      <c r="B898" s="25" t="s">
        <v>61</v>
      </c>
      <c r="C898" s="25" t="s">
        <v>50</v>
      </c>
      <c r="D898" s="32" t="s">
        <v>286</v>
      </c>
      <c r="E898" s="25"/>
      <c r="F898" s="27">
        <f t="shared" ref="F898:AQ898" si="1307">F899</f>
        <v>5064</v>
      </c>
      <c r="G898" s="27">
        <f t="shared" si="1307"/>
        <v>0</v>
      </c>
      <c r="H898" s="27">
        <f t="shared" si="1307"/>
        <v>0</v>
      </c>
      <c r="I898" s="27">
        <f t="shared" si="1307"/>
        <v>0</v>
      </c>
      <c r="J898" s="27">
        <f t="shared" si="1307"/>
        <v>0</v>
      </c>
      <c r="K898" s="27">
        <f t="shared" si="1307"/>
        <v>0</v>
      </c>
      <c r="L898" s="27">
        <f t="shared" si="1307"/>
        <v>5064</v>
      </c>
      <c r="M898" s="27">
        <f t="shared" si="1307"/>
        <v>0</v>
      </c>
      <c r="N898" s="27">
        <f t="shared" si="1307"/>
        <v>0</v>
      </c>
      <c r="O898" s="27">
        <f t="shared" si="1307"/>
        <v>0</v>
      </c>
      <c r="P898" s="27">
        <f t="shared" si="1307"/>
        <v>0</v>
      </c>
      <c r="Q898" s="27">
        <f t="shared" si="1307"/>
        <v>0</v>
      </c>
      <c r="R898" s="27">
        <f t="shared" si="1307"/>
        <v>5064</v>
      </c>
      <c r="S898" s="27">
        <f t="shared" si="1307"/>
        <v>0</v>
      </c>
      <c r="T898" s="27">
        <f t="shared" si="1307"/>
        <v>0</v>
      </c>
      <c r="U898" s="27">
        <f t="shared" si="1307"/>
        <v>0</v>
      </c>
      <c r="V898" s="27">
        <f t="shared" si="1307"/>
        <v>0</v>
      </c>
      <c r="W898" s="27">
        <f t="shared" si="1307"/>
        <v>0</v>
      </c>
      <c r="X898" s="27">
        <f t="shared" si="1307"/>
        <v>5064</v>
      </c>
      <c r="Y898" s="27">
        <f t="shared" si="1307"/>
        <v>0</v>
      </c>
      <c r="Z898" s="27">
        <f t="shared" si="1307"/>
        <v>0</v>
      </c>
      <c r="AA898" s="27">
        <f t="shared" si="1307"/>
        <v>0</v>
      </c>
      <c r="AB898" s="27">
        <f t="shared" si="1307"/>
        <v>0</v>
      </c>
      <c r="AC898" s="27">
        <f t="shared" si="1307"/>
        <v>0</v>
      </c>
      <c r="AD898" s="27">
        <f t="shared" si="1307"/>
        <v>5064</v>
      </c>
      <c r="AE898" s="27">
        <f t="shared" si="1307"/>
        <v>0</v>
      </c>
      <c r="AF898" s="27">
        <f t="shared" si="1307"/>
        <v>0</v>
      </c>
      <c r="AG898" s="27">
        <f t="shared" si="1307"/>
        <v>0</v>
      </c>
      <c r="AH898" s="27">
        <f t="shared" si="1307"/>
        <v>0</v>
      </c>
      <c r="AI898" s="27">
        <f t="shared" si="1307"/>
        <v>0</v>
      </c>
      <c r="AJ898" s="27">
        <f t="shared" si="1307"/>
        <v>5064</v>
      </c>
      <c r="AK898" s="27">
        <f t="shared" si="1307"/>
        <v>0</v>
      </c>
      <c r="AL898" s="27">
        <f t="shared" si="1307"/>
        <v>0</v>
      </c>
      <c r="AM898" s="27">
        <f t="shared" si="1307"/>
        <v>0</v>
      </c>
      <c r="AN898" s="27">
        <f t="shared" si="1307"/>
        <v>0</v>
      </c>
      <c r="AO898" s="27">
        <f t="shared" si="1307"/>
        <v>0</v>
      </c>
      <c r="AP898" s="27">
        <f t="shared" si="1307"/>
        <v>5064</v>
      </c>
      <c r="AQ898" s="27">
        <f t="shared" si="1307"/>
        <v>0</v>
      </c>
    </row>
    <row r="899" spans="1:43" s="5" customFormat="1" ht="39.75" customHeight="1">
      <c r="A899" s="73" t="s">
        <v>83</v>
      </c>
      <c r="B899" s="25" t="s">
        <v>61</v>
      </c>
      <c r="C899" s="25" t="s">
        <v>50</v>
      </c>
      <c r="D899" s="32" t="s">
        <v>286</v>
      </c>
      <c r="E899" s="25" t="s">
        <v>84</v>
      </c>
      <c r="F899" s="27">
        <f t="shared" ref="F899:G899" si="1308">F900+F901</f>
        <v>5064</v>
      </c>
      <c r="G899" s="27">
        <f t="shared" si="1308"/>
        <v>0</v>
      </c>
      <c r="H899" s="27">
        <f t="shared" ref="H899:M899" si="1309">H900+H901</f>
        <v>0</v>
      </c>
      <c r="I899" s="27">
        <f t="shared" si="1309"/>
        <v>0</v>
      </c>
      <c r="J899" s="27">
        <f t="shared" si="1309"/>
        <v>0</v>
      </c>
      <c r="K899" s="27">
        <f t="shared" si="1309"/>
        <v>0</v>
      </c>
      <c r="L899" s="27">
        <f t="shared" si="1309"/>
        <v>5064</v>
      </c>
      <c r="M899" s="27">
        <f t="shared" si="1309"/>
        <v>0</v>
      </c>
      <c r="N899" s="27">
        <f t="shared" ref="N899:S899" si="1310">N900+N901</f>
        <v>0</v>
      </c>
      <c r="O899" s="27">
        <f t="shared" si="1310"/>
        <v>0</v>
      </c>
      <c r="P899" s="27">
        <f t="shared" si="1310"/>
        <v>0</v>
      </c>
      <c r="Q899" s="27">
        <f t="shared" si="1310"/>
        <v>0</v>
      </c>
      <c r="R899" s="27">
        <f t="shared" si="1310"/>
        <v>5064</v>
      </c>
      <c r="S899" s="27">
        <f t="shared" si="1310"/>
        <v>0</v>
      </c>
      <c r="T899" s="27">
        <f t="shared" ref="T899:Y899" si="1311">T900+T901</f>
        <v>0</v>
      </c>
      <c r="U899" s="27">
        <f t="shared" si="1311"/>
        <v>0</v>
      </c>
      <c r="V899" s="27">
        <f t="shared" si="1311"/>
        <v>0</v>
      </c>
      <c r="W899" s="27">
        <f t="shared" si="1311"/>
        <v>0</v>
      </c>
      <c r="X899" s="27">
        <f t="shared" si="1311"/>
        <v>5064</v>
      </c>
      <c r="Y899" s="27">
        <f t="shared" si="1311"/>
        <v>0</v>
      </c>
      <c r="Z899" s="27">
        <f t="shared" ref="Z899:AE899" si="1312">Z900+Z901</f>
        <v>0</v>
      </c>
      <c r="AA899" s="27">
        <f t="shared" si="1312"/>
        <v>0</v>
      </c>
      <c r="AB899" s="27">
        <f t="shared" si="1312"/>
        <v>0</v>
      </c>
      <c r="AC899" s="27">
        <f t="shared" si="1312"/>
        <v>0</v>
      </c>
      <c r="AD899" s="27">
        <f t="shared" si="1312"/>
        <v>5064</v>
      </c>
      <c r="AE899" s="27">
        <f t="shared" si="1312"/>
        <v>0</v>
      </c>
      <c r="AF899" s="27">
        <f t="shared" ref="AF899:AK899" si="1313">AF900+AF901</f>
        <v>0</v>
      </c>
      <c r="AG899" s="27">
        <f t="shared" si="1313"/>
        <v>0</v>
      </c>
      <c r="AH899" s="27">
        <f t="shared" si="1313"/>
        <v>0</v>
      </c>
      <c r="AI899" s="27">
        <f t="shared" si="1313"/>
        <v>0</v>
      </c>
      <c r="AJ899" s="27">
        <f t="shared" si="1313"/>
        <v>5064</v>
      </c>
      <c r="AK899" s="27">
        <f t="shared" si="1313"/>
        <v>0</v>
      </c>
      <c r="AL899" s="27">
        <f t="shared" ref="AL899:AQ899" si="1314">AL900+AL901</f>
        <v>0</v>
      </c>
      <c r="AM899" s="27">
        <f t="shared" si="1314"/>
        <v>0</v>
      </c>
      <c r="AN899" s="27">
        <f t="shared" si="1314"/>
        <v>0</v>
      </c>
      <c r="AO899" s="27">
        <f t="shared" si="1314"/>
        <v>0</v>
      </c>
      <c r="AP899" s="27">
        <f t="shared" si="1314"/>
        <v>5064</v>
      </c>
      <c r="AQ899" s="27">
        <f t="shared" si="1314"/>
        <v>0</v>
      </c>
    </row>
    <row r="900" spans="1:43" s="5" customFormat="1" ht="20.25">
      <c r="A900" s="33" t="s">
        <v>178</v>
      </c>
      <c r="B900" s="25" t="s">
        <v>61</v>
      </c>
      <c r="C900" s="25" t="s">
        <v>50</v>
      </c>
      <c r="D900" s="32" t="s">
        <v>286</v>
      </c>
      <c r="E900" s="25" t="s">
        <v>177</v>
      </c>
      <c r="F900" s="27">
        <v>1232</v>
      </c>
      <c r="G900" s="27"/>
      <c r="H900" s="27"/>
      <c r="I900" s="27"/>
      <c r="J900" s="27"/>
      <c r="K900" s="27"/>
      <c r="L900" s="27">
        <f>F900+H900+I900+J900+K900</f>
        <v>1232</v>
      </c>
      <c r="M900" s="27">
        <f>G900+K900</f>
        <v>0</v>
      </c>
      <c r="N900" s="27"/>
      <c r="O900" s="27"/>
      <c r="P900" s="27"/>
      <c r="Q900" s="27"/>
      <c r="R900" s="27">
        <f>L900+N900+O900+P900+Q900</f>
        <v>1232</v>
      </c>
      <c r="S900" s="27">
        <f>M900+Q900</f>
        <v>0</v>
      </c>
      <c r="T900" s="27"/>
      <c r="U900" s="27"/>
      <c r="V900" s="27"/>
      <c r="W900" s="27"/>
      <c r="X900" s="27">
        <f>R900+T900+U900+V900+W900</f>
        <v>1232</v>
      </c>
      <c r="Y900" s="27">
        <f>S900+W900</f>
        <v>0</v>
      </c>
      <c r="Z900" s="27"/>
      <c r="AA900" s="27"/>
      <c r="AB900" s="27"/>
      <c r="AC900" s="27"/>
      <c r="AD900" s="27">
        <f>X900+Z900+AA900+AB900+AC900</f>
        <v>1232</v>
      </c>
      <c r="AE900" s="27">
        <f>Y900+AC900</f>
        <v>0</v>
      </c>
      <c r="AF900" s="27"/>
      <c r="AG900" s="27"/>
      <c r="AH900" s="27"/>
      <c r="AI900" s="27"/>
      <c r="AJ900" s="27">
        <f>AD900+AF900+AG900+AH900+AI900</f>
        <v>1232</v>
      </c>
      <c r="AK900" s="27">
        <f>AE900+AI900</f>
        <v>0</v>
      </c>
      <c r="AL900" s="27"/>
      <c r="AM900" s="27"/>
      <c r="AN900" s="27"/>
      <c r="AO900" s="27"/>
      <c r="AP900" s="27">
        <f>AJ900+AL900+AM900+AN900+AO900</f>
        <v>1232</v>
      </c>
      <c r="AQ900" s="27">
        <f>AK900+AO900</f>
        <v>0</v>
      </c>
    </row>
    <row r="901" spans="1:43" s="5" customFormat="1" ht="20.25">
      <c r="A901" s="33" t="s">
        <v>189</v>
      </c>
      <c r="B901" s="25" t="s">
        <v>61</v>
      </c>
      <c r="C901" s="25" t="s">
        <v>50</v>
      </c>
      <c r="D901" s="32" t="s">
        <v>286</v>
      </c>
      <c r="E901" s="25" t="s">
        <v>188</v>
      </c>
      <c r="F901" s="27">
        <v>3832</v>
      </c>
      <c r="G901" s="27"/>
      <c r="H901" s="27"/>
      <c r="I901" s="27"/>
      <c r="J901" s="27"/>
      <c r="K901" s="27"/>
      <c r="L901" s="27">
        <f>F901+H901+I901+J901+K901</f>
        <v>3832</v>
      </c>
      <c r="M901" s="27">
        <f>G901+K901</f>
        <v>0</v>
      </c>
      <c r="N901" s="27"/>
      <c r="O901" s="27"/>
      <c r="P901" s="27"/>
      <c r="Q901" s="27"/>
      <c r="R901" s="27">
        <f>L901+N901+O901+P901+Q901</f>
        <v>3832</v>
      </c>
      <c r="S901" s="27">
        <f>M901+Q901</f>
        <v>0</v>
      </c>
      <c r="T901" s="27"/>
      <c r="U901" s="27"/>
      <c r="V901" s="27"/>
      <c r="W901" s="27"/>
      <c r="X901" s="27">
        <f>R901+T901+U901+V901+W901</f>
        <v>3832</v>
      </c>
      <c r="Y901" s="27">
        <f>S901+W901</f>
        <v>0</v>
      </c>
      <c r="Z901" s="27"/>
      <c r="AA901" s="27"/>
      <c r="AB901" s="27"/>
      <c r="AC901" s="27"/>
      <c r="AD901" s="27">
        <f>X901+Z901+AA901+AB901+AC901</f>
        <v>3832</v>
      </c>
      <c r="AE901" s="27">
        <f>Y901+AC901</f>
        <v>0</v>
      </c>
      <c r="AF901" s="27"/>
      <c r="AG901" s="27"/>
      <c r="AH901" s="27"/>
      <c r="AI901" s="27"/>
      <c r="AJ901" s="27">
        <f>AD901+AF901+AG901+AH901+AI901</f>
        <v>3832</v>
      </c>
      <c r="AK901" s="27">
        <f>AE901+AI901</f>
        <v>0</v>
      </c>
      <c r="AL901" s="27"/>
      <c r="AM901" s="27"/>
      <c r="AN901" s="27"/>
      <c r="AO901" s="27"/>
      <c r="AP901" s="27">
        <f>AJ901+AL901+AM901+AN901+AO901</f>
        <v>3832</v>
      </c>
      <c r="AQ901" s="27">
        <f>AK901+AO901</f>
        <v>0</v>
      </c>
    </row>
    <row r="902" spans="1:43" s="5" customFormat="1" ht="20.25">
      <c r="A902" s="33" t="s">
        <v>92</v>
      </c>
      <c r="B902" s="25" t="s">
        <v>61</v>
      </c>
      <c r="C902" s="25" t="s">
        <v>50</v>
      </c>
      <c r="D902" s="32" t="s">
        <v>287</v>
      </c>
      <c r="E902" s="25"/>
      <c r="F902" s="27">
        <f t="shared" ref="F902:U903" si="1315">F903</f>
        <v>74</v>
      </c>
      <c r="G902" s="27">
        <f t="shared" si="1315"/>
        <v>0</v>
      </c>
      <c r="H902" s="27">
        <f t="shared" si="1315"/>
        <v>0</v>
      </c>
      <c r="I902" s="27">
        <f t="shared" si="1315"/>
        <v>0</v>
      </c>
      <c r="J902" s="27">
        <f t="shared" si="1315"/>
        <v>0</v>
      </c>
      <c r="K902" s="27">
        <f t="shared" si="1315"/>
        <v>0</v>
      </c>
      <c r="L902" s="27">
        <f t="shared" si="1315"/>
        <v>74</v>
      </c>
      <c r="M902" s="27">
        <f t="shared" si="1315"/>
        <v>0</v>
      </c>
      <c r="N902" s="27">
        <f t="shared" si="1315"/>
        <v>0</v>
      </c>
      <c r="O902" s="27">
        <f t="shared" si="1315"/>
        <v>0</v>
      </c>
      <c r="P902" s="27">
        <f t="shared" si="1315"/>
        <v>0</v>
      </c>
      <c r="Q902" s="27">
        <f t="shared" si="1315"/>
        <v>0</v>
      </c>
      <c r="R902" s="27">
        <f t="shared" si="1315"/>
        <v>74</v>
      </c>
      <c r="S902" s="27">
        <f t="shared" si="1315"/>
        <v>0</v>
      </c>
      <c r="T902" s="27">
        <f t="shared" si="1315"/>
        <v>0</v>
      </c>
      <c r="U902" s="27">
        <f t="shared" si="1315"/>
        <v>0</v>
      </c>
      <c r="V902" s="27">
        <f t="shared" ref="T902:AI903" si="1316">V903</f>
        <v>0</v>
      </c>
      <c r="W902" s="27">
        <f t="shared" si="1316"/>
        <v>0</v>
      </c>
      <c r="X902" s="27">
        <f t="shared" si="1316"/>
        <v>74</v>
      </c>
      <c r="Y902" s="27">
        <f t="shared" si="1316"/>
        <v>0</v>
      </c>
      <c r="Z902" s="27">
        <f t="shared" si="1316"/>
        <v>0</v>
      </c>
      <c r="AA902" s="27">
        <f t="shared" si="1316"/>
        <v>0</v>
      </c>
      <c r="AB902" s="27">
        <f t="shared" si="1316"/>
        <v>0</v>
      </c>
      <c r="AC902" s="27">
        <f t="shared" si="1316"/>
        <v>0</v>
      </c>
      <c r="AD902" s="27">
        <f t="shared" si="1316"/>
        <v>74</v>
      </c>
      <c r="AE902" s="27">
        <f t="shared" si="1316"/>
        <v>0</v>
      </c>
      <c r="AF902" s="27">
        <f t="shared" si="1316"/>
        <v>0</v>
      </c>
      <c r="AG902" s="27">
        <f t="shared" si="1316"/>
        <v>0</v>
      </c>
      <c r="AH902" s="27">
        <f t="shared" si="1316"/>
        <v>0</v>
      </c>
      <c r="AI902" s="27">
        <f t="shared" si="1316"/>
        <v>0</v>
      </c>
      <c r="AJ902" s="27">
        <f t="shared" ref="AF902:AQ903" si="1317">AJ903</f>
        <v>74</v>
      </c>
      <c r="AK902" s="27">
        <f t="shared" si="1317"/>
        <v>0</v>
      </c>
      <c r="AL902" s="27">
        <f t="shared" si="1317"/>
        <v>0</v>
      </c>
      <c r="AM902" s="27">
        <f t="shared" si="1317"/>
        <v>0</v>
      </c>
      <c r="AN902" s="27">
        <f t="shared" si="1317"/>
        <v>0</v>
      </c>
      <c r="AO902" s="27">
        <f t="shared" si="1317"/>
        <v>0</v>
      </c>
      <c r="AP902" s="27">
        <f t="shared" si="1317"/>
        <v>74</v>
      </c>
      <c r="AQ902" s="27">
        <f t="shared" si="1317"/>
        <v>0</v>
      </c>
    </row>
    <row r="903" spans="1:43" s="5" customFormat="1" ht="39" customHeight="1">
      <c r="A903" s="73" t="s">
        <v>83</v>
      </c>
      <c r="B903" s="25" t="s">
        <v>61</v>
      </c>
      <c r="C903" s="25" t="s">
        <v>50</v>
      </c>
      <c r="D903" s="32" t="s">
        <v>287</v>
      </c>
      <c r="E903" s="25" t="s">
        <v>84</v>
      </c>
      <c r="F903" s="27">
        <f t="shared" si="1315"/>
        <v>74</v>
      </c>
      <c r="G903" s="27">
        <f t="shared" si="1315"/>
        <v>0</v>
      </c>
      <c r="H903" s="27">
        <f t="shared" si="1315"/>
        <v>0</v>
      </c>
      <c r="I903" s="27">
        <f t="shared" si="1315"/>
        <v>0</v>
      </c>
      <c r="J903" s="27">
        <f t="shared" si="1315"/>
        <v>0</v>
      </c>
      <c r="K903" s="27">
        <f t="shared" si="1315"/>
        <v>0</v>
      </c>
      <c r="L903" s="27">
        <f t="shared" si="1315"/>
        <v>74</v>
      </c>
      <c r="M903" s="27">
        <f t="shared" si="1315"/>
        <v>0</v>
      </c>
      <c r="N903" s="27">
        <f t="shared" si="1315"/>
        <v>0</v>
      </c>
      <c r="O903" s="27">
        <f t="shared" si="1315"/>
        <v>0</v>
      </c>
      <c r="P903" s="27">
        <f t="shared" si="1315"/>
        <v>0</v>
      </c>
      <c r="Q903" s="27">
        <f t="shared" si="1315"/>
        <v>0</v>
      </c>
      <c r="R903" s="27">
        <f t="shared" si="1315"/>
        <v>74</v>
      </c>
      <c r="S903" s="27">
        <f t="shared" si="1315"/>
        <v>0</v>
      </c>
      <c r="T903" s="27">
        <f t="shared" si="1316"/>
        <v>0</v>
      </c>
      <c r="U903" s="27">
        <f t="shared" si="1316"/>
        <v>0</v>
      </c>
      <c r="V903" s="27">
        <f t="shared" si="1316"/>
        <v>0</v>
      </c>
      <c r="W903" s="27">
        <f t="shared" si="1316"/>
        <v>0</v>
      </c>
      <c r="X903" s="27">
        <f t="shared" si="1316"/>
        <v>74</v>
      </c>
      <c r="Y903" s="27">
        <f t="shared" si="1316"/>
        <v>0</v>
      </c>
      <c r="Z903" s="27">
        <f t="shared" si="1316"/>
        <v>0</v>
      </c>
      <c r="AA903" s="27">
        <f t="shared" si="1316"/>
        <v>0</v>
      </c>
      <c r="AB903" s="27">
        <f t="shared" si="1316"/>
        <v>0</v>
      </c>
      <c r="AC903" s="27">
        <f t="shared" si="1316"/>
        <v>0</v>
      </c>
      <c r="AD903" s="27">
        <f t="shared" si="1316"/>
        <v>74</v>
      </c>
      <c r="AE903" s="27">
        <f t="shared" si="1316"/>
        <v>0</v>
      </c>
      <c r="AF903" s="27">
        <f t="shared" si="1317"/>
        <v>0</v>
      </c>
      <c r="AG903" s="27">
        <f t="shared" si="1317"/>
        <v>0</v>
      </c>
      <c r="AH903" s="27">
        <f t="shared" si="1317"/>
        <v>0</v>
      </c>
      <c r="AI903" s="27">
        <f t="shared" si="1317"/>
        <v>0</v>
      </c>
      <c r="AJ903" s="27">
        <f t="shared" si="1317"/>
        <v>74</v>
      </c>
      <c r="AK903" s="27">
        <f t="shared" si="1317"/>
        <v>0</v>
      </c>
      <c r="AL903" s="27">
        <f t="shared" si="1317"/>
        <v>0</v>
      </c>
      <c r="AM903" s="27">
        <f t="shared" si="1317"/>
        <v>0</v>
      </c>
      <c r="AN903" s="27">
        <f t="shared" si="1317"/>
        <v>0</v>
      </c>
      <c r="AO903" s="27">
        <f t="shared" si="1317"/>
        <v>0</v>
      </c>
      <c r="AP903" s="27">
        <f t="shared" si="1317"/>
        <v>74</v>
      </c>
      <c r="AQ903" s="27">
        <f t="shared" si="1317"/>
        <v>0</v>
      </c>
    </row>
    <row r="904" spans="1:43" s="5" customFormat="1" ht="20.25">
      <c r="A904" s="33" t="s">
        <v>178</v>
      </c>
      <c r="B904" s="25" t="s">
        <v>61</v>
      </c>
      <c r="C904" s="25" t="s">
        <v>50</v>
      </c>
      <c r="D904" s="32" t="s">
        <v>287</v>
      </c>
      <c r="E904" s="25" t="s">
        <v>177</v>
      </c>
      <c r="F904" s="27">
        <v>74</v>
      </c>
      <c r="G904" s="27"/>
      <c r="H904" s="27"/>
      <c r="I904" s="27"/>
      <c r="J904" s="27"/>
      <c r="K904" s="27"/>
      <c r="L904" s="27">
        <f>F904+H904+I904+J904+K904</f>
        <v>74</v>
      </c>
      <c r="M904" s="27">
        <f>G904+K904</f>
        <v>0</v>
      </c>
      <c r="N904" s="27"/>
      <c r="O904" s="27"/>
      <c r="P904" s="27"/>
      <c r="Q904" s="27"/>
      <c r="R904" s="27">
        <f>L904+N904+O904+P904+Q904</f>
        <v>74</v>
      </c>
      <c r="S904" s="27">
        <f>M904+Q904</f>
        <v>0</v>
      </c>
      <c r="T904" s="27"/>
      <c r="U904" s="27"/>
      <c r="V904" s="27"/>
      <c r="W904" s="27"/>
      <c r="X904" s="27">
        <f>R904+T904+U904+V904+W904</f>
        <v>74</v>
      </c>
      <c r="Y904" s="27">
        <f>S904+W904</f>
        <v>0</v>
      </c>
      <c r="Z904" s="27"/>
      <c r="AA904" s="27"/>
      <c r="AB904" s="27"/>
      <c r="AC904" s="27"/>
      <c r="AD904" s="27">
        <f>X904+Z904+AA904+AB904+AC904</f>
        <v>74</v>
      </c>
      <c r="AE904" s="27">
        <f>Y904+AC904</f>
        <v>0</v>
      </c>
      <c r="AF904" s="27"/>
      <c r="AG904" s="27"/>
      <c r="AH904" s="27"/>
      <c r="AI904" s="27"/>
      <c r="AJ904" s="27">
        <f>AD904+AF904+AG904+AH904+AI904</f>
        <v>74</v>
      </c>
      <c r="AK904" s="27">
        <f>AE904+AI904</f>
        <v>0</v>
      </c>
      <c r="AL904" s="27"/>
      <c r="AM904" s="27"/>
      <c r="AN904" s="27"/>
      <c r="AO904" s="27"/>
      <c r="AP904" s="27">
        <f>AJ904+AL904+AM904+AN904+AO904</f>
        <v>74</v>
      </c>
      <c r="AQ904" s="27">
        <f>AK904+AO904</f>
        <v>0</v>
      </c>
    </row>
    <row r="905" spans="1:43" s="5" customFormat="1" ht="20.25">
      <c r="A905" s="33" t="s">
        <v>42</v>
      </c>
      <c r="B905" s="25" t="s">
        <v>61</v>
      </c>
      <c r="C905" s="25" t="s">
        <v>50</v>
      </c>
      <c r="D905" s="32" t="s">
        <v>288</v>
      </c>
      <c r="E905" s="25"/>
      <c r="F905" s="27">
        <f t="shared" ref="F905:U906" si="1318">F906</f>
        <v>283</v>
      </c>
      <c r="G905" s="27">
        <f t="shared" si="1318"/>
        <v>0</v>
      </c>
      <c r="H905" s="27">
        <f t="shared" si="1318"/>
        <v>0</v>
      </c>
      <c r="I905" s="27">
        <f t="shared" si="1318"/>
        <v>0</v>
      </c>
      <c r="J905" s="27">
        <f t="shared" si="1318"/>
        <v>0</v>
      </c>
      <c r="K905" s="27">
        <f t="shared" si="1318"/>
        <v>0</v>
      </c>
      <c r="L905" s="27">
        <f t="shared" si="1318"/>
        <v>283</v>
      </c>
      <c r="M905" s="27">
        <f t="shared" si="1318"/>
        <v>0</v>
      </c>
      <c r="N905" s="27">
        <f t="shared" si="1318"/>
        <v>0</v>
      </c>
      <c r="O905" s="27">
        <f t="shared" si="1318"/>
        <v>0</v>
      </c>
      <c r="P905" s="27">
        <f t="shared" si="1318"/>
        <v>0</v>
      </c>
      <c r="Q905" s="27">
        <f t="shared" si="1318"/>
        <v>0</v>
      </c>
      <c r="R905" s="27">
        <f t="shared" si="1318"/>
        <v>283</v>
      </c>
      <c r="S905" s="27">
        <f t="shared" si="1318"/>
        <v>0</v>
      </c>
      <c r="T905" s="27">
        <f t="shared" si="1318"/>
        <v>0</v>
      </c>
      <c r="U905" s="27">
        <f t="shared" si="1318"/>
        <v>0</v>
      </c>
      <c r="V905" s="27">
        <f t="shared" ref="T905:AI906" si="1319">V906</f>
        <v>0</v>
      </c>
      <c r="W905" s="27">
        <f t="shared" si="1319"/>
        <v>0</v>
      </c>
      <c r="X905" s="27">
        <f t="shared" si="1319"/>
        <v>283</v>
      </c>
      <c r="Y905" s="27">
        <f t="shared" si="1319"/>
        <v>0</v>
      </c>
      <c r="Z905" s="27">
        <f t="shared" si="1319"/>
        <v>0</v>
      </c>
      <c r="AA905" s="27">
        <f t="shared" si="1319"/>
        <v>0</v>
      </c>
      <c r="AB905" s="27">
        <f t="shared" si="1319"/>
        <v>0</v>
      </c>
      <c r="AC905" s="27">
        <f t="shared" si="1319"/>
        <v>0</v>
      </c>
      <c r="AD905" s="27">
        <f t="shared" si="1319"/>
        <v>283</v>
      </c>
      <c r="AE905" s="27">
        <f t="shared" si="1319"/>
        <v>0</v>
      </c>
      <c r="AF905" s="27">
        <f t="shared" si="1319"/>
        <v>0</v>
      </c>
      <c r="AG905" s="27">
        <f t="shared" si="1319"/>
        <v>0</v>
      </c>
      <c r="AH905" s="27">
        <f t="shared" si="1319"/>
        <v>0</v>
      </c>
      <c r="AI905" s="27">
        <f t="shared" si="1319"/>
        <v>0</v>
      </c>
      <c r="AJ905" s="27">
        <f t="shared" ref="AF905:AQ906" si="1320">AJ906</f>
        <v>283</v>
      </c>
      <c r="AK905" s="27">
        <f t="shared" si="1320"/>
        <v>0</v>
      </c>
      <c r="AL905" s="27">
        <f t="shared" si="1320"/>
        <v>0</v>
      </c>
      <c r="AM905" s="27">
        <f t="shared" si="1320"/>
        <v>0</v>
      </c>
      <c r="AN905" s="27">
        <f t="shared" si="1320"/>
        <v>0</v>
      </c>
      <c r="AO905" s="27">
        <f t="shared" si="1320"/>
        <v>0</v>
      </c>
      <c r="AP905" s="27">
        <f t="shared" si="1320"/>
        <v>283</v>
      </c>
      <c r="AQ905" s="27">
        <f t="shared" si="1320"/>
        <v>0</v>
      </c>
    </row>
    <row r="906" spans="1:43" s="5" customFormat="1" ht="39.75" customHeight="1">
      <c r="A906" s="73" t="s">
        <v>83</v>
      </c>
      <c r="B906" s="25" t="s">
        <v>61</v>
      </c>
      <c r="C906" s="25" t="s">
        <v>50</v>
      </c>
      <c r="D906" s="32" t="s">
        <v>288</v>
      </c>
      <c r="E906" s="25" t="s">
        <v>84</v>
      </c>
      <c r="F906" s="27">
        <f t="shared" si="1318"/>
        <v>283</v>
      </c>
      <c r="G906" s="27">
        <f t="shared" si="1318"/>
        <v>0</v>
      </c>
      <c r="H906" s="27">
        <f t="shared" si="1318"/>
        <v>0</v>
      </c>
      <c r="I906" s="27">
        <f t="shared" si="1318"/>
        <v>0</v>
      </c>
      <c r="J906" s="27">
        <f t="shared" si="1318"/>
        <v>0</v>
      </c>
      <c r="K906" s="27">
        <f t="shared" si="1318"/>
        <v>0</v>
      </c>
      <c r="L906" s="27">
        <f t="shared" si="1318"/>
        <v>283</v>
      </c>
      <c r="M906" s="27">
        <f t="shared" si="1318"/>
        <v>0</v>
      </c>
      <c r="N906" s="27">
        <f t="shared" si="1318"/>
        <v>0</v>
      </c>
      <c r="O906" s="27">
        <f t="shared" si="1318"/>
        <v>0</v>
      </c>
      <c r="P906" s="27">
        <f t="shared" si="1318"/>
        <v>0</v>
      </c>
      <c r="Q906" s="27">
        <f t="shared" si="1318"/>
        <v>0</v>
      </c>
      <c r="R906" s="27">
        <f t="shared" si="1318"/>
        <v>283</v>
      </c>
      <c r="S906" s="27">
        <f t="shared" si="1318"/>
        <v>0</v>
      </c>
      <c r="T906" s="27">
        <f t="shared" si="1319"/>
        <v>0</v>
      </c>
      <c r="U906" s="27">
        <f t="shared" si="1319"/>
        <v>0</v>
      </c>
      <c r="V906" s="27">
        <f t="shared" si="1319"/>
        <v>0</v>
      </c>
      <c r="W906" s="27">
        <f t="shared" si="1319"/>
        <v>0</v>
      </c>
      <c r="X906" s="27">
        <f t="shared" si="1319"/>
        <v>283</v>
      </c>
      <c r="Y906" s="27">
        <f t="shared" si="1319"/>
        <v>0</v>
      </c>
      <c r="Z906" s="27">
        <f t="shared" si="1319"/>
        <v>0</v>
      </c>
      <c r="AA906" s="27">
        <f t="shared" si="1319"/>
        <v>0</v>
      </c>
      <c r="AB906" s="27">
        <f t="shared" si="1319"/>
        <v>0</v>
      </c>
      <c r="AC906" s="27">
        <f t="shared" si="1319"/>
        <v>0</v>
      </c>
      <c r="AD906" s="27">
        <f t="shared" si="1319"/>
        <v>283</v>
      </c>
      <c r="AE906" s="27">
        <f t="shared" si="1319"/>
        <v>0</v>
      </c>
      <c r="AF906" s="27">
        <f t="shared" si="1320"/>
        <v>0</v>
      </c>
      <c r="AG906" s="27">
        <f t="shared" si="1320"/>
        <v>0</v>
      </c>
      <c r="AH906" s="27">
        <f t="shared" si="1320"/>
        <v>0</v>
      </c>
      <c r="AI906" s="27">
        <f t="shared" si="1320"/>
        <v>0</v>
      </c>
      <c r="AJ906" s="27">
        <f t="shared" si="1320"/>
        <v>283</v>
      </c>
      <c r="AK906" s="27">
        <f t="shared" si="1320"/>
        <v>0</v>
      </c>
      <c r="AL906" s="27">
        <f t="shared" si="1320"/>
        <v>0</v>
      </c>
      <c r="AM906" s="27">
        <f t="shared" si="1320"/>
        <v>0</v>
      </c>
      <c r="AN906" s="27">
        <f t="shared" si="1320"/>
        <v>0</v>
      </c>
      <c r="AO906" s="27">
        <f t="shared" si="1320"/>
        <v>0</v>
      </c>
      <c r="AP906" s="27">
        <f t="shared" si="1320"/>
        <v>283</v>
      </c>
      <c r="AQ906" s="27">
        <f t="shared" si="1320"/>
        <v>0</v>
      </c>
    </row>
    <row r="907" spans="1:43" s="5" customFormat="1" ht="20.25">
      <c r="A907" s="33" t="s">
        <v>178</v>
      </c>
      <c r="B907" s="25" t="s">
        <v>61</v>
      </c>
      <c r="C907" s="25" t="s">
        <v>50</v>
      </c>
      <c r="D907" s="32" t="s">
        <v>288</v>
      </c>
      <c r="E907" s="25" t="s">
        <v>177</v>
      </c>
      <c r="F907" s="27">
        <v>283</v>
      </c>
      <c r="G907" s="27"/>
      <c r="H907" s="27"/>
      <c r="I907" s="27"/>
      <c r="J907" s="27"/>
      <c r="K907" s="27"/>
      <c r="L907" s="27">
        <f>F907+H907+I907+J907+K907</f>
        <v>283</v>
      </c>
      <c r="M907" s="27">
        <f>G907+K907</f>
        <v>0</v>
      </c>
      <c r="N907" s="27"/>
      <c r="O907" s="27"/>
      <c r="P907" s="27"/>
      <c r="Q907" s="27"/>
      <c r="R907" s="27">
        <f>L907+N907+O907+P907+Q907</f>
        <v>283</v>
      </c>
      <c r="S907" s="27">
        <f>M907+Q907</f>
        <v>0</v>
      </c>
      <c r="T907" s="27"/>
      <c r="U907" s="27"/>
      <c r="V907" s="27"/>
      <c r="W907" s="27"/>
      <c r="X907" s="27">
        <f>R907+T907+U907+V907+W907</f>
        <v>283</v>
      </c>
      <c r="Y907" s="27">
        <f>S907+W907</f>
        <v>0</v>
      </c>
      <c r="Z907" s="27"/>
      <c r="AA907" s="27"/>
      <c r="AB907" s="27"/>
      <c r="AC907" s="27"/>
      <c r="AD907" s="27">
        <f>X907+Z907+AA907+AB907+AC907</f>
        <v>283</v>
      </c>
      <c r="AE907" s="27">
        <f>Y907+AC907</f>
        <v>0</v>
      </c>
      <c r="AF907" s="27"/>
      <c r="AG907" s="27"/>
      <c r="AH907" s="27"/>
      <c r="AI907" s="27"/>
      <c r="AJ907" s="27">
        <f>AD907+AF907+AG907+AH907+AI907</f>
        <v>283</v>
      </c>
      <c r="AK907" s="27">
        <f>AE907+AI907</f>
        <v>0</v>
      </c>
      <c r="AL907" s="27"/>
      <c r="AM907" s="27"/>
      <c r="AN907" s="27"/>
      <c r="AO907" s="27"/>
      <c r="AP907" s="27">
        <f>AJ907+AL907+AM907+AN907+AO907</f>
        <v>283</v>
      </c>
      <c r="AQ907" s="27">
        <f>AK907+AO907</f>
        <v>0</v>
      </c>
    </row>
    <row r="908" spans="1:43" s="5" customFormat="1" ht="33.75">
      <c r="A908" s="33" t="s">
        <v>93</v>
      </c>
      <c r="B908" s="25" t="s">
        <v>61</v>
      </c>
      <c r="C908" s="25" t="s">
        <v>50</v>
      </c>
      <c r="D908" s="32" t="s">
        <v>289</v>
      </c>
      <c r="E908" s="25"/>
      <c r="F908" s="27">
        <f t="shared" ref="F908:AQ908" si="1321">F909</f>
        <v>1617</v>
      </c>
      <c r="G908" s="27">
        <f t="shared" si="1321"/>
        <v>0</v>
      </c>
      <c r="H908" s="27">
        <f t="shared" si="1321"/>
        <v>0</v>
      </c>
      <c r="I908" s="27">
        <f t="shared" si="1321"/>
        <v>0</v>
      </c>
      <c r="J908" s="27">
        <f t="shared" si="1321"/>
        <v>0</v>
      </c>
      <c r="K908" s="27">
        <f t="shared" si="1321"/>
        <v>0</v>
      </c>
      <c r="L908" s="27">
        <f t="shared" si="1321"/>
        <v>1617</v>
      </c>
      <c r="M908" s="27">
        <f t="shared" si="1321"/>
        <v>0</v>
      </c>
      <c r="N908" s="27">
        <f t="shared" si="1321"/>
        <v>0</v>
      </c>
      <c r="O908" s="27">
        <f t="shared" si="1321"/>
        <v>0</v>
      </c>
      <c r="P908" s="27">
        <f t="shared" si="1321"/>
        <v>0</v>
      </c>
      <c r="Q908" s="27">
        <f t="shared" si="1321"/>
        <v>0</v>
      </c>
      <c r="R908" s="27">
        <f t="shared" si="1321"/>
        <v>1617</v>
      </c>
      <c r="S908" s="27">
        <f t="shared" si="1321"/>
        <v>0</v>
      </c>
      <c r="T908" s="27">
        <f t="shared" si="1321"/>
        <v>0</v>
      </c>
      <c r="U908" s="27">
        <f t="shared" si="1321"/>
        <v>0</v>
      </c>
      <c r="V908" s="27">
        <f t="shared" si="1321"/>
        <v>0</v>
      </c>
      <c r="W908" s="27">
        <f t="shared" si="1321"/>
        <v>0</v>
      </c>
      <c r="X908" s="27">
        <f t="shared" si="1321"/>
        <v>1617</v>
      </c>
      <c r="Y908" s="27">
        <f t="shared" si="1321"/>
        <v>0</v>
      </c>
      <c r="Z908" s="27">
        <f t="shared" si="1321"/>
        <v>0</v>
      </c>
      <c r="AA908" s="27">
        <f t="shared" si="1321"/>
        <v>0</v>
      </c>
      <c r="AB908" s="27">
        <f t="shared" si="1321"/>
        <v>0</v>
      </c>
      <c r="AC908" s="27">
        <f t="shared" si="1321"/>
        <v>0</v>
      </c>
      <c r="AD908" s="27">
        <f t="shared" si="1321"/>
        <v>1617</v>
      </c>
      <c r="AE908" s="27">
        <f t="shared" si="1321"/>
        <v>0</v>
      </c>
      <c r="AF908" s="27">
        <f t="shared" si="1321"/>
        <v>0</v>
      </c>
      <c r="AG908" s="27">
        <f t="shared" si="1321"/>
        <v>0</v>
      </c>
      <c r="AH908" s="27">
        <f t="shared" si="1321"/>
        <v>0</v>
      </c>
      <c r="AI908" s="27">
        <f t="shared" si="1321"/>
        <v>0</v>
      </c>
      <c r="AJ908" s="27">
        <f t="shared" si="1321"/>
        <v>1617</v>
      </c>
      <c r="AK908" s="27">
        <f t="shared" si="1321"/>
        <v>0</v>
      </c>
      <c r="AL908" s="27">
        <f t="shared" si="1321"/>
        <v>0</v>
      </c>
      <c r="AM908" s="27">
        <f t="shared" si="1321"/>
        <v>0</v>
      </c>
      <c r="AN908" s="27">
        <f t="shared" si="1321"/>
        <v>0</v>
      </c>
      <c r="AO908" s="27">
        <f t="shared" si="1321"/>
        <v>0</v>
      </c>
      <c r="AP908" s="27">
        <f t="shared" si="1321"/>
        <v>1617</v>
      </c>
      <c r="AQ908" s="27">
        <f t="shared" si="1321"/>
        <v>0</v>
      </c>
    </row>
    <row r="909" spans="1:43" s="5" customFormat="1" ht="38.25" customHeight="1">
      <c r="A909" s="73" t="s">
        <v>83</v>
      </c>
      <c r="B909" s="25" t="s">
        <v>61</v>
      </c>
      <c r="C909" s="25" t="s">
        <v>50</v>
      </c>
      <c r="D909" s="32" t="s">
        <v>289</v>
      </c>
      <c r="E909" s="25" t="s">
        <v>84</v>
      </c>
      <c r="F909" s="27">
        <f t="shared" ref="F909:G909" si="1322">F910+F911</f>
        <v>1617</v>
      </c>
      <c r="G909" s="27">
        <f t="shared" si="1322"/>
        <v>0</v>
      </c>
      <c r="H909" s="27">
        <f t="shared" ref="H909:M909" si="1323">H910+H911</f>
        <v>0</v>
      </c>
      <c r="I909" s="27">
        <f t="shared" si="1323"/>
        <v>0</v>
      </c>
      <c r="J909" s="27">
        <f t="shared" si="1323"/>
        <v>0</v>
      </c>
      <c r="K909" s="27">
        <f t="shared" si="1323"/>
        <v>0</v>
      </c>
      <c r="L909" s="27">
        <f t="shared" si="1323"/>
        <v>1617</v>
      </c>
      <c r="M909" s="27">
        <f t="shared" si="1323"/>
        <v>0</v>
      </c>
      <c r="N909" s="27">
        <f t="shared" ref="N909:S909" si="1324">N910+N911</f>
        <v>0</v>
      </c>
      <c r="O909" s="27">
        <f t="shared" si="1324"/>
        <v>0</v>
      </c>
      <c r="P909" s="27">
        <f t="shared" si="1324"/>
        <v>0</v>
      </c>
      <c r="Q909" s="27">
        <f t="shared" si="1324"/>
        <v>0</v>
      </c>
      <c r="R909" s="27">
        <f t="shared" si="1324"/>
        <v>1617</v>
      </c>
      <c r="S909" s="27">
        <f t="shared" si="1324"/>
        <v>0</v>
      </c>
      <c r="T909" s="27">
        <f t="shared" ref="T909:Y909" si="1325">T910+T911</f>
        <v>0</v>
      </c>
      <c r="U909" s="27">
        <f t="shared" si="1325"/>
        <v>0</v>
      </c>
      <c r="V909" s="27">
        <f t="shared" si="1325"/>
        <v>0</v>
      </c>
      <c r="W909" s="27">
        <f t="shared" si="1325"/>
        <v>0</v>
      </c>
      <c r="X909" s="27">
        <f t="shared" si="1325"/>
        <v>1617</v>
      </c>
      <c r="Y909" s="27">
        <f t="shared" si="1325"/>
        <v>0</v>
      </c>
      <c r="Z909" s="27">
        <f t="shared" ref="Z909:AE909" si="1326">Z910+Z911</f>
        <v>0</v>
      </c>
      <c r="AA909" s="27">
        <f t="shared" si="1326"/>
        <v>0</v>
      </c>
      <c r="AB909" s="27">
        <f t="shared" si="1326"/>
        <v>0</v>
      </c>
      <c r="AC909" s="27">
        <f t="shared" si="1326"/>
        <v>0</v>
      </c>
      <c r="AD909" s="27">
        <f t="shared" si="1326"/>
        <v>1617</v>
      </c>
      <c r="AE909" s="27">
        <f t="shared" si="1326"/>
        <v>0</v>
      </c>
      <c r="AF909" s="27">
        <f t="shared" ref="AF909:AK909" si="1327">AF910+AF911</f>
        <v>0</v>
      </c>
      <c r="AG909" s="27">
        <f t="shared" si="1327"/>
        <v>0</v>
      </c>
      <c r="AH909" s="27">
        <f t="shared" si="1327"/>
        <v>0</v>
      </c>
      <c r="AI909" s="27">
        <f t="shared" si="1327"/>
        <v>0</v>
      </c>
      <c r="AJ909" s="27">
        <f t="shared" si="1327"/>
        <v>1617</v>
      </c>
      <c r="AK909" s="27">
        <f t="shared" si="1327"/>
        <v>0</v>
      </c>
      <c r="AL909" s="27">
        <f t="shared" ref="AL909:AQ909" si="1328">AL910+AL911</f>
        <v>0</v>
      </c>
      <c r="AM909" s="27">
        <f t="shared" si="1328"/>
        <v>0</v>
      </c>
      <c r="AN909" s="27">
        <f t="shared" si="1328"/>
        <v>0</v>
      </c>
      <c r="AO909" s="27">
        <f t="shared" si="1328"/>
        <v>0</v>
      </c>
      <c r="AP909" s="27">
        <f t="shared" si="1328"/>
        <v>1617</v>
      </c>
      <c r="AQ909" s="27">
        <f t="shared" si="1328"/>
        <v>0</v>
      </c>
    </row>
    <row r="910" spans="1:43" s="5" customFormat="1" ht="20.25">
      <c r="A910" s="33" t="s">
        <v>178</v>
      </c>
      <c r="B910" s="25" t="s">
        <v>61</v>
      </c>
      <c r="C910" s="25" t="s">
        <v>50</v>
      </c>
      <c r="D910" s="32" t="s">
        <v>289</v>
      </c>
      <c r="E910" s="25" t="s">
        <v>177</v>
      </c>
      <c r="F910" s="27">
        <v>972</v>
      </c>
      <c r="G910" s="27"/>
      <c r="H910" s="27"/>
      <c r="I910" s="27"/>
      <c r="J910" s="27"/>
      <c r="K910" s="27"/>
      <c r="L910" s="27">
        <f>F910+H910+I910+J910+K910</f>
        <v>972</v>
      </c>
      <c r="M910" s="27">
        <f>G910+K910</f>
        <v>0</v>
      </c>
      <c r="N910" s="27"/>
      <c r="O910" s="27"/>
      <c r="P910" s="27"/>
      <c r="Q910" s="27"/>
      <c r="R910" s="27">
        <f>L910+N910+O910+P910+Q910</f>
        <v>972</v>
      </c>
      <c r="S910" s="27">
        <f>M910+Q910</f>
        <v>0</v>
      </c>
      <c r="T910" s="27"/>
      <c r="U910" s="27"/>
      <c r="V910" s="27"/>
      <c r="W910" s="27"/>
      <c r="X910" s="27">
        <f>R910+T910+U910+V910+W910</f>
        <v>972</v>
      </c>
      <c r="Y910" s="27">
        <f>S910+W910</f>
        <v>0</v>
      </c>
      <c r="Z910" s="27"/>
      <c r="AA910" s="27"/>
      <c r="AB910" s="27"/>
      <c r="AC910" s="27"/>
      <c r="AD910" s="27">
        <f>X910+Z910+AA910+AB910+AC910</f>
        <v>972</v>
      </c>
      <c r="AE910" s="27">
        <f>Y910+AC910</f>
        <v>0</v>
      </c>
      <c r="AF910" s="27"/>
      <c r="AG910" s="27"/>
      <c r="AH910" s="27"/>
      <c r="AI910" s="27"/>
      <c r="AJ910" s="27">
        <f>AD910+AF910+AG910+AH910+AI910</f>
        <v>972</v>
      </c>
      <c r="AK910" s="27">
        <f>AE910+AI910</f>
        <v>0</v>
      </c>
      <c r="AL910" s="27"/>
      <c r="AM910" s="27"/>
      <c r="AN910" s="27"/>
      <c r="AO910" s="27"/>
      <c r="AP910" s="27">
        <f>AJ910+AL910+AM910+AN910+AO910</f>
        <v>972</v>
      </c>
      <c r="AQ910" s="27">
        <f>AK910+AO910</f>
        <v>0</v>
      </c>
    </row>
    <row r="911" spans="1:43" s="5" customFormat="1" ht="20.25">
      <c r="A911" s="33" t="s">
        <v>189</v>
      </c>
      <c r="B911" s="25" t="s">
        <v>61</v>
      </c>
      <c r="C911" s="25" t="s">
        <v>50</v>
      </c>
      <c r="D911" s="32" t="s">
        <v>289</v>
      </c>
      <c r="E911" s="25" t="s">
        <v>188</v>
      </c>
      <c r="F911" s="27">
        <v>645</v>
      </c>
      <c r="G911" s="27"/>
      <c r="H911" s="27"/>
      <c r="I911" s="27"/>
      <c r="J911" s="27"/>
      <c r="K911" s="27"/>
      <c r="L911" s="27">
        <f>F911+H911+I911+J911+K911</f>
        <v>645</v>
      </c>
      <c r="M911" s="27">
        <f>G911+K911</f>
        <v>0</v>
      </c>
      <c r="N911" s="27"/>
      <c r="O911" s="27"/>
      <c r="P911" s="27"/>
      <c r="Q911" s="27"/>
      <c r="R911" s="27">
        <f>L911+N911+O911+P911+Q911</f>
        <v>645</v>
      </c>
      <c r="S911" s="27">
        <f>M911+Q911</f>
        <v>0</v>
      </c>
      <c r="T911" s="27"/>
      <c r="U911" s="27"/>
      <c r="V911" s="27"/>
      <c r="W911" s="27"/>
      <c r="X911" s="27">
        <f>R911+T911+U911+V911+W911</f>
        <v>645</v>
      </c>
      <c r="Y911" s="27">
        <f>S911+W911</f>
        <v>0</v>
      </c>
      <c r="Z911" s="27"/>
      <c r="AA911" s="27"/>
      <c r="AB911" s="27"/>
      <c r="AC911" s="27"/>
      <c r="AD911" s="27">
        <f>X911+Z911+AA911+AB911+AC911</f>
        <v>645</v>
      </c>
      <c r="AE911" s="27">
        <f>Y911+AC911</f>
        <v>0</v>
      </c>
      <c r="AF911" s="27"/>
      <c r="AG911" s="27"/>
      <c r="AH911" s="27"/>
      <c r="AI911" s="27"/>
      <c r="AJ911" s="27">
        <f>AD911+AF911+AG911+AH911+AI911</f>
        <v>645</v>
      </c>
      <c r="AK911" s="27">
        <f>AE911+AI911</f>
        <v>0</v>
      </c>
      <c r="AL911" s="27"/>
      <c r="AM911" s="27"/>
      <c r="AN911" s="27"/>
      <c r="AO911" s="27"/>
      <c r="AP911" s="27">
        <f>AJ911+AL911+AM911+AN911+AO911</f>
        <v>645</v>
      </c>
      <c r="AQ911" s="27">
        <f>AK911+AO911</f>
        <v>0</v>
      </c>
    </row>
    <row r="912" spans="1:43" s="5" customFormat="1" ht="66.75">
      <c r="A912" s="73" t="s">
        <v>210</v>
      </c>
      <c r="B912" s="25" t="s">
        <v>61</v>
      </c>
      <c r="C912" s="25" t="s">
        <v>50</v>
      </c>
      <c r="D912" s="42" t="s">
        <v>439</v>
      </c>
      <c r="E912" s="42"/>
      <c r="F912" s="27">
        <f t="shared" ref="F912:U914" si="1329">F913</f>
        <v>2000</v>
      </c>
      <c r="G912" s="27">
        <f t="shared" si="1329"/>
        <v>0</v>
      </c>
      <c r="H912" s="27">
        <f t="shared" si="1329"/>
        <v>0</v>
      </c>
      <c r="I912" s="27">
        <f t="shared" si="1329"/>
        <v>0</v>
      </c>
      <c r="J912" s="27">
        <f t="shared" si="1329"/>
        <v>0</v>
      </c>
      <c r="K912" s="27">
        <f t="shared" si="1329"/>
        <v>0</v>
      </c>
      <c r="L912" s="27">
        <f t="shared" si="1329"/>
        <v>2000</v>
      </c>
      <c r="M912" s="27">
        <f t="shared" si="1329"/>
        <v>0</v>
      </c>
      <c r="N912" s="27">
        <f t="shared" si="1329"/>
        <v>0</v>
      </c>
      <c r="O912" s="27">
        <f t="shared" si="1329"/>
        <v>0</v>
      </c>
      <c r="P912" s="27">
        <f t="shared" si="1329"/>
        <v>0</v>
      </c>
      <c r="Q912" s="27">
        <f t="shared" si="1329"/>
        <v>0</v>
      </c>
      <c r="R912" s="27">
        <f t="shared" si="1329"/>
        <v>2000</v>
      </c>
      <c r="S912" s="27">
        <f t="shared" si="1329"/>
        <v>0</v>
      </c>
      <c r="T912" s="27">
        <f t="shared" si="1329"/>
        <v>0</v>
      </c>
      <c r="U912" s="27">
        <f t="shared" si="1329"/>
        <v>0</v>
      </c>
      <c r="V912" s="27">
        <f t="shared" ref="T912:AI914" si="1330">V913</f>
        <v>0</v>
      </c>
      <c r="W912" s="27">
        <f t="shared" si="1330"/>
        <v>0</v>
      </c>
      <c r="X912" s="27">
        <f t="shared" si="1330"/>
        <v>2000</v>
      </c>
      <c r="Y912" s="27">
        <f t="shared" si="1330"/>
        <v>0</v>
      </c>
      <c r="Z912" s="27">
        <f t="shared" si="1330"/>
        <v>0</v>
      </c>
      <c r="AA912" s="27">
        <f t="shared" si="1330"/>
        <v>0</v>
      </c>
      <c r="AB912" s="27">
        <f t="shared" si="1330"/>
        <v>0</v>
      </c>
      <c r="AC912" s="27">
        <f t="shared" si="1330"/>
        <v>0</v>
      </c>
      <c r="AD912" s="27">
        <f t="shared" si="1330"/>
        <v>2000</v>
      </c>
      <c r="AE912" s="27">
        <f t="shared" si="1330"/>
        <v>0</v>
      </c>
      <c r="AF912" s="27">
        <f t="shared" si="1330"/>
        <v>0</v>
      </c>
      <c r="AG912" s="27">
        <f t="shared" si="1330"/>
        <v>0</v>
      </c>
      <c r="AH912" s="27">
        <f t="shared" si="1330"/>
        <v>0</v>
      </c>
      <c r="AI912" s="27">
        <f t="shared" si="1330"/>
        <v>0</v>
      </c>
      <c r="AJ912" s="27">
        <f t="shared" ref="AF912:AQ914" si="1331">AJ913</f>
        <v>2000</v>
      </c>
      <c r="AK912" s="27">
        <f t="shared" si="1331"/>
        <v>0</v>
      </c>
      <c r="AL912" s="27">
        <f t="shared" si="1331"/>
        <v>0</v>
      </c>
      <c r="AM912" s="27">
        <f t="shared" si="1331"/>
        <v>0</v>
      </c>
      <c r="AN912" s="27">
        <f t="shared" si="1331"/>
        <v>0</v>
      </c>
      <c r="AO912" s="27">
        <f t="shared" si="1331"/>
        <v>0</v>
      </c>
      <c r="AP912" s="27">
        <f t="shared" si="1331"/>
        <v>2000</v>
      </c>
      <c r="AQ912" s="27">
        <f t="shared" si="1331"/>
        <v>0</v>
      </c>
    </row>
    <row r="913" spans="1:43" s="5" customFormat="1" ht="20.25">
      <c r="A913" s="73" t="s">
        <v>438</v>
      </c>
      <c r="B913" s="25" t="s">
        <v>61</v>
      </c>
      <c r="C913" s="25" t="s">
        <v>50</v>
      </c>
      <c r="D913" s="42" t="s">
        <v>440</v>
      </c>
      <c r="E913" s="42"/>
      <c r="F913" s="27">
        <f t="shared" si="1329"/>
        <v>2000</v>
      </c>
      <c r="G913" s="27">
        <f t="shared" si="1329"/>
        <v>0</v>
      </c>
      <c r="H913" s="27">
        <f t="shared" si="1329"/>
        <v>0</v>
      </c>
      <c r="I913" s="27">
        <f t="shared" si="1329"/>
        <v>0</v>
      </c>
      <c r="J913" s="27">
        <f t="shared" si="1329"/>
        <v>0</v>
      </c>
      <c r="K913" s="27">
        <f t="shared" si="1329"/>
        <v>0</v>
      </c>
      <c r="L913" s="27">
        <f t="shared" si="1329"/>
        <v>2000</v>
      </c>
      <c r="M913" s="27">
        <f t="shared" si="1329"/>
        <v>0</v>
      </c>
      <c r="N913" s="27">
        <f t="shared" si="1329"/>
        <v>0</v>
      </c>
      <c r="O913" s="27">
        <f t="shared" si="1329"/>
        <v>0</v>
      </c>
      <c r="P913" s="27">
        <f t="shared" si="1329"/>
        <v>0</v>
      </c>
      <c r="Q913" s="27">
        <f t="shared" si="1329"/>
        <v>0</v>
      </c>
      <c r="R913" s="27">
        <f t="shared" si="1329"/>
        <v>2000</v>
      </c>
      <c r="S913" s="27">
        <f t="shared" si="1329"/>
        <v>0</v>
      </c>
      <c r="T913" s="27">
        <f t="shared" si="1330"/>
        <v>0</v>
      </c>
      <c r="U913" s="27">
        <f t="shared" si="1330"/>
        <v>0</v>
      </c>
      <c r="V913" s="27">
        <f t="shared" si="1330"/>
        <v>0</v>
      </c>
      <c r="W913" s="27">
        <f t="shared" si="1330"/>
        <v>0</v>
      </c>
      <c r="X913" s="27">
        <f t="shared" si="1330"/>
        <v>2000</v>
      </c>
      <c r="Y913" s="27">
        <f t="shared" si="1330"/>
        <v>0</v>
      </c>
      <c r="Z913" s="27">
        <f t="shared" si="1330"/>
        <v>0</v>
      </c>
      <c r="AA913" s="27">
        <f t="shared" si="1330"/>
        <v>0</v>
      </c>
      <c r="AB913" s="27">
        <f t="shared" si="1330"/>
        <v>0</v>
      </c>
      <c r="AC913" s="27">
        <f t="shared" si="1330"/>
        <v>0</v>
      </c>
      <c r="AD913" s="27">
        <f t="shared" si="1330"/>
        <v>2000</v>
      </c>
      <c r="AE913" s="27">
        <f t="shared" si="1330"/>
        <v>0</v>
      </c>
      <c r="AF913" s="27">
        <f t="shared" si="1331"/>
        <v>0</v>
      </c>
      <c r="AG913" s="27">
        <f t="shared" si="1331"/>
        <v>0</v>
      </c>
      <c r="AH913" s="27">
        <f t="shared" si="1331"/>
        <v>0</v>
      </c>
      <c r="AI913" s="27">
        <f t="shared" si="1331"/>
        <v>0</v>
      </c>
      <c r="AJ913" s="27">
        <f t="shared" si="1331"/>
        <v>2000</v>
      </c>
      <c r="AK913" s="27">
        <f t="shared" si="1331"/>
        <v>0</v>
      </c>
      <c r="AL913" s="27">
        <f t="shared" si="1331"/>
        <v>0</v>
      </c>
      <c r="AM913" s="27">
        <f t="shared" si="1331"/>
        <v>0</v>
      </c>
      <c r="AN913" s="27">
        <f t="shared" si="1331"/>
        <v>0</v>
      </c>
      <c r="AO913" s="27">
        <f t="shared" si="1331"/>
        <v>0</v>
      </c>
      <c r="AP913" s="27">
        <f t="shared" si="1331"/>
        <v>2000</v>
      </c>
      <c r="AQ913" s="27">
        <f t="shared" si="1331"/>
        <v>0</v>
      </c>
    </row>
    <row r="914" spans="1:43" s="5" customFormat="1" ht="20.25">
      <c r="A914" s="73" t="s">
        <v>99</v>
      </c>
      <c r="B914" s="25" t="s">
        <v>61</v>
      </c>
      <c r="C914" s="25" t="s">
        <v>50</v>
      </c>
      <c r="D914" s="42" t="s">
        <v>440</v>
      </c>
      <c r="E914" s="42" t="s">
        <v>100</v>
      </c>
      <c r="F914" s="27">
        <f t="shared" si="1329"/>
        <v>2000</v>
      </c>
      <c r="G914" s="27">
        <f t="shared" si="1329"/>
        <v>0</v>
      </c>
      <c r="H914" s="27">
        <f t="shared" si="1329"/>
        <v>0</v>
      </c>
      <c r="I914" s="27">
        <f t="shared" si="1329"/>
        <v>0</v>
      </c>
      <c r="J914" s="27">
        <f t="shared" si="1329"/>
        <v>0</v>
      </c>
      <c r="K914" s="27">
        <f t="shared" si="1329"/>
        <v>0</v>
      </c>
      <c r="L914" s="27">
        <f t="shared" si="1329"/>
        <v>2000</v>
      </c>
      <c r="M914" s="27">
        <f t="shared" si="1329"/>
        <v>0</v>
      </c>
      <c r="N914" s="27">
        <f t="shared" si="1329"/>
        <v>0</v>
      </c>
      <c r="O914" s="27">
        <f t="shared" si="1329"/>
        <v>0</v>
      </c>
      <c r="P914" s="27">
        <f t="shared" si="1329"/>
        <v>0</v>
      </c>
      <c r="Q914" s="27">
        <f t="shared" si="1329"/>
        <v>0</v>
      </c>
      <c r="R914" s="27">
        <f t="shared" si="1329"/>
        <v>2000</v>
      </c>
      <c r="S914" s="27">
        <f t="shared" si="1329"/>
        <v>0</v>
      </c>
      <c r="T914" s="27">
        <f t="shared" si="1330"/>
        <v>0</v>
      </c>
      <c r="U914" s="27">
        <f t="shared" si="1330"/>
        <v>0</v>
      </c>
      <c r="V914" s="27">
        <f t="shared" si="1330"/>
        <v>0</v>
      </c>
      <c r="W914" s="27">
        <f t="shared" si="1330"/>
        <v>0</v>
      </c>
      <c r="X914" s="27">
        <f t="shared" si="1330"/>
        <v>2000</v>
      </c>
      <c r="Y914" s="27">
        <f t="shared" si="1330"/>
        <v>0</v>
      </c>
      <c r="Z914" s="27">
        <f t="shared" si="1330"/>
        <v>0</v>
      </c>
      <c r="AA914" s="27">
        <f t="shared" si="1330"/>
        <v>0</v>
      </c>
      <c r="AB914" s="27">
        <f t="shared" si="1330"/>
        <v>0</v>
      </c>
      <c r="AC914" s="27">
        <f t="shared" si="1330"/>
        <v>0</v>
      </c>
      <c r="AD914" s="27">
        <f t="shared" si="1330"/>
        <v>2000</v>
      </c>
      <c r="AE914" s="27">
        <f t="shared" si="1330"/>
        <v>0</v>
      </c>
      <c r="AF914" s="27">
        <f t="shared" si="1331"/>
        <v>0</v>
      </c>
      <c r="AG914" s="27">
        <f t="shared" si="1331"/>
        <v>0</v>
      </c>
      <c r="AH914" s="27">
        <f t="shared" si="1331"/>
        <v>0</v>
      </c>
      <c r="AI914" s="27">
        <f t="shared" si="1331"/>
        <v>0</v>
      </c>
      <c r="AJ914" s="27">
        <f t="shared" si="1331"/>
        <v>2000</v>
      </c>
      <c r="AK914" s="27">
        <f t="shared" si="1331"/>
        <v>0</v>
      </c>
      <c r="AL914" s="27">
        <f t="shared" si="1331"/>
        <v>0</v>
      </c>
      <c r="AM914" s="27">
        <f t="shared" si="1331"/>
        <v>0</v>
      </c>
      <c r="AN914" s="27">
        <f t="shared" si="1331"/>
        <v>0</v>
      </c>
      <c r="AO914" s="27">
        <f t="shared" si="1331"/>
        <v>0</v>
      </c>
      <c r="AP914" s="27">
        <f t="shared" si="1331"/>
        <v>2000</v>
      </c>
      <c r="AQ914" s="27">
        <f t="shared" si="1331"/>
        <v>0</v>
      </c>
    </row>
    <row r="915" spans="1:43" s="5" customFormat="1" ht="66.75">
      <c r="A915" s="33" t="s">
        <v>436</v>
      </c>
      <c r="B915" s="25" t="s">
        <v>61</v>
      </c>
      <c r="C915" s="25" t="s">
        <v>50</v>
      </c>
      <c r="D915" s="42" t="s">
        <v>440</v>
      </c>
      <c r="E915" s="42" t="s">
        <v>194</v>
      </c>
      <c r="F915" s="27">
        <v>2000</v>
      </c>
      <c r="G915" s="27"/>
      <c r="H915" s="27"/>
      <c r="I915" s="27"/>
      <c r="J915" s="27"/>
      <c r="K915" s="27"/>
      <c r="L915" s="27">
        <f>F915+H915+I915+J915+K915</f>
        <v>2000</v>
      </c>
      <c r="M915" s="27">
        <f>G915+K915</f>
        <v>0</v>
      </c>
      <c r="N915" s="27"/>
      <c r="O915" s="27"/>
      <c r="P915" s="27"/>
      <c r="Q915" s="27"/>
      <c r="R915" s="27">
        <f>L915+N915+O915+P915+Q915</f>
        <v>2000</v>
      </c>
      <c r="S915" s="27">
        <f>M915+Q915</f>
        <v>0</v>
      </c>
      <c r="T915" s="27"/>
      <c r="U915" s="27"/>
      <c r="V915" s="27"/>
      <c r="W915" s="27"/>
      <c r="X915" s="27">
        <f>R915+T915+U915+V915+W915</f>
        <v>2000</v>
      </c>
      <c r="Y915" s="27">
        <f>S915+W915</f>
        <v>0</v>
      </c>
      <c r="Z915" s="27"/>
      <c r="AA915" s="27"/>
      <c r="AB915" s="27"/>
      <c r="AC915" s="27"/>
      <c r="AD915" s="27">
        <f>X915+Z915+AA915+AB915+AC915</f>
        <v>2000</v>
      </c>
      <c r="AE915" s="27">
        <f>Y915+AC915</f>
        <v>0</v>
      </c>
      <c r="AF915" s="27"/>
      <c r="AG915" s="27"/>
      <c r="AH915" s="27"/>
      <c r="AI915" s="27"/>
      <c r="AJ915" s="27">
        <f>AD915+AF915+AG915+AH915+AI915</f>
        <v>2000</v>
      </c>
      <c r="AK915" s="27">
        <f>AE915+AI915</f>
        <v>0</v>
      </c>
      <c r="AL915" s="27"/>
      <c r="AM915" s="27"/>
      <c r="AN915" s="27"/>
      <c r="AO915" s="27"/>
      <c r="AP915" s="27">
        <f>AJ915+AL915+AM915+AN915+AO915</f>
        <v>2000</v>
      </c>
      <c r="AQ915" s="27">
        <f>AK915+AO915</f>
        <v>0</v>
      </c>
    </row>
    <row r="916" spans="1:43" s="5" customFormat="1" ht="33.75" hidden="1">
      <c r="A916" s="111" t="s">
        <v>152</v>
      </c>
      <c r="B916" s="97" t="s">
        <v>61</v>
      </c>
      <c r="C916" s="97" t="s">
        <v>50</v>
      </c>
      <c r="D916" s="110" t="s">
        <v>431</v>
      </c>
      <c r="E916" s="112"/>
      <c r="F916" s="95">
        <f t="shared" ref="F916:U917" si="1332">F917</f>
        <v>97532</v>
      </c>
      <c r="G916" s="95">
        <f t="shared" si="1332"/>
        <v>97532</v>
      </c>
      <c r="H916" s="95">
        <f t="shared" si="1332"/>
        <v>0</v>
      </c>
      <c r="I916" s="95">
        <f t="shared" si="1332"/>
        <v>0</v>
      </c>
      <c r="J916" s="95">
        <f t="shared" si="1332"/>
        <v>0</v>
      </c>
      <c r="K916" s="95">
        <f t="shared" si="1332"/>
        <v>0</v>
      </c>
      <c r="L916" s="95">
        <f t="shared" si="1332"/>
        <v>97532</v>
      </c>
      <c r="M916" s="95">
        <f t="shared" si="1332"/>
        <v>97532</v>
      </c>
      <c r="N916" s="95">
        <f t="shared" si="1332"/>
        <v>0</v>
      </c>
      <c r="O916" s="95">
        <f t="shared" si="1332"/>
        <v>0</v>
      </c>
      <c r="P916" s="95">
        <f t="shared" si="1332"/>
        <v>0</v>
      </c>
      <c r="Q916" s="95">
        <f t="shared" si="1332"/>
        <v>-97532</v>
      </c>
      <c r="R916" s="95">
        <f t="shared" si="1332"/>
        <v>0</v>
      </c>
      <c r="S916" s="95">
        <f t="shared" si="1332"/>
        <v>0</v>
      </c>
      <c r="T916" s="27">
        <f t="shared" si="1332"/>
        <v>0</v>
      </c>
      <c r="U916" s="27">
        <f t="shared" si="1332"/>
        <v>0</v>
      </c>
      <c r="V916" s="27">
        <f t="shared" ref="T916:AI917" si="1333">V917</f>
        <v>0</v>
      </c>
      <c r="W916" s="27">
        <f t="shared" si="1333"/>
        <v>0</v>
      </c>
      <c r="X916" s="27">
        <f t="shared" si="1333"/>
        <v>0</v>
      </c>
      <c r="Y916" s="27">
        <f t="shared" si="1333"/>
        <v>0</v>
      </c>
      <c r="Z916" s="27">
        <f t="shared" si="1333"/>
        <v>0</v>
      </c>
      <c r="AA916" s="27">
        <f t="shared" si="1333"/>
        <v>0</v>
      </c>
      <c r="AB916" s="27">
        <f t="shared" si="1333"/>
        <v>0</v>
      </c>
      <c r="AC916" s="27">
        <f t="shared" si="1333"/>
        <v>0</v>
      </c>
      <c r="AD916" s="95">
        <f t="shared" si="1333"/>
        <v>0</v>
      </c>
      <c r="AE916" s="95">
        <f t="shared" si="1333"/>
        <v>0</v>
      </c>
      <c r="AF916" s="27">
        <f t="shared" si="1333"/>
        <v>0</v>
      </c>
      <c r="AG916" s="27">
        <f t="shared" si="1333"/>
        <v>0</v>
      </c>
      <c r="AH916" s="27">
        <f t="shared" si="1333"/>
        <v>0</v>
      </c>
      <c r="AI916" s="27">
        <f t="shared" si="1333"/>
        <v>0</v>
      </c>
      <c r="AJ916" s="95">
        <f t="shared" ref="AF916:AQ917" si="1334">AJ917</f>
        <v>0</v>
      </c>
      <c r="AK916" s="95">
        <f t="shared" si="1334"/>
        <v>0</v>
      </c>
      <c r="AL916" s="27">
        <f t="shared" si="1334"/>
        <v>0</v>
      </c>
      <c r="AM916" s="27">
        <f t="shared" si="1334"/>
        <v>0</v>
      </c>
      <c r="AN916" s="27">
        <f t="shared" si="1334"/>
        <v>0</v>
      </c>
      <c r="AO916" s="27">
        <f t="shared" si="1334"/>
        <v>0</v>
      </c>
      <c r="AP916" s="95">
        <f t="shared" si="1334"/>
        <v>0</v>
      </c>
      <c r="AQ916" s="95">
        <f t="shared" si="1334"/>
        <v>0</v>
      </c>
    </row>
    <row r="917" spans="1:43" s="5" customFormat="1" ht="50.25" hidden="1">
      <c r="A917" s="111" t="s">
        <v>432</v>
      </c>
      <c r="B917" s="97" t="s">
        <v>61</v>
      </c>
      <c r="C917" s="97" t="s">
        <v>50</v>
      </c>
      <c r="D917" s="110" t="s">
        <v>448</v>
      </c>
      <c r="E917" s="112"/>
      <c r="F917" s="95">
        <f t="shared" si="1332"/>
        <v>97532</v>
      </c>
      <c r="G917" s="95">
        <f t="shared" si="1332"/>
        <v>97532</v>
      </c>
      <c r="H917" s="95">
        <f t="shared" si="1332"/>
        <v>0</v>
      </c>
      <c r="I917" s="95">
        <f t="shared" si="1332"/>
        <v>0</v>
      </c>
      <c r="J917" s="95">
        <f t="shared" si="1332"/>
        <v>0</v>
      </c>
      <c r="K917" s="95">
        <f t="shared" si="1332"/>
        <v>0</v>
      </c>
      <c r="L917" s="95">
        <f t="shared" si="1332"/>
        <v>97532</v>
      </c>
      <c r="M917" s="95">
        <f t="shared" si="1332"/>
        <v>97532</v>
      </c>
      <c r="N917" s="95">
        <f t="shared" si="1332"/>
        <v>0</v>
      </c>
      <c r="O917" s="95">
        <f t="shared" si="1332"/>
        <v>0</v>
      </c>
      <c r="P917" s="95">
        <f t="shared" si="1332"/>
        <v>0</v>
      </c>
      <c r="Q917" s="95">
        <f t="shared" si="1332"/>
        <v>-97532</v>
      </c>
      <c r="R917" s="95">
        <f t="shared" si="1332"/>
        <v>0</v>
      </c>
      <c r="S917" s="95">
        <f t="shared" si="1332"/>
        <v>0</v>
      </c>
      <c r="T917" s="27">
        <f t="shared" si="1333"/>
        <v>0</v>
      </c>
      <c r="U917" s="27">
        <f t="shared" si="1333"/>
        <v>0</v>
      </c>
      <c r="V917" s="27">
        <f t="shared" si="1333"/>
        <v>0</v>
      </c>
      <c r="W917" s="27">
        <f t="shared" si="1333"/>
        <v>0</v>
      </c>
      <c r="X917" s="27">
        <f t="shared" si="1333"/>
        <v>0</v>
      </c>
      <c r="Y917" s="27">
        <f t="shared" si="1333"/>
        <v>0</v>
      </c>
      <c r="Z917" s="27">
        <f t="shared" si="1333"/>
        <v>0</v>
      </c>
      <c r="AA917" s="27">
        <f t="shared" si="1333"/>
        <v>0</v>
      </c>
      <c r="AB917" s="27">
        <f t="shared" si="1333"/>
        <v>0</v>
      </c>
      <c r="AC917" s="27">
        <f t="shared" si="1333"/>
        <v>0</v>
      </c>
      <c r="AD917" s="95">
        <f t="shared" si="1333"/>
        <v>0</v>
      </c>
      <c r="AE917" s="95">
        <f t="shared" si="1333"/>
        <v>0</v>
      </c>
      <c r="AF917" s="27">
        <f t="shared" si="1334"/>
        <v>0</v>
      </c>
      <c r="AG917" s="27">
        <f t="shared" si="1334"/>
        <v>0</v>
      </c>
      <c r="AH917" s="27">
        <f t="shared" si="1334"/>
        <v>0</v>
      </c>
      <c r="AI917" s="27">
        <f t="shared" si="1334"/>
        <v>0</v>
      </c>
      <c r="AJ917" s="95">
        <f t="shared" si="1334"/>
        <v>0</v>
      </c>
      <c r="AK917" s="95">
        <f t="shared" si="1334"/>
        <v>0</v>
      </c>
      <c r="AL917" s="27">
        <f t="shared" si="1334"/>
        <v>0</v>
      </c>
      <c r="AM917" s="27">
        <f t="shared" si="1334"/>
        <v>0</v>
      </c>
      <c r="AN917" s="27">
        <f t="shared" si="1334"/>
        <v>0</v>
      </c>
      <c r="AO917" s="27">
        <f t="shared" si="1334"/>
        <v>0</v>
      </c>
      <c r="AP917" s="95">
        <f t="shared" si="1334"/>
        <v>0</v>
      </c>
      <c r="AQ917" s="95">
        <f t="shared" si="1334"/>
        <v>0</v>
      </c>
    </row>
    <row r="918" spans="1:43" s="5" customFormat="1" ht="39.75" hidden="1" customHeight="1">
      <c r="A918" s="111" t="s">
        <v>83</v>
      </c>
      <c r="B918" s="97" t="s">
        <v>61</v>
      </c>
      <c r="C918" s="97" t="s">
        <v>50</v>
      </c>
      <c r="D918" s="110" t="s">
        <v>448</v>
      </c>
      <c r="E918" s="97" t="s">
        <v>84</v>
      </c>
      <c r="F918" s="95">
        <f t="shared" ref="F918:G918" si="1335">F919+F920</f>
        <v>97532</v>
      </c>
      <c r="G918" s="95">
        <f t="shared" si="1335"/>
        <v>97532</v>
      </c>
      <c r="H918" s="95">
        <f t="shared" ref="H918:M918" si="1336">H919+H920</f>
        <v>0</v>
      </c>
      <c r="I918" s="95">
        <f t="shared" si="1336"/>
        <v>0</v>
      </c>
      <c r="J918" s="95">
        <f t="shared" si="1336"/>
        <v>0</v>
      </c>
      <c r="K918" s="95">
        <f t="shared" si="1336"/>
        <v>0</v>
      </c>
      <c r="L918" s="95">
        <f t="shared" si="1336"/>
        <v>97532</v>
      </c>
      <c r="M918" s="95">
        <f t="shared" si="1336"/>
        <v>97532</v>
      </c>
      <c r="N918" s="95">
        <f t="shared" ref="N918:S918" si="1337">N919+N920</f>
        <v>0</v>
      </c>
      <c r="O918" s="95">
        <f t="shared" si="1337"/>
        <v>0</v>
      </c>
      <c r="P918" s="95">
        <f t="shared" si="1337"/>
        <v>0</v>
      </c>
      <c r="Q918" s="95">
        <f t="shared" si="1337"/>
        <v>-97532</v>
      </c>
      <c r="R918" s="95">
        <f t="shared" si="1337"/>
        <v>0</v>
      </c>
      <c r="S918" s="95">
        <f t="shared" si="1337"/>
        <v>0</v>
      </c>
      <c r="T918" s="27">
        <f t="shared" ref="T918:Y918" si="1338">T919+T920</f>
        <v>0</v>
      </c>
      <c r="U918" s="27">
        <f t="shared" si="1338"/>
        <v>0</v>
      </c>
      <c r="V918" s="27">
        <f t="shared" si="1338"/>
        <v>0</v>
      </c>
      <c r="W918" s="27">
        <f t="shared" si="1338"/>
        <v>0</v>
      </c>
      <c r="X918" s="27">
        <f t="shared" si="1338"/>
        <v>0</v>
      </c>
      <c r="Y918" s="27">
        <f t="shared" si="1338"/>
        <v>0</v>
      </c>
      <c r="Z918" s="27">
        <f t="shared" ref="Z918:AE918" si="1339">Z919+Z920</f>
        <v>0</v>
      </c>
      <c r="AA918" s="27">
        <f t="shared" si="1339"/>
        <v>0</v>
      </c>
      <c r="AB918" s="27">
        <f t="shared" si="1339"/>
        <v>0</v>
      </c>
      <c r="AC918" s="27">
        <f t="shared" si="1339"/>
        <v>0</v>
      </c>
      <c r="AD918" s="95">
        <f t="shared" si="1339"/>
        <v>0</v>
      </c>
      <c r="AE918" s="95">
        <f t="shared" si="1339"/>
        <v>0</v>
      </c>
      <c r="AF918" s="27">
        <f t="shared" ref="AF918:AK918" si="1340">AF919+AF920</f>
        <v>0</v>
      </c>
      <c r="AG918" s="27">
        <f t="shared" si="1340"/>
        <v>0</v>
      </c>
      <c r="AH918" s="27">
        <f t="shared" si="1340"/>
        <v>0</v>
      </c>
      <c r="AI918" s="27">
        <f t="shared" si="1340"/>
        <v>0</v>
      </c>
      <c r="AJ918" s="95">
        <f t="shared" si="1340"/>
        <v>0</v>
      </c>
      <c r="AK918" s="95">
        <f t="shared" si="1340"/>
        <v>0</v>
      </c>
      <c r="AL918" s="27">
        <f t="shared" ref="AL918:AQ918" si="1341">AL919+AL920</f>
        <v>0</v>
      </c>
      <c r="AM918" s="27">
        <f t="shared" si="1341"/>
        <v>0</v>
      </c>
      <c r="AN918" s="27">
        <f t="shared" si="1341"/>
        <v>0</v>
      </c>
      <c r="AO918" s="27">
        <f t="shared" si="1341"/>
        <v>0</v>
      </c>
      <c r="AP918" s="95">
        <f t="shared" si="1341"/>
        <v>0</v>
      </c>
      <c r="AQ918" s="95">
        <f t="shared" si="1341"/>
        <v>0</v>
      </c>
    </row>
    <row r="919" spans="1:43" s="5" customFormat="1" ht="20.25" hidden="1">
      <c r="A919" s="96" t="s">
        <v>178</v>
      </c>
      <c r="B919" s="97" t="s">
        <v>61</v>
      </c>
      <c r="C919" s="97" t="s">
        <v>50</v>
      </c>
      <c r="D919" s="110" t="s">
        <v>448</v>
      </c>
      <c r="E919" s="97" t="s">
        <v>177</v>
      </c>
      <c r="F919" s="95">
        <v>67841</v>
      </c>
      <c r="G919" s="95">
        <v>67841</v>
      </c>
      <c r="H919" s="95"/>
      <c r="I919" s="95"/>
      <c r="J919" s="95"/>
      <c r="K919" s="95"/>
      <c r="L919" s="95">
        <f>F919+H919+I919+J919+K919</f>
        <v>67841</v>
      </c>
      <c r="M919" s="95">
        <f>G919+K919</f>
        <v>67841</v>
      </c>
      <c r="N919" s="95"/>
      <c r="O919" s="95"/>
      <c r="P919" s="95"/>
      <c r="Q919" s="95">
        <v>-67841</v>
      </c>
      <c r="R919" s="95">
        <f>L919+N919+O919+P919+Q919</f>
        <v>0</v>
      </c>
      <c r="S919" s="95">
        <f>M919+Q919</f>
        <v>0</v>
      </c>
      <c r="T919" s="27"/>
      <c r="U919" s="27"/>
      <c r="V919" s="27"/>
      <c r="W919" s="27"/>
      <c r="X919" s="27">
        <f>R919+T919+U919+V919+W919</f>
        <v>0</v>
      </c>
      <c r="Y919" s="27">
        <f>S919+W919</f>
        <v>0</v>
      </c>
      <c r="Z919" s="27"/>
      <c r="AA919" s="27"/>
      <c r="AB919" s="27"/>
      <c r="AC919" s="27"/>
      <c r="AD919" s="95">
        <f>X919+Z919+AA919+AB919+AC919</f>
        <v>0</v>
      </c>
      <c r="AE919" s="95">
        <f>Y919+AC919</f>
        <v>0</v>
      </c>
      <c r="AF919" s="27"/>
      <c r="AG919" s="27"/>
      <c r="AH919" s="27"/>
      <c r="AI919" s="27"/>
      <c r="AJ919" s="95">
        <f>AD919+AF919+AG919+AH919+AI919</f>
        <v>0</v>
      </c>
      <c r="AK919" s="95">
        <f>AE919+AI919</f>
        <v>0</v>
      </c>
      <c r="AL919" s="27"/>
      <c r="AM919" s="27"/>
      <c r="AN919" s="27"/>
      <c r="AO919" s="27"/>
      <c r="AP919" s="95">
        <f>AJ919+AL919+AM919+AN919+AO919</f>
        <v>0</v>
      </c>
      <c r="AQ919" s="95">
        <f>AK919+AO919</f>
        <v>0</v>
      </c>
    </row>
    <row r="920" spans="1:43" s="5" customFormat="1" ht="20.25" hidden="1">
      <c r="A920" s="96" t="s">
        <v>189</v>
      </c>
      <c r="B920" s="97" t="s">
        <v>61</v>
      </c>
      <c r="C920" s="97" t="s">
        <v>50</v>
      </c>
      <c r="D920" s="110" t="s">
        <v>448</v>
      </c>
      <c r="E920" s="97" t="s">
        <v>188</v>
      </c>
      <c r="F920" s="95">
        <v>29691</v>
      </c>
      <c r="G920" s="95">
        <v>29691</v>
      </c>
      <c r="H920" s="95"/>
      <c r="I920" s="95"/>
      <c r="J920" s="95"/>
      <c r="K920" s="95"/>
      <c r="L920" s="95">
        <f>F920+H920+I920+J920+K920</f>
        <v>29691</v>
      </c>
      <c r="M920" s="95">
        <f>G920+K920</f>
        <v>29691</v>
      </c>
      <c r="N920" s="95"/>
      <c r="O920" s="95"/>
      <c r="P920" s="95"/>
      <c r="Q920" s="95">
        <v>-29691</v>
      </c>
      <c r="R920" s="95">
        <f>L920+N920+O920+P920+Q920</f>
        <v>0</v>
      </c>
      <c r="S920" s="95">
        <f>M920+Q920</f>
        <v>0</v>
      </c>
      <c r="T920" s="27"/>
      <c r="U920" s="27"/>
      <c r="V920" s="27"/>
      <c r="W920" s="27"/>
      <c r="X920" s="27">
        <f>R920+T920+U920+V920+W920</f>
        <v>0</v>
      </c>
      <c r="Y920" s="27">
        <f>S920+W920</f>
        <v>0</v>
      </c>
      <c r="Z920" s="27"/>
      <c r="AA920" s="27"/>
      <c r="AB920" s="27"/>
      <c r="AC920" s="27"/>
      <c r="AD920" s="95">
        <f>X920+Z920+AA920+AB920+AC920</f>
        <v>0</v>
      </c>
      <c r="AE920" s="95">
        <f>Y920+AC920</f>
        <v>0</v>
      </c>
      <c r="AF920" s="27"/>
      <c r="AG920" s="27"/>
      <c r="AH920" s="27"/>
      <c r="AI920" s="27"/>
      <c r="AJ920" s="95">
        <f>AD920+AF920+AG920+AH920+AI920</f>
        <v>0</v>
      </c>
      <c r="AK920" s="95">
        <f>AE920+AI920</f>
        <v>0</v>
      </c>
      <c r="AL920" s="27"/>
      <c r="AM920" s="27"/>
      <c r="AN920" s="27"/>
      <c r="AO920" s="27"/>
      <c r="AP920" s="95">
        <f>AJ920+AL920+AM920+AN920+AO920</f>
        <v>0</v>
      </c>
      <c r="AQ920" s="95">
        <f>AK920+AO920</f>
        <v>0</v>
      </c>
    </row>
    <row r="921" spans="1:43" s="5" customFormat="1" ht="33.75">
      <c r="A921" s="56" t="s">
        <v>152</v>
      </c>
      <c r="B921" s="25" t="s">
        <v>61</v>
      </c>
      <c r="C921" s="25" t="s">
        <v>50</v>
      </c>
      <c r="D921" s="26" t="s">
        <v>642</v>
      </c>
      <c r="E921" s="122"/>
      <c r="F921" s="27"/>
      <c r="G921" s="27"/>
      <c r="H921" s="27"/>
      <c r="I921" s="27"/>
      <c r="J921" s="27"/>
      <c r="K921" s="27"/>
      <c r="L921" s="27"/>
      <c r="M921" s="27"/>
      <c r="N921" s="27">
        <f>N922</f>
        <v>0</v>
      </c>
      <c r="O921" s="27">
        <f t="shared" ref="O921:AD922" si="1342">O922</f>
        <v>0</v>
      </c>
      <c r="P921" s="27">
        <f t="shared" si="1342"/>
        <v>0</v>
      </c>
      <c r="Q921" s="27">
        <f t="shared" si="1342"/>
        <v>97532</v>
      </c>
      <c r="R921" s="27">
        <f t="shared" si="1342"/>
        <v>97532</v>
      </c>
      <c r="S921" s="27">
        <f t="shared" si="1342"/>
        <v>97532</v>
      </c>
      <c r="T921" s="27">
        <f>T922</f>
        <v>0</v>
      </c>
      <c r="U921" s="27">
        <f t="shared" si="1342"/>
        <v>0</v>
      </c>
      <c r="V921" s="27">
        <f t="shared" si="1342"/>
        <v>0</v>
      </c>
      <c r="W921" s="27">
        <f t="shared" si="1342"/>
        <v>0</v>
      </c>
      <c r="X921" s="27">
        <f t="shared" si="1342"/>
        <v>97532</v>
      </c>
      <c r="Y921" s="27">
        <f t="shared" si="1342"/>
        <v>97532</v>
      </c>
      <c r="Z921" s="27">
        <f>Z922</f>
        <v>0</v>
      </c>
      <c r="AA921" s="27">
        <f t="shared" si="1342"/>
        <v>0</v>
      </c>
      <c r="AB921" s="27">
        <f t="shared" si="1342"/>
        <v>0</v>
      </c>
      <c r="AC921" s="27">
        <f t="shared" si="1342"/>
        <v>0</v>
      </c>
      <c r="AD921" s="27">
        <f t="shared" si="1342"/>
        <v>97532</v>
      </c>
      <c r="AE921" s="27">
        <f t="shared" ref="AA921:AE922" si="1343">AE922</f>
        <v>97532</v>
      </c>
      <c r="AF921" s="27">
        <f>AF922</f>
        <v>0</v>
      </c>
      <c r="AG921" s="27">
        <f t="shared" ref="AG921:AQ922" si="1344">AG922</f>
        <v>0</v>
      </c>
      <c r="AH921" s="27">
        <f t="shared" si="1344"/>
        <v>0</v>
      </c>
      <c r="AI921" s="27">
        <f t="shared" si="1344"/>
        <v>0</v>
      </c>
      <c r="AJ921" s="27">
        <f t="shared" si="1344"/>
        <v>97532</v>
      </c>
      <c r="AK921" s="27">
        <f t="shared" si="1344"/>
        <v>97532</v>
      </c>
      <c r="AL921" s="27">
        <f>AL922</f>
        <v>0</v>
      </c>
      <c r="AM921" s="27">
        <f t="shared" si="1344"/>
        <v>0</v>
      </c>
      <c r="AN921" s="27">
        <f t="shared" si="1344"/>
        <v>0</v>
      </c>
      <c r="AO921" s="27">
        <f t="shared" si="1344"/>
        <v>0</v>
      </c>
      <c r="AP921" s="27">
        <f t="shared" si="1344"/>
        <v>97532</v>
      </c>
      <c r="AQ921" s="27">
        <f t="shared" si="1344"/>
        <v>97532</v>
      </c>
    </row>
    <row r="922" spans="1:43" s="5" customFormat="1" ht="50.25">
      <c r="A922" s="56" t="s">
        <v>432</v>
      </c>
      <c r="B922" s="25" t="s">
        <v>61</v>
      </c>
      <c r="C922" s="25" t="s">
        <v>50</v>
      </c>
      <c r="D922" s="26" t="s">
        <v>643</v>
      </c>
      <c r="E922" s="122"/>
      <c r="F922" s="27"/>
      <c r="G922" s="27"/>
      <c r="H922" s="27"/>
      <c r="I922" s="27"/>
      <c r="J922" s="27"/>
      <c r="K922" s="27"/>
      <c r="L922" s="27"/>
      <c r="M922" s="27"/>
      <c r="N922" s="27">
        <f>N923</f>
        <v>0</v>
      </c>
      <c r="O922" s="27">
        <f t="shared" si="1342"/>
        <v>0</v>
      </c>
      <c r="P922" s="27">
        <f t="shared" si="1342"/>
        <v>0</v>
      </c>
      <c r="Q922" s="27">
        <f t="shared" si="1342"/>
        <v>97532</v>
      </c>
      <c r="R922" s="27">
        <f t="shared" si="1342"/>
        <v>97532</v>
      </c>
      <c r="S922" s="27">
        <f t="shared" si="1342"/>
        <v>97532</v>
      </c>
      <c r="T922" s="27">
        <f>T923</f>
        <v>0</v>
      </c>
      <c r="U922" s="27">
        <f t="shared" si="1342"/>
        <v>0</v>
      </c>
      <c r="V922" s="27">
        <f t="shared" si="1342"/>
        <v>0</v>
      </c>
      <c r="W922" s="27">
        <f t="shared" si="1342"/>
        <v>0</v>
      </c>
      <c r="X922" s="27">
        <f t="shared" si="1342"/>
        <v>97532</v>
      </c>
      <c r="Y922" s="27">
        <f t="shared" si="1342"/>
        <v>97532</v>
      </c>
      <c r="Z922" s="27">
        <f>Z923</f>
        <v>0</v>
      </c>
      <c r="AA922" s="27">
        <f t="shared" si="1343"/>
        <v>0</v>
      </c>
      <c r="AB922" s="27">
        <f t="shared" si="1343"/>
        <v>0</v>
      </c>
      <c r="AC922" s="27">
        <f t="shared" si="1343"/>
        <v>0</v>
      </c>
      <c r="AD922" s="27">
        <f t="shared" si="1343"/>
        <v>97532</v>
      </c>
      <c r="AE922" s="27">
        <f t="shared" si="1343"/>
        <v>97532</v>
      </c>
      <c r="AF922" s="27">
        <f>AF923</f>
        <v>0</v>
      </c>
      <c r="AG922" s="27">
        <f t="shared" si="1344"/>
        <v>0</v>
      </c>
      <c r="AH922" s="27">
        <f t="shared" si="1344"/>
        <v>0</v>
      </c>
      <c r="AI922" s="27">
        <f t="shared" si="1344"/>
        <v>0</v>
      </c>
      <c r="AJ922" s="27">
        <f t="shared" si="1344"/>
        <v>97532</v>
      </c>
      <c r="AK922" s="27">
        <f t="shared" si="1344"/>
        <v>97532</v>
      </c>
      <c r="AL922" s="27">
        <f>AL923</f>
        <v>0</v>
      </c>
      <c r="AM922" s="27">
        <f t="shared" si="1344"/>
        <v>0</v>
      </c>
      <c r="AN922" s="27">
        <f t="shared" si="1344"/>
        <v>0</v>
      </c>
      <c r="AO922" s="27">
        <f t="shared" si="1344"/>
        <v>0</v>
      </c>
      <c r="AP922" s="27">
        <f t="shared" si="1344"/>
        <v>97532</v>
      </c>
      <c r="AQ922" s="27">
        <f t="shared" si="1344"/>
        <v>97532</v>
      </c>
    </row>
    <row r="923" spans="1:43" s="5" customFormat="1" ht="50.25">
      <c r="A923" s="56" t="s">
        <v>83</v>
      </c>
      <c r="B923" s="25" t="s">
        <v>61</v>
      </c>
      <c r="C923" s="25" t="s">
        <v>50</v>
      </c>
      <c r="D923" s="26" t="s">
        <v>643</v>
      </c>
      <c r="E923" s="25" t="s">
        <v>84</v>
      </c>
      <c r="F923" s="27"/>
      <c r="G923" s="27"/>
      <c r="H923" s="27"/>
      <c r="I923" s="27"/>
      <c r="J923" s="27"/>
      <c r="K923" s="27"/>
      <c r="L923" s="27"/>
      <c r="M923" s="27"/>
      <c r="N923" s="27">
        <f>N924+N925</f>
        <v>0</v>
      </c>
      <c r="O923" s="27">
        <f t="shared" ref="O923:S923" si="1345">O924+O925</f>
        <v>0</v>
      </c>
      <c r="P923" s="27">
        <f t="shared" si="1345"/>
        <v>0</v>
      </c>
      <c r="Q923" s="27">
        <f>Q924+Q925</f>
        <v>97532</v>
      </c>
      <c r="R923" s="27">
        <f t="shared" si="1345"/>
        <v>97532</v>
      </c>
      <c r="S923" s="27">
        <f t="shared" si="1345"/>
        <v>97532</v>
      </c>
      <c r="T923" s="27">
        <f>T924+T925</f>
        <v>0</v>
      </c>
      <c r="U923" s="27">
        <f t="shared" ref="U923:V923" si="1346">U924+U925</f>
        <v>0</v>
      </c>
      <c r="V923" s="27">
        <f t="shared" si="1346"/>
        <v>0</v>
      </c>
      <c r="W923" s="27">
        <f>W924+W925</f>
        <v>0</v>
      </c>
      <c r="X923" s="27">
        <f t="shared" ref="X923:Y923" si="1347">X924+X925</f>
        <v>97532</v>
      </c>
      <c r="Y923" s="27">
        <f t="shared" si="1347"/>
        <v>97532</v>
      </c>
      <c r="Z923" s="27">
        <f>Z924+Z925</f>
        <v>0</v>
      </c>
      <c r="AA923" s="27">
        <f t="shared" ref="AA923:AB923" si="1348">AA924+AA925</f>
        <v>0</v>
      </c>
      <c r="AB923" s="27">
        <f t="shared" si="1348"/>
        <v>0</v>
      </c>
      <c r="AC923" s="27">
        <f>AC924+AC925</f>
        <v>0</v>
      </c>
      <c r="AD923" s="27">
        <f t="shared" ref="AD923:AE923" si="1349">AD924+AD925</f>
        <v>97532</v>
      </c>
      <c r="AE923" s="27">
        <f t="shared" si="1349"/>
        <v>97532</v>
      </c>
      <c r="AF923" s="27">
        <f>AF924+AF925</f>
        <v>0</v>
      </c>
      <c r="AG923" s="27">
        <f t="shared" ref="AG923:AH923" si="1350">AG924+AG925</f>
        <v>0</v>
      </c>
      <c r="AH923" s="27">
        <f t="shared" si="1350"/>
        <v>0</v>
      </c>
      <c r="AI923" s="27">
        <f>AI924+AI925</f>
        <v>0</v>
      </c>
      <c r="AJ923" s="27">
        <f t="shared" ref="AJ923:AK923" si="1351">AJ924+AJ925</f>
        <v>97532</v>
      </c>
      <c r="AK923" s="27">
        <f t="shared" si="1351"/>
        <v>97532</v>
      </c>
      <c r="AL923" s="27">
        <f>AL924+AL925</f>
        <v>0</v>
      </c>
      <c r="AM923" s="27">
        <f t="shared" ref="AM923:AN923" si="1352">AM924+AM925</f>
        <v>0</v>
      </c>
      <c r="AN923" s="27">
        <f t="shared" si="1352"/>
        <v>0</v>
      </c>
      <c r="AO923" s="27">
        <f>AO924+AO925</f>
        <v>0</v>
      </c>
      <c r="AP923" s="27">
        <f t="shared" ref="AP923:AQ923" si="1353">AP924+AP925</f>
        <v>97532</v>
      </c>
      <c r="AQ923" s="27">
        <f t="shared" si="1353"/>
        <v>97532</v>
      </c>
    </row>
    <row r="924" spans="1:43" s="5" customFormat="1" ht="20.25">
      <c r="A924" s="33" t="s">
        <v>178</v>
      </c>
      <c r="B924" s="25" t="s">
        <v>61</v>
      </c>
      <c r="C924" s="25" t="s">
        <v>50</v>
      </c>
      <c r="D924" s="26" t="s">
        <v>643</v>
      </c>
      <c r="E924" s="25" t="s">
        <v>177</v>
      </c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>
        <v>67841</v>
      </c>
      <c r="R924" s="27">
        <f>L924+N924+O924+P924+Q924</f>
        <v>67841</v>
      </c>
      <c r="S924" s="27">
        <f>M924+Q924</f>
        <v>67841</v>
      </c>
      <c r="T924" s="27"/>
      <c r="U924" s="27"/>
      <c r="V924" s="27"/>
      <c r="W924" s="27"/>
      <c r="X924" s="27">
        <f>R924+T924+U924+V924+W924</f>
        <v>67841</v>
      </c>
      <c r="Y924" s="27">
        <f>S924+W924</f>
        <v>67841</v>
      </c>
      <c r="Z924" s="27"/>
      <c r="AA924" s="27"/>
      <c r="AB924" s="27"/>
      <c r="AC924" s="27"/>
      <c r="AD924" s="27">
        <f>X924+Z924+AA924+AB924+AC924</f>
        <v>67841</v>
      </c>
      <c r="AE924" s="27">
        <f>Y924+AC924</f>
        <v>67841</v>
      </c>
      <c r="AF924" s="27"/>
      <c r="AG924" s="27"/>
      <c r="AH924" s="27"/>
      <c r="AI924" s="27"/>
      <c r="AJ924" s="27">
        <f>AD924+AF924+AG924+AH924+AI924</f>
        <v>67841</v>
      </c>
      <c r="AK924" s="27">
        <f>AE924+AI924</f>
        <v>67841</v>
      </c>
      <c r="AL924" s="27"/>
      <c r="AM924" s="27"/>
      <c r="AN924" s="27"/>
      <c r="AO924" s="27"/>
      <c r="AP924" s="27">
        <f>AJ924+AL924+AM924+AN924+AO924</f>
        <v>67841</v>
      </c>
      <c r="AQ924" s="27">
        <f>AK924+AO924</f>
        <v>67841</v>
      </c>
    </row>
    <row r="925" spans="1:43" s="5" customFormat="1" ht="20.25">
      <c r="A925" s="33" t="s">
        <v>189</v>
      </c>
      <c r="B925" s="25" t="s">
        <v>61</v>
      </c>
      <c r="C925" s="25" t="s">
        <v>50</v>
      </c>
      <c r="D925" s="26" t="s">
        <v>643</v>
      </c>
      <c r="E925" s="25" t="s">
        <v>188</v>
      </c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>
        <v>29691</v>
      </c>
      <c r="R925" s="27">
        <f>L925+N925+O925+P925+Q925</f>
        <v>29691</v>
      </c>
      <c r="S925" s="27">
        <f>M925+Q925</f>
        <v>29691</v>
      </c>
      <c r="T925" s="27"/>
      <c r="U925" s="27"/>
      <c r="V925" s="27"/>
      <c r="W925" s="27"/>
      <c r="X925" s="27">
        <f>R925+T925+U925+V925+W925</f>
        <v>29691</v>
      </c>
      <c r="Y925" s="27">
        <f>S925+W925</f>
        <v>29691</v>
      </c>
      <c r="Z925" s="27"/>
      <c r="AA925" s="27"/>
      <c r="AB925" s="27"/>
      <c r="AC925" s="27"/>
      <c r="AD925" s="27">
        <f>X925+Z925+AA925+AB925+AC925</f>
        <v>29691</v>
      </c>
      <c r="AE925" s="27">
        <f>Y925+AC925</f>
        <v>29691</v>
      </c>
      <c r="AF925" s="27"/>
      <c r="AG925" s="27"/>
      <c r="AH925" s="27"/>
      <c r="AI925" s="27"/>
      <c r="AJ925" s="27">
        <f>AD925+AF925+AG925+AH925+AI925</f>
        <v>29691</v>
      </c>
      <c r="AK925" s="27">
        <f>AE925+AI925</f>
        <v>29691</v>
      </c>
      <c r="AL925" s="27"/>
      <c r="AM925" s="27"/>
      <c r="AN925" s="27"/>
      <c r="AO925" s="27"/>
      <c r="AP925" s="27">
        <f>AJ925+AL925+AM925+AN925+AO925</f>
        <v>29691</v>
      </c>
      <c r="AQ925" s="27">
        <f>AK925+AO925</f>
        <v>29691</v>
      </c>
    </row>
    <row r="926" spans="1:43" s="5" customFormat="1" ht="66.75">
      <c r="A926" s="33" t="s">
        <v>698</v>
      </c>
      <c r="B926" s="25" t="s">
        <v>61</v>
      </c>
      <c r="C926" s="25" t="s">
        <v>50</v>
      </c>
      <c r="D926" s="26" t="s">
        <v>695</v>
      </c>
      <c r="E926" s="25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  <c r="AB926" s="27"/>
      <c r="AC926" s="27"/>
      <c r="AD926" s="27"/>
      <c r="AE926" s="27"/>
      <c r="AF926" s="27">
        <f>AF927</f>
        <v>1970</v>
      </c>
      <c r="AG926" s="27">
        <f t="shared" ref="AG926:AQ927" si="1354">AG927</f>
        <v>0</v>
      </c>
      <c r="AH926" s="27">
        <f t="shared" si="1354"/>
        <v>0</v>
      </c>
      <c r="AI926" s="27">
        <f t="shared" si="1354"/>
        <v>0</v>
      </c>
      <c r="AJ926" s="27">
        <f t="shared" si="1354"/>
        <v>1970</v>
      </c>
      <c r="AK926" s="27">
        <f t="shared" si="1354"/>
        <v>0</v>
      </c>
      <c r="AL926" s="27">
        <f>AL927</f>
        <v>0</v>
      </c>
      <c r="AM926" s="27">
        <f t="shared" si="1354"/>
        <v>0</v>
      </c>
      <c r="AN926" s="27">
        <f t="shared" si="1354"/>
        <v>0</v>
      </c>
      <c r="AO926" s="27">
        <f t="shared" si="1354"/>
        <v>0</v>
      </c>
      <c r="AP926" s="27">
        <f t="shared" si="1354"/>
        <v>1970</v>
      </c>
      <c r="AQ926" s="27">
        <f t="shared" si="1354"/>
        <v>0</v>
      </c>
    </row>
    <row r="927" spans="1:43" s="5" customFormat="1" ht="50.25">
      <c r="A927" s="33" t="s">
        <v>83</v>
      </c>
      <c r="B927" s="25" t="s">
        <v>61</v>
      </c>
      <c r="C927" s="25" t="s">
        <v>50</v>
      </c>
      <c r="D927" s="26" t="s">
        <v>695</v>
      </c>
      <c r="E927" s="25">
        <v>600</v>
      </c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  <c r="AB927" s="27"/>
      <c r="AC927" s="27"/>
      <c r="AD927" s="27"/>
      <c r="AE927" s="27"/>
      <c r="AF927" s="27">
        <f>AF928</f>
        <v>1970</v>
      </c>
      <c r="AG927" s="27">
        <f t="shared" si="1354"/>
        <v>0</v>
      </c>
      <c r="AH927" s="27">
        <f t="shared" si="1354"/>
        <v>0</v>
      </c>
      <c r="AI927" s="27">
        <f t="shared" si="1354"/>
        <v>0</v>
      </c>
      <c r="AJ927" s="27">
        <f t="shared" si="1354"/>
        <v>1970</v>
      </c>
      <c r="AK927" s="27">
        <f t="shared" si="1354"/>
        <v>0</v>
      </c>
      <c r="AL927" s="27">
        <f>AL928</f>
        <v>0</v>
      </c>
      <c r="AM927" s="27">
        <f t="shared" si="1354"/>
        <v>0</v>
      </c>
      <c r="AN927" s="27">
        <f t="shared" si="1354"/>
        <v>0</v>
      </c>
      <c r="AO927" s="27">
        <f t="shared" si="1354"/>
        <v>0</v>
      </c>
      <c r="AP927" s="27">
        <f t="shared" si="1354"/>
        <v>1970</v>
      </c>
      <c r="AQ927" s="27">
        <f t="shared" si="1354"/>
        <v>0</v>
      </c>
    </row>
    <row r="928" spans="1:43" s="5" customFormat="1" ht="20.25">
      <c r="A928" s="33" t="s">
        <v>178</v>
      </c>
      <c r="B928" s="25" t="s">
        <v>61</v>
      </c>
      <c r="C928" s="25" t="s">
        <v>50</v>
      </c>
      <c r="D928" s="26" t="s">
        <v>695</v>
      </c>
      <c r="E928" s="25">
        <v>610</v>
      </c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  <c r="AB928" s="27"/>
      <c r="AC928" s="27"/>
      <c r="AD928" s="27"/>
      <c r="AE928" s="27"/>
      <c r="AF928" s="27">
        <v>1970</v>
      </c>
      <c r="AG928" s="27"/>
      <c r="AH928" s="27"/>
      <c r="AI928" s="27"/>
      <c r="AJ928" s="27">
        <f>AD928+AF928+AG928+AH928+AI928</f>
        <v>1970</v>
      </c>
      <c r="AK928" s="27">
        <f>AE928+AI928</f>
        <v>0</v>
      </c>
      <c r="AL928" s="27"/>
      <c r="AM928" s="27"/>
      <c r="AN928" s="27"/>
      <c r="AO928" s="27"/>
      <c r="AP928" s="27">
        <f>AJ928+AL928+AM928+AN928+AO928</f>
        <v>1970</v>
      </c>
      <c r="AQ928" s="27">
        <f>AK928+AO928</f>
        <v>0</v>
      </c>
    </row>
    <row r="929" spans="1:43" s="5" customFormat="1" ht="93" customHeight="1">
      <c r="A929" s="33" t="s">
        <v>166</v>
      </c>
      <c r="B929" s="25" t="s">
        <v>61</v>
      </c>
      <c r="C929" s="25" t="s">
        <v>50</v>
      </c>
      <c r="D929" s="25" t="s">
        <v>266</v>
      </c>
      <c r="E929" s="25"/>
      <c r="F929" s="28">
        <f>F930</f>
        <v>317</v>
      </c>
      <c r="G929" s="28">
        <f>G930</f>
        <v>0</v>
      </c>
      <c r="H929" s="28">
        <f t="shared" ref="H929:W930" si="1355">H930</f>
        <v>0</v>
      </c>
      <c r="I929" s="28">
        <f t="shared" si="1355"/>
        <v>0</v>
      </c>
      <c r="J929" s="28">
        <f t="shared" si="1355"/>
        <v>0</v>
      </c>
      <c r="K929" s="28">
        <f t="shared" si="1355"/>
        <v>0</v>
      </c>
      <c r="L929" s="28">
        <f t="shared" si="1355"/>
        <v>317</v>
      </c>
      <c r="M929" s="28">
        <f t="shared" si="1355"/>
        <v>0</v>
      </c>
      <c r="N929" s="28">
        <f t="shared" si="1355"/>
        <v>0</v>
      </c>
      <c r="O929" s="28">
        <f t="shared" si="1355"/>
        <v>0</v>
      </c>
      <c r="P929" s="28">
        <f t="shared" si="1355"/>
        <v>0</v>
      </c>
      <c r="Q929" s="28">
        <f t="shared" si="1355"/>
        <v>0</v>
      </c>
      <c r="R929" s="28">
        <f t="shared" si="1355"/>
        <v>317</v>
      </c>
      <c r="S929" s="28">
        <f t="shared" si="1355"/>
        <v>0</v>
      </c>
      <c r="T929" s="28">
        <f t="shared" si="1355"/>
        <v>0</v>
      </c>
      <c r="U929" s="28">
        <f t="shared" si="1355"/>
        <v>0</v>
      </c>
      <c r="V929" s="28">
        <f t="shared" si="1355"/>
        <v>0</v>
      </c>
      <c r="W929" s="28">
        <f t="shared" si="1355"/>
        <v>0</v>
      </c>
      <c r="X929" s="28">
        <f t="shared" ref="T929:AI930" si="1356">X930</f>
        <v>317</v>
      </c>
      <c r="Y929" s="28">
        <f t="shared" si="1356"/>
        <v>0</v>
      </c>
      <c r="Z929" s="28">
        <f t="shared" si="1356"/>
        <v>0</v>
      </c>
      <c r="AA929" s="28">
        <f t="shared" si="1356"/>
        <v>0</v>
      </c>
      <c r="AB929" s="28">
        <f t="shared" si="1356"/>
        <v>0</v>
      </c>
      <c r="AC929" s="28">
        <f t="shared" si="1356"/>
        <v>0</v>
      </c>
      <c r="AD929" s="28">
        <f t="shared" si="1356"/>
        <v>317</v>
      </c>
      <c r="AE929" s="28">
        <f t="shared" si="1356"/>
        <v>0</v>
      </c>
      <c r="AF929" s="28">
        <f t="shared" si="1356"/>
        <v>0</v>
      </c>
      <c r="AG929" s="28">
        <f t="shared" si="1356"/>
        <v>0</v>
      </c>
      <c r="AH929" s="28">
        <f t="shared" si="1356"/>
        <v>0</v>
      </c>
      <c r="AI929" s="28">
        <f t="shared" si="1356"/>
        <v>0</v>
      </c>
      <c r="AJ929" s="28">
        <f t="shared" ref="AF929:AQ930" si="1357">AJ930</f>
        <v>317</v>
      </c>
      <c r="AK929" s="28">
        <f t="shared" si="1357"/>
        <v>0</v>
      </c>
      <c r="AL929" s="28">
        <f t="shared" si="1357"/>
        <v>0</v>
      </c>
      <c r="AM929" s="28">
        <f t="shared" si="1357"/>
        <v>0</v>
      </c>
      <c r="AN929" s="28">
        <f t="shared" si="1357"/>
        <v>0</v>
      </c>
      <c r="AO929" s="28">
        <f t="shared" si="1357"/>
        <v>0</v>
      </c>
      <c r="AP929" s="28">
        <f t="shared" si="1357"/>
        <v>317</v>
      </c>
      <c r="AQ929" s="28">
        <f t="shared" si="1357"/>
        <v>0</v>
      </c>
    </row>
    <row r="930" spans="1:43" s="5" customFormat="1" ht="22.5" customHeight="1">
      <c r="A930" s="33" t="s">
        <v>78</v>
      </c>
      <c r="B930" s="25" t="s">
        <v>61</v>
      </c>
      <c r="C930" s="25" t="s">
        <v>50</v>
      </c>
      <c r="D930" s="25" t="s">
        <v>267</v>
      </c>
      <c r="E930" s="25"/>
      <c r="F930" s="28">
        <f>F931</f>
        <v>317</v>
      </c>
      <c r="G930" s="28">
        <f>G931</f>
        <v>0</v>
      </c>
      <c r="H930" s="28">
        <f t="shared" si="1355"/>
        <v>0</v>
      </c>
      <c r="I930" s="28">
        <f t="shared" si="1355"/>
        <v>0</v>
      </c>
      <c r="J930" s="28">
        <f t="shared" si="1355"/>
        <v>0</v>
      </c>
      <c r="K930" s="28">
        <f t="shared" si="1355"/>
        <v>0</v>
      </c>
      <c r="L930" s="28">
        <f t="shared" si="1355"/>
        <v>317</v>
      </c>
      <c r="M930" s="28">
        <f t="shared" si="1355"/>
        <v>0</v>
      </c>
      <c r="N930" s="28">
        <f t="shared" si="1355"/>
        <v>0</v>
      </c>
      <c r="O930" s="28">
        <f t="shared" si="1355"/>
        <v>0</v>
      </c>
      <c r="P930" s="28">
        <f t="shared" si="1355"/>
        <v>0</v>
      </c>
      <c r="Q930" s="28">
        <f t="shared" si="1355"/>
        <v>0</v>
      </c>
      <c r="R930" s="28">
        <f t="shared" si="1355"/>
        <v>317</v>
      </c>
      <c r="S930" s="28">
        <f t="shared" si="1355"/>
        <v>0</v>
      </c>
      <c r="T930" s="28">
        <f t="shared" si="1356"/>
        <v>0</v>
      </c>
      <c r="U930" s="28">
        <f t="shared" si="1356"/>
        <v>0</v>
      </c>
      <c r="V930" s="28">
        <f t="shared" si="1356"/>
        <v>0</v>
      </c>
      <c r="W930" s="28">
        <f t="shared" si="1356"/>
        <v>0</v>
      </c>
      <c r="X930" s="28">
        <f t="shared" si="1356"/>
        <v>317</v>
      </c>
      <c r="Y930" s="28">
        <f t="shared" si="1356"/>
        <v>0</v>
      </c>
      <c r="Z930" s="28">
        <f t="shared" si="1356"/>
        <v>0</v>
      </c>
      <c r="AA930" s="28">
        <f t="shared" si="1356"/>
        <v>0</v>
      </c>
      <c r="AB930" s="28">
        <f t="shared" si="1356"/>
        <v>0</v>
      </c>
      <c r="AC930" s="28">
        <f t="shared" si="1356"/>
        <v>0</v>
      </c>
      <c r="AD930" s="28">
        <f t="shared" si="1356"/>
        <v>317</v>
      </c>
      <c r="AE930" s="28">
        <f t="shared" si="1356"/>
        <v>0</v>
      </c>
      <c r="AF930" s="28">
        <f t="shared" si="1357"/>
        <v>0</v>
      </c>
      <c r="AG930" s="28">
        <f t="shared" si="1357"/>
        <v>0</v>
      </c>
      <c r="AH930" s="28">
        <f t="shared" si="1357"/>
        <v>0</v>
      </c>
      <c r="AI930" s="28">
        <f t="shared" si="1357"/>
        <v>0</v>
      </c>
      <c r="AJ930" s="28">
        <f t="shared" si="1357"/>
        <v>317</v>
      </c>
      <c r="AK930" s="28">
        <f t="shared" si="1357"/>
        <v>0</v>
      </c>
      <c r="AL930" s="28">
        <f t="shared" si="1357"/>
        <v>0</v>
      </c>
      <c r="AM930" s="28">
        <f t="shared" si="1357"/>
        <v>0</v>
      </c>
      <c r="AN930" s="28">
        <f t="shared" si="1357"/>
        <v>0</v>
      </c>
      <c r="AO930" s="28">
        <f t="shared" si="1357"/>
        <v>0</v>
      </c>
      <c r="AP930" s="28">
        <f t="shared" si="1357"/>
        <v>317</v>
      </c>
      <c r="AQ930" s="28">
        <f t="shared" si="1357"/>
        <v>0</v>
      </c>
    </row>
    <row r="931" spans="1:43" s="5" customFormat="1" ht="37.5" customHeight="1">
      <c r="A931" s="33" t="s">
        <v>93</v>
      </c>
      <c r="B931" s="25" t="s">
        <v>61</v>
      </c>
      <c r="C931" s="25" t="s">
        <v>50</v>
      </c>
      <c r="D931" s="25" t="s">
        <v>462</v>
      </c>
      <c r="E931" s="25"/>
      <c r="F931" s="27">
        <f t="shared" ref="F931:AQ931" si="1358">F932</f>
        <v>317</v>
      </c>
      <c r="G931" s="27">
        <f t="shared" si="1358"/>
        <v>0</v>
      </c>
      <c r="H931" s="27">
        <f t="shared" si="1358"/>
        <v>0</v>
      </c>
      <c r="I931" s="27">
        <f t="shared" si="1358"/>
        <v>0</v>
      </c>
      <c r="J931" s="27">
        <f t="shared" si="1358"/>
        <v>0</v>
      </c>
      <c r="K931" s="27">
        <f t="shared" si="1358"/>
        <v>0</v>
      </c>
      <c r="L931" s="27">
        <f t="shared" si="1358"/>
        <v>317</v>
      </c>
      <c r="M931" s="27">
        <f t="shared" si="1358"/>
        <v>0</v>
      </c>
      <c r="N931" s="27">
        <f t="shared" si="1358"/>
        <v>0</v>
      </c>
      <c r="O931" s="27">
        <f t="shared" si="1358"/>
        <v>0</v>
      </c>
      <c r="P931" s="27">
        <f t="shared" si="1358"/>
        <v>0</v>
      </c>
      <c r="Q931" s="27">
        <f t="shared" si="1358"/>
        <v>0</v>
      </c>
      <c r="R931" s="27">
        <f t="shared" si="1358"/>
        <v>317</v>
      </c>
      <c r="S931" s="27">
        <f t="shared" si="1358"/>
        <v>0</v>
      </c>
      <c r="T931" s="27">
        <f t="shared" si="1358"/>
        <v>0</v>
      </c>
      <c r="U931" s="27">
        <f t="shared" si="1358"/>
        <v>0</v>
      </c>
      <c r="V931" s="27">
        <f t="shared" si="1358"/>
        <v>0</v>
      </c>
      <c r="W931" s="27">
        <f t="shared" si="1358"/>
        <v>0</v>
      </c>
      <c r="X931" s="27">
        <f t="shared" si="1358"/>
        <v>317</v>
      </c>
      <c r="Y931" s="27">
        <f t="shared" si="1358"/>
        <v>0</v>
      </c>
      <c r="Z931" s="27">
        <f t="shared" si="1358"/>
        <v>0</v>
      </c>
      <c r="AA931" s="27">
        <f t="shared" si="1358"/>
        <v>0</v>
      </c>
      <c r="AB931" s="27">
        <f t="shared" si="1358"/>
        <v>0</v>
      </c>
      <c r="AC931" s="27">
        <f t="shared" si="1358"/>
        <v>0</v>
      </c>
      <c r="AD931" s="27">
        <f t="shared" si="1358"/>
        <v>317</v>
      </c>
      <c r="AE931" s="27">
        <f t="shared" si="1358"/>
        <v>0</v>
      </c>
      <c r="AF931" s="27">
        <f t="shared" si="1358"/>
        <v>0</v>
      </c>
      <c r="AG931" s="27">
        <f t="shared" si="1358"/>
        <v>0</v>
      </c>
      <c r="AH931" s="27">
        <f t="shared" si="1358"/>
        <v>0</v>
      </c>
      <c r="AI931" s="27">
        <f t="shared" si="1358"/>
        <v>0</v>
      </c>
      <c r="AJ931" s="27">
        <f t="shared" si="1358"/>
        <v>317</v>
      </c>
      <c r="AK931" s="27">
        <f t="shared" si="1358"/>
        <v>0</v>
      </c>
      <c r="AL931" s="27">
        <f t="shared" si="1358"/>
        <v>0</v>
      </c>
      <c r="AM931" s="27">
        <f t="shared" si="1358"/>
        <v>0</v>
      </c>
      <c r="AN931" s="27">
        <f t="shared" si="1358"/>
        <v>0</v>
      </c>
      <c r="AO931" s="27">
        <f t="shared" si="1358"/>
        <v>0</v>
      </c>
      <c r="AP931" s="27">
        <f t="shared" si="1358"/>
        <v>317</v>
      </c>
      <c r="AQ931" s="27">
        <f t="shared" si="1358"/>
        <v>0</v>
      </c>
    </row>
    <row r="932" spans="1:43" s="5" customFormat="1" ht="39.75" customHeight="1">
      <c r="A932" s="33" t="s">
        <v>83</v>
      </c>
      <c r="B932" s="25" t="s">
        <v>61</v>
      </c>
      <c r="C932" s="25" t="s">
        <v>50</v>
      </c>
      <c r="D932" s="25" t="s">
        <v>462</v>
      </c>
      <c r="E932" s="25" t="s">
        <v>84</v>
      </c>
      <c r="F932" s="28">
        <f t="shared" ref="F932:G932" si="1359">F933+F934</f>
        <v>317</v>
      </c>
      <c r="G932" s="28">
        <f t="shared" si="1359"/>
        <v>0</v>
      </c>
      <c r="H932" s="28">
        <f t="shared" ref="H932:M932" si="1360">H933+H934</f>
        <v>0</v>
      </c>
      <c r="I932" s="28">
        <f t="shared" si="1360"/>
        <v>0</v>
      </c>
      <c r="J932" s="28">
        <f t="shared" si="1360"/>
        <v>0</v>
      </c>
      <c r="K932" s="28">
        <f t="shared" si="1360"/>
        <v>0</v>
      </c>
      <c r="L932" s="28">
        <f t="shared" si="1360"/>
        <v>317</v>
      </c>
      <c r="M932" s="28">
        <f t="shared" si="1360"/>
        <v>0</v>
      </c>
      <c r="N932" s="28">
        <f t="shared" ref="N932:S932" si="1361">N933+N934</f>
        <v>0</v>
      </c>
      <c r="O932" s="28">
        <f t="shared" si="1361"/>
        <v>0</v>
      </c>
      <c r="P932" s="28">
        <f t="shared" si="1361"/>
        <v>0</v>
      </c>
      <c r="Q932" s="28">
        <f t="shared" si="1361"/>
        <v>0</v>
      </c>
      <c r="R932" s="28">
        <f t="shared" si="1361"/>
        <v>317</v>
      </c>
      <c r="S932" s="28">
        <f t="shared" si="1361"/>
        <v>0</v>
      </c>
      <c r="T932" s="28">
        <f t="shared" ref="T932:Y932" si="1362">T933+T934</f>
        <v>0</v>
      </c>
      <c r="U932" s="28">
        <f t="shared" si="1362"/>
        <v>0</v>
      </c>
      <c r="V932" s="28">
        <f t="shared" si="1362"/>
        <v>0</v>
      </c>
      <c r="W932" s="28">
        <f t="shared" si="1362"/>
        <v>0</v>
      </c>
      <c r="X932" s="28">
        <f t="shared" si="1362"/>
        <v>317</v>
      </c>
      <c r="Y932" s="28">
        <f t="shared" si="1362"/>
        <v>0</v>
      </c>
      <c r="Z932" s="28">
        <f t="shared" ref="Z932:AE932" si="1363">Z933+Z934</f>
        <v>0</v>
      </c>
      <c r="AA932" s="28">
        <f t="shared" si="1363"/>
        <v>0</v>
      </c>
      <c r="AB932" s="28">
        <f t="shared" si="1363"/>
        <v>0</v>
      </c>
      <c r="AC932" s="28">
        <f t="shared" si="1363"/>
        <v>0</v>
      </c>
      <c r="AD932" s="28">
        <f t="shared" si="1363"/>
        <v>317</v>
      </c>
      <c r="AE932" s="28">
        <f t="shared" si="1363"/>
        <v>0</v>
      </c>
      <c r="AF932" s="28">
        <f t="shared" ref="AF932:AK932" si="1364">AF933+AF934</f>
        <v>0</v>
      </c>
      <c r="AG932" s="28">
        <f t="shared" si="1364"/>
        <v>0</v>
      </c>
      <c r="AH932" s="28">
        <f t="shared" si="1364"/>
        <v>0</v>
      </c>
      <c r="AI932" s="28">
        <f t="shared" si="1364"/>
        <v>0</v>
      </c>
      <c r="AJ932" s="28">
        <f t="shared" si="1364"/>
        <v>317</v>
      </c>
      <c r="AK932" s="28">
        <f t="shared" si="1364"/>
        <v>0</v>
      </c>
      <c r="AL932" s="28">
        <f t="shared" ref="AL932:AQ932" si="1365">AL933+AL934</f>
        <v>0</v>
      </c>
      <c r="AM932" s="28">
        <f t="shared" si="1365"/>
        <v>0</v>
      </c>
      <c r="AN932" s="28">
        <f t="shared" si="1365"/>
        <v>0</v>
      </c>
      <c r="AO932" s="28">
        <f t="shared" si="1365"/>
        <v>0</v>
      </c>
      <c r="AP932" s="28">
        <f t="shared" si="1365"/>
        <v>317</v>
      </c>
      <c r="AQ932" s="28">
        <f t="shared" si="1365"/>
        <v>0</v>
      </c>
    </row>
    <row r="933" spans="1:43" s="5" customFormat="1" ht="20.25" customHeight="1">
      <c r="A933" s="33" t="s">
        <v>178</v>
      </c>
      <c r="B933" s="25" t="s">
        <v>61</v>
      </c>
      <c r="C933" s="25" t="s">
        <v>50</v>
      </c>
      <c r="D933" s="25" t="s">
        <v>462</v>
      </c>
      <c r="E933" s="28">
        <v>610</v>
      </c>
      <c r="F933" s="28">
        <v>167</v>
      </c>
      <c r="G933" s="27"/>
      <c r="H933" s="28"/>
      <c r="I933" s="27"/>
      <c r="J933" s="28"/>
      <c r="K933" s="27"/>
      <c r="L933" s="27">
        <f>F933+H933+I933+J933+K933</f>
        <v>167</v>
      </c>
      <c r="M933" s="27">
        <f>G933+K933</f>
        <v>0</v>
      </c>
      <c r="N933" s="28"/>
      <c r="O933" s="27"/>
      <c r="P933" s="28"/>
      <c r="Q933" s="27"/>
      <c r="R933" s="27">
        <f>L933+N933+O933+P933+Q933</f>
        <v>167</v>
      </c>
      <c r="S933" s="27">
        <f>M933+Q933</f>
        <v>0</v>
      </c>
      <c r="T933" s="28"/>
      <c r="U933" s="27"/>
      <c r="V933" s="28"/>
      <c r="W933" s="27"/>
      <c r="X933" s="27">
        <f>R933+T933+U933+V933+W933</f>
        <v>167</v>
      </c>
      <c r="Y933" s="27">
        <f>S933+W933</f>
        <v>0</v>
      </c>
      <c r="Z933" s="28"/>
      <c r="AA933" s="27"/>
      <c r="AB933" s="28"/>
      <c r="AC933" s="27"/>
      <c r="AD933" s="27">
        <f>X933+Z933+AA933+AB933+AC933</f>
        <v>167</v>
      </c>
      <c r="AE933" s="27">
        <f>Y933+AC933</f>
        <v>0</v>
      </c>
      <c r="AF933" s="28"/>
      <c r="AG933" s="27"/>
      <c r="AH933" s="28"/>
      <c r="AI933" s="27"/>
      <c r="AJ933" s="27">
        <f>AD933+AF933+AG933+AH933+AI933</f>
        <v>167</v>
      </c>
      <c r="AK933" s="27">
        <f>AE933+AI933</f>
        <v>0</v>
      </c>
      <c r="AL933" s="28"/>
      <c r="AM933" s="27"/>
      <c r="AN933" s="28"/>
      <c r="AO933" s="27"/>
      <c r="AP933" s="27">
        <f>AJ933+AL933+AM933+AN933+AO933</f>
        <v>167</v>
      </c>
      <c r="AQ933" s="27">
        <f>AK933+AO933</f>
        <v>0</v>
      </c>
    </row>
    <row r="934" spans="1:43" s="5" customFormat="1" ht="22.5" customHeight="1">
      <c r="A934" s="33" t="s">
        <v>189</v>
      </c>
      <c r="B934" s="25" t="s">
        <v>61</v>
      </c>
      <c r="C934" s="25" t="s">
        <v>50</v>
      </c>
      <c r="D934" s="25" t="s">
        <v>462</v>
      </c>
      <c r="E934" s="28">
        <v>620</v>
      </c>
      <c r="F934" s="28">
        <v>150</v>
      </c>
      <c r="G934" s="27"/>
      <c r="H934" s="28"/>
      <c r="I934" s="27"/>
      <c r="J934" s="28"/>
      <c r="K934" s="27"/>
      <c r="L934" s="27">
        <f>F934+H934+I934+J934+K934</f>
        <v>150</v>
      </c>
      <c r="M934" s="27">
        <f>G934+K934</f>
        <v>0</v>
      </c>
      <c r="N934" s="28"/>
      <c r="O934" s="27"/>
      <c r="P934" s="28"/>
      <c r="Q934" s="27"/>
      <c r="R934" s="27">
        <f>L934+N934+O934+P934+Q934</f>
        <v>150</v>
      </c>
      <c r="S934" s="27">
        <f>M934+Q934</f>
        <v>0</v>
      </c>
      <c r="T934" s="28"/>
      <c r="U934" s="27"/>
      <c r="V934" s="28"/>
      <c r="W934" s="27"/>
      <c r="X934" s="27">
        <f>R934+T934+U934+V934+W934</f>
        <v>150</v>
      </c>
      <c r="Y934" s="27">
        <f>S934+W934</f>
        <v>0</v>
      </c>
      <c r="Z934" s="28"/>
      <c r="AA934" s="27"/>
      <c r="AB934" s="28"/>
      <c r="AC934" s="27"/>
      <c r="AD934" s="27">
        <f>X934+Z934+AA934+AB934+AC934</f>
        <v>150</v>
      </c>
      <c r="AE934" s="27">
        <f>Y934+AC934</f>
        <v>0</v>
      </c>
      <c r="AF934" s="28"/>
      <c r="AG934" s="27"/>
      <c r="AH934" s="28"/>
      <c r="AI934" s="27"/>
      <c r="AJ934" s="27">
        <f>AD934+AF934+AG934+AH934+AI934</f>
        <v>150</v>
      </c>
      <c r="AK934" s="27">
        <f>AE934+AI934</f>
        <v>0</v>
      </c>
      <c r="AL934" s="28"/>
      <c r="AM934" s="27"/>
      <c r="AN934" s="28"/>
      <c r="AO934" s="27"/>
      <c r="AP934" s="27">
        <f>AJ934+AL934+AM934+AN934+AO934</f>
        <v>150</v>
      </c>
      <c r="AQ934" s="27">
        <f>AK934+AO934</f>
        <v>0</v>
      </c>
    </row>
    <row r="935" spans="1:43" s="5" customFormat="1" ht="99.75">
      <c r="A935" s="33" t="s">
        <v>206</v>
      </c>
      <c r="B935" s="25" t="s">
        <v>61</v>
      </c>
      <c r="C935" s="25" t="s">
        <v>50</v>
      </c>
      <c r="D935" s="42" t="s">
        <v>292</v>
      </c>
      <c r="E935" s="54"/>
      <c r="F935" s="27">
        <f t="shared" ref="F935:U941" si="1366">F936</f>
        <v>2676</v>
      </c>
      <c r="G935" s="27">
        <f t="shared" si="1366"/>
        <v>0</v>
      </c>
      <c r="H935" s="27">
        <f t="shared" si="1366"/>
        <v>0</v>
      </c>
      <c r="I935" s="27">
        <f t="shared" si="1366"/>
        <v>0</v>
      </c>
      <c r="J935" s="27">
        <f t="shared" si="1366"/>
        <v>0</v>
      </c>
      <c r="K935" s="27">
        <f t="shared" si="1366"/>
        <v>0</v>
      </c>
      <c r="L935" s="27">
        <f t="shared" si="1366"/>
        <v>2676</v>
      </c>
      <c r="M935" s="27">
        <f t="shared" si="1366"/>
        <v>0</v>
      </c>
      <c r="N935" s="27">
        <f t="shared" si="1366"/>
        <v>0</v>
      </c>
      <c r="O935" s="27">
        <f t="shared" si="1366"/>
        <v>0</v>
      </c>
      <c r="P935" s="27">
        <f t="shared" si="1366"/>
        <v>0</v>
      </c>
      <c r="Q935" s="27">
        <f t="shared" si="1366"/>
        <v>0</v>
      </c>
      <c r="R935" s="27">
        <f t="shared" si="1366"/>
        <v>2676</v>
      </c>
      <c r="S935" s="27">
        <f t="shared" si="1366"/>
        <v>0</v>
      </c>
      <c r="T935" s="27">
        <f t="shared" si="1366"/>
        <v>0</v>
      </c>
      <c r="U935" s="27">
        <f t="shared" si="1366"/>
        <v>0</v>
      </c>
      <c r="V935" s="27">
        <f t="shared" ref="T935:AI941" si="1367">V936</f>
        <v>0</v>
      </c>
      <c r="W935" s="27">
        <f t="shared" si="1367"/>
        <v>0</v>
      </c>
      <c r="X935" s="27">
        <f t="shared" si="1367"/>
        <v>2676</v>
      </c>
      <c r="Y935" s="27">
        <f t="shared" si="1367"/>
        <v>0</v>
      </c>
      <c r="Z935" s="27">
        <f t="shared" si="1367"/>
        <v>0</v>
      </c>
      <c r="AA935" s="27">
        <f t="shared" si="1367"/>
        <v>0</v>
      </c>
      <c r="AB935" s="27">
        <f t="shared" si="1367"/>
        <v>0</v>
      </c>
      <c r="AC935" s="27">
        <f t="shared" si="1367"/>
        <v>0</v>
      </c>
      <c r="AD935" s="27">
        <f t="shared" si="1367"/>
        <v>2676</v>
      </c>
      <c r="AE935" s="27">
        <f t="shared" si="1367"/>
        <v>0</v>
      </c>
      <c r="AF935" s="27">
        <f t="shared" si="1367"/>
        <v>0</v>
      </c>
      <c r="AG935" s="27">
        <f t="shared" si="1367"/>
        <v>0</v>
      </c>
      <c r="AH935" s="27">
        <f t="shared" si="1367"/>
        <v>0</v>
      </c>
      <c r="AI935" s="27">
        <f t="shared" si="1367"/>
        <v>0</v>
      </c>
      <c r="AJ935" s="27">
        <f t="shared" ref="AF935:AQ941" si="1368">AJ936</f>
        <v>2676</v>
      </c>
      <c r="AK935" s="27">
        <f t="shared" si="1368"/>
        <v>0</v>
      </c>
      <c r="AL935" s="27">
        <f t="shared" si="1368"/>
        <v>0</v>
      </c>
      <c r="AM935" s="27">
        <f t="shared" si="1368"/>
        <v>0</v>
      </c>
      <c r="AN935" s="27">
        <f t="shared" si="1368"/>
        <v>0</v>
      </c>
      <c r="AO935" s="27">
        <f t="shared" si="1368"/>
        <v>0</v>
      </c>
      <c r="AP935" s="27">
        <f t="shared" si="1368"/>
        <v>2676</v>
      </c>
      <c r="AQ935" s="27">
        <f t="shared" si="1368"/>
        <v>0</v>
      </c>
    </row>
    <row r="936" spans="1:43" s="5" customFormat="1" ht="21" customHeight="1">
      <c r="A936" s="33" t="s">
        <v>78</v>
      </c>
      <c r="B936" s="25" t="s">
        <v>61</v>
      </c>
      <c r="C936" s="25" t="s">
        <v>50</v>
      </c>
      <c r="D936" s="42" t="s">
        <v>293</v>
      </c>
      <c r="E936" s="54"/>
      <c r="F936" s="27">
        <f>F937+F940+F943</f>
        <v>2676</v>
      </c>
      <c r="G936" s="27">
        <f>G937+G940+G943</f>
        <v>0</v>
      </c>
      <c r="H936" s="27">
        <f t="shared" ref="H936:M936" si="1369">H937+H940+H943</f>
        <v>0</v>
      </c>
      <c r="I936" s="27">
        <f t="shared" si="1369"/>
        <v>0</v>
      </c>
      <c r="J936" s="27">
        <f t="shared" si="1369"/>
        <v>0</v>
      </c>
      <c r="K936" s="27">
        <f t="shared" si="1369"/>
        <v>0</v>
      </c>
      <c r="L936" s="27">
        <f t="shared" si="1369"/>
        <v>2676</v>
      </c>
      <c r="M936" s="27">
        <f t="shared" si="1369"/>
        <v>0</v>
      </c>
      <c r="N936" s="27">
        <f t="shared" ref="N936:S936" si="1370">N937+N940+N943</f>
        <v>0</v>
      </c>
      <c r="O936" s="27">
        <f t="shared" si="1370"/>
        <v>0</v>
      </c>
      <c r="P936" s="27">
        <f t="shared" si="1370"/>
        <v>0</v>
      </c>
      <c r="Q936" s="27">
        <f t="shared" si="1370"/>
        <v>0</v>
      </c>
      <c r="R936" s="27">
        <f t="shared" si="1370"/>
        <v>2676</v>
      </c>
      <c r="S936" s="27">
        <f t="shared" si="1370"/>
        <v>0</v>
      </c>
      <c r="T936" s="27">
        <f t="shared" ref="T936:Y936" si="1371">T937+T940+T943</f>
        <v>0</v>
      </c>
      <c r="U936" s="27">
        <f t="shared" si="1371"/>
        <v>0</v>
      </c>
      <c r="V936" s="27">
        <f t="shared" si="1371"/>
        <v>0</v>
      </c>
      <c r="W936" s="27">
        <f t="shared" si="1371"/>
        <v>0</v>
      </c>
      <c r="X936" s="27">
        <f t="shared" si="1371"/>
        <v>2676</v>
      </c>
      <c r="Y936" s="27">
        <f t="shared" si="1371"/>
        <v>0</v>
      </c>
      <c r="Z936" s="27">
        <f t="shared" ref="Z936:AE936" si="1372">Z937+Z940+Z943</f>
        <v>0</v>
      </c>
      <c r="AA936" s="27">
        <f t="shared" si="1372"/>
        <v>0</v>
      </c>
      <c r="AB936" s="27">
        <f t="shared" si="1372"/>
        <v>0</v>
      </c>
      <c r="AC936" s="27">
        <f t="shared" si="1372"/>
        <v>0</v>
      </c>
      <c r="AD936" s="27">
        <f t="shared" si="1372"/>
        <v>2676</v>
      </c>
      <c r="AE936" s="27">
        <f t="shared" si="1372"/>
        <v>0</v>
      </c>
      <c r="AF936" s="27">
        <f t="shared" ref="AF936:AK936" si="1373">AF937+AF940+AF943</f>
        <v>0</v>
      </c>
      <c r="AG936" s="27">
        <f t="shared" si="1373"/>
        <v>0</v>
      </c>
      <c r="AH936" s="27">
        <f t="shared" si="1373"/>
        <v>0</v>
      </c>
      <c r="AI936" s="27">
        <f t="shared" si="1373"/>
        <v>0</v>
      </c>
      <c r="AJ936" s="27">
        <f t="shared" si="1373"/>
        <v>2676</v>
      </c>
      <c r="AK936" s="27">
        <f t="shared" si="1373"/>
        <v>0</v>
      </c>
      <c r="AL936" s="27">
        <f t="shared" ref="AL936:AQ936" si="1374">AL937+AL940+AL943</f>
        <v>0</v>
      </c>
      <c r="AM936" s="27">
        <f t="shared" si="1374"/>
        <v>0</v>
      </c>
      <c r="AN936" s="27">
        <f t="shared" si="1374"/>
        <v>0</v>
      </c>
      <c r="AO936" s="27">
        <f t="shared" si="1374"/>
        <v>0</v>
      </c>
      <c r="AP936" s="27">
        <f t="shared" si="1374"/>
        <v>2676</v>
      </c>
      <c r="AQ936" s="27">
        <f t="shared" si="1374"/>
        <v>0</v>
      </c>
    </row>
    <row r="937" spans="1:43" s="5" customFormat="1" ht="17.25" customHeight="1">
      <c r="A937" s="33" t="s">
        <v>92</v>
      </c>
      <c r="B937" s="25" t="s">
        <v>61</v>
      </c>
      <c r="C937" s="25" t="s">
        <v>50</v>
      </c>
      <c r="D937" s="25" t="s">
        <v>552</v>
      </c>
      <c r="E937" s="25"/>
      <c r="F937" s="28">
        <f t="shared" ref="F937:U938" si="1375">F938</f>
        <v>70</v>
      </c>
      <c r="G937" s="28">
        <f t="shared" si="1375"/>
        <v>0</v>
      </c>
      <c r="H937" s="28">
        <f t="shared" si="1375"/>
        <v>0</v>
      </c>
      <c r="I937" s="28">
        <f t="shared" si="1375"/>
        <v>0</v>
      </c>
      <c r="J937" s="28">
        <f t="shared" si="1375"/>
        <v>0</v>
      </c>
      <c r="K937" s="28">
        <f t="shared" si="1375"/>
        <v>0</v>
      </c>
      <c r="L937" s="28">
        <f t="shared" si="1375"/>
        <v>70</v>
      </c>
      <c r="M937" s="28">
        <f t="shared" si="1375"/>
        <v>0</v>
      </c>
      <c r="N937" s="28">
        <f t="shared" si="1375"/>
        <v>0</v>
      </c>
      <c r="O937" s="28">
        <f t="shared" si="1375"/>
        <v>0</v>
      </c>
      <c r="P937" s="28">
        <f t="shared" si="1375"/>
        <v>0</v>
      </c>
      <c r="Q937" s="28">
        <f t="shared" si="1375"/>
        <v>0</v>
      </c>
      <c r="R937" s="28">
        <f t="shared" si="1375"/>
        <v>70</v>
      </c>
      <c r="S937" s="28">
        <f t="shared" si="1375"/>
        <v>0</v>
      </c>
      <c r="T937" s="28">
        <f t="shared" si="1375"/>
        <v>0</v>
      </c>
      <c r="U937" s="28">
        <f t="shared" si="1375"/>
        <v>0</v>
      </c>
      <c r="V937" s="28">
        <f t="shared" ref="T937:AI938" si="1376">V938</f>
        <v>0</v>
      </c>
      <c r="W937" s="28">
        <f t="shared" si="1376"/>
        <v>0</v>
      </c>
      <c r="X937" s="28">
        <f t="shared" si="1376"/>
        <v>70</v>
      </c>
      <c r="Y937" s="28">
        <f t="shared" si="1376"/>
        <v>0</v>
      </c>
      <c r="Z937" s="28">
        <f t="shared" si="1376"/>
        <v>0</v>
      </c>
      <c r="AA937" s="28">
        <f t="shared" si="1376"/>
        <v>0</v>
      </c>
      <c r="AB937" s="28">
        <f t="shared" si="1376"/>
        <v>0</v>
      </c>
      <c r="AC937" s="28">
        <f t="shared" si="1376"/>
        <v>0</v>
      </c>
      <c r="AD937" s="28">
        <f t="shared" si="1376"/>
        <v>70</v>
      </c>
      <c r="AE937" s="28">
        <f t="shared" si="1376"/>
        <v>0</v>
      </c>
      <c r="AF937" s="28">
        <f t="shared" si="1376"/>
        <v>0</v>
      </c>
      <c r="AG937" s="28">
        <f t="shared" si="1376"/>
        <v>0</v>
      </c>
      <c r="AH937" s="28">
        <f t="shared" si="1376"/>
        <v>0</v>
      </c>
      <c r="AI937" s="28">
        <f t="shared" si="1376"/>
        <v>0</v>
      </c>
      <c r="AJ937" s="28">
        <f t="shared" ref="AF937:AQ938" si="1377">AJ938</f>
        <v>70</v>
      </c>
      <c r="AK937" s="28">
        <f t="shared" si="1377"/>
        <v>0</v>
      </c>
      <c r="AL937" s="28">
        <f t="shared" si="1377"/>
        <v>0</v>
      </c>
      <c r="AM937" s="28">
        <f t="shared" si="1377"/>
        <v>0</v>
      </c>
      <c r="AN937" s="28">
        <f t="shared" si="1377"/>
        <v>0</v>
      </c>
      <c r="AO937" s="28">
        <f t="shared" si="1377"/>
        <v>0</v>
      </c>
      <c r="AP937" s="28">
        <f t="shared" si="1377"/>
        <v>70</v>
      </c>
      <c r="AQ937" s="28">
        <f t="shared" si="1377"/>
        <v>0</v>
      </c>
    </row>
    <row r="938" spans="1:43" s="5" customFormat="1" ht="39" customHeight="1">
      <c r="A938" s="33" t="s">
        <v>83</v>
      </c>
      <c r="B938" s="25" t="s">
        <v>61</v>
      </c>
      <c r="C938" s="25" t="s">
        <v>50</v>
      </c>
      <c r="D938" s="25" t="s">
        <v>552</v>
      </c>
      <c r="E938" s="25" t="s">
        <v>84</v>
      </c>
      <c r="F938" s="28">
        <f t="shared" si="1375"/>
        <v>70</v>
      </c>
      <c r="G938" s="28">
        <f t="shared" si="1375"/>
        <v>0</v>
      </c>
      <c r="H938" s="28">
        <f t="shared" si="1375"/>
        <v>0</v>
      </c>
      <c r="I938" s="28">
        <f t="shared" si="1375"/>
        <v>0</v>
      </c>
      <c r="J938" s="28">
        <f t="shared" si="1375"/>
        <v>0</v>
      </c>
      <c r="K938" s="28">
        <f t="shared" si="1375"/>
        <v>0</v>
      </c>
      <c r="L938" s="28">
        <f t="shared" si="1375"/>
        <v>70</v>
      </c>
      <c r="M938" s="28">
        <f t="shared" si="1375"/>
        <v>0</v>
      </c>
      <c r="N938" s="28">
        <f t="shared" si="1375"/>
        <v>0</v>
      </c>
      <c r="O938" s="28">
        <f t="shared" si="1375"/>
        <v>0</v>
      </c>
      <c r="P938" s="28">
        <f t="shared" si="1375"/>
        <v>0</v>
      </c>
      <c r="Q938" s="28">
        <f t="shared" si="1375"/>
        <v>0</v>
      </c>
      <c r="R938" s="28">
        <f t="shared" si="1375"/>
        <v>70</v>
      </c>
      <c r="S938" s="28">
        <f t="shared" si="1375"/>
        <v>0</v>
      </c>
      <c r="T938" s="28">
        <f t="shared" si="1376"/>
        <v>0</v>
      </c>
      <c r="U938" s="28">
        <f t="shared" si="1376"/>
        <v>0</v>
      </c>
      <c r="V938" s="28">
        <f t="shared" si="1376"/>
        <v>0</v>
      </c>
      <c r="W938" s="28">
        <f t="shared" si="1376"/>
        <v>0</v>
      </c>
      <c r="X938" s="28">
        <f t="shared" si="1376"/>
        <v>70</v>
      </c>
      <c r="Y938" s="28">
        <f t="shared" si="1376"/>
        <v>0</v>
      </c>
      <c r="Z938" s="28">
        <f t="shared" si="1376"/>
        <v>0</v>
      </c>
      <c r="AA938" s="28">
        <f t="shared" si="1376"/>
        <v>0</v>
      </c>
      <c r="AB938" s="28">
        <f t="shared" si="1376"/>
        <v>0</v>
      </c>
      <c r="AC938" s="28">
        <f t="shared" si="1376"/>
        <v>0</v>
      </c>
      <c r="AD938" s="28">
        <f t="shared" si="1376"/>
        <v>70</v>
      </c>
      <c r="AE938" s="28">
        <f t="shared" si="1376"/>
        <v>0</v>
      </c>
      <c r="AF938" s="28">
        <f t="shared" si="1377"/>
        <v>0</v>
      </c>
      <c r="AG938" s="28">
        <f t="shared" si="1377"/>
        <v>0</v>
      </c>
      <c r="AH938" s="28">
        <f t="shared" si="1377"/>
        <v>0</v>
      </c>
      <c r="AI938" s="28">
        <f t="shared" si="1377"/>
        <v>0</v>
      </c>
      <c r="AJ938" s="28">
        <f t="shared" si="1377"/>
        <v>70</v>
      </c>
      <c r="AK938" s="28">
        <f t="shared" si="1377"/>
        <v>0</v>
      </c>
      <c r="AL938" s="28">
        <f t="shared" si="1377"/>
        <v>0</v>
      </c>
      <c r="AM938" s="28">
        <f t="shared" si="1377"/>
        <v>0</v>
      </c>
      <c r="AN938" s="28">
        <f t="shared" si="1377"/>
        <v>0</v>
      </c>
      <c r="AO938" s="28">
        <f t="shared" si="1377"/>
        <v>0</v>
      </c>
      <c r="AP938" s="28">
        <f t="shared" si="1377"/>
        <v>70</v>
      </c>
      <c r="AQ938" s="28">
        <f t="shared" si="1377"/>
        <v>0</v>
      </c>
    </row>
    <row r="939" spans="1:43" s="5" customFormat="1" ht="19.5" customHeight="1">
      <c r="A939" s="33" t="s">
        <v>178</v>
      </c>
      <c r="B939" s="25" t="s">
        <v>61</v>
      </c>
      <c r="C939" s="25" t="s">
        <v>50</v>
      </c>
      <c r="D939" s="25" t="s">
        <v>552</v>
      </c>
      <c r="E939" s="28">
        <v>610</v>
      </c>
      <c r="F939" s="28">
        <v>70</v>
      </c>
      <c r="G939" s="28"/>
      <c r="H939" s="28"/>
      <c r="I939" s="28"/>
      <c r="J939" s="28"/>
      <c r="K939" s="28"/>
      <c r="L939" s="27">
        <f>F939+H939+I939+J939+K939</f>
        <v>70</v>
      </c>
      <c r="M939" s="27">
        <f>G939+K939</f>
        <v>0</v>
      </c>
      <c r="N939" s="28"/>
      <c r="O939" s="28"/>
      <c r="P939" s="28"/>
      <c r="Q939" s="28"/>
      <c r="R939" s="27">
        <f>L939+N939+O939+P939+Q939</f>
        <v>70</v>
      </c>
      <c r="S939" s="27">
        <f>M939+Q939</f>
        <v>0</v>
      </c>
      <c r="T939" s="28"/>
      <c r="U939" s="28"/>
      <c r="V939" s="28"/>
      <c r="W939" s="28"/>
      <c r="X939" s="27">
        <f>R939+T939+U939+V939+W939</f>
        <v>70</v>
      </c>
      <c r="Y939" s="27">
        <f>S939+W939</f>
        <v>0</v>
      </c>
      <c r="Z939" s="28"/>
      <c r="AA939" s="28"/>
      <c r="AB939" s="28"/>
      <c r="AC939" s="28"/>
      <c r="AD939" s="27">
        <f>X939+Z939+AA939+AB939+AC939</f>
        <v>70</v>
      </c>
      <c r="AE939" s="27">
        <f>Y939+AC939</f>
        <v>0</v>
      </c>
      <c r="AF939" s="28"/>
      <c r="AG939" s="28"/>
      <c r="AH939" s="28"/>
      <c r="AI939" s="28"/>
      <c r="AJ939" s="27">
        <f>AD939+AF939+AG939+AH939+AI939</f>
        <v>70</v>
      </c>
      <c r="AK939" s="27">
        <f>AE939+AI939</f>
        <v>0</v>
      </c>
      <c r="AL939" s="28"/>
      <c r="AM939" s="28"/>
      <c r="AN939" s="28"/>
      <c r="AO939" s="28"/>
      <c r="AP939" s="27">
        <f>AJ939+AL939+AM939+AN939+AO939</f>
        <v>70</v>
      </c>
      <c r="AQ939" s="27">
        <f>AK939+AO939</f>
        <v>0</v>
      </c>
    </row>
    <row r="940" spans="1:43" s="5" customFormat="1" ht="20.25">
      <c r="A940" s="67" t="s">
        <v>42</v>
      </c>
      <c r="B940" s="25" t="s">
        <v>61</v>
      </c>
      <c r="C940" s="25" t="s">
        <v>50</v>
      </c>
      <c r="D940" s="42" t="s">
        <v>512</v>
      </c>
      <c r="E940" s="54"/>
      <c r="F940" s="27">
        <f t="shared" si="1366"/>
        <v>934</v>
      </c>
      <c r="G940" s="27">
        <f t="shared" si="1366"/>
        <v>0</v>
      </c>
      <c r="H940" s="27">
        <f t="shared" si="1366"/>
        <v>0</v>
      </c>
      <c r="I940" s="27">
        <f t="shared" si="1366"/>
        <v>0</v>
      </c>
      <c r="J940" s="27">
        <f t="shared" si="1366"/>
        <v>0</v>
      </c>
      <c r="K940" s="27">
        <f t="shared" si="1366"/>
        <v>0</v>
      </c>
      <c r="L940" s="27">
        <f t="shared" si="1366"/>
        <v>934</v>
      </c>
      <c r="M940" s="27">
        <f t="shared" si="1366"/>
        <v>0</v>
      </c>
      <c r="N940" s="27">
        <f t="shared" si="1366"/>
        <v>0</v>
      </c>
      <c r="O940" s="27">
        <f t="shared" si="1366"/>
        <v>0</v>
      </c>
      <c r="P940" s="27">
        <f t="shared" si="1366"/>
        <v>0</v>
      </c>
      <c r="Q940" s="27">
        <f t="shared" si="1366"/>
        <v>0</v>
      </c>
      <c r="R940" s="27">
        <f t="shared" si="1366"/>
        <v>934</v>
      </c>
      <c r="S940" s="27">
        <f t="shared" si="1366"/>
        <v>0</v>
      </c>
      <c r="T940" s="27">
        <f t="shared" si="1367"/>
        <v>0</v>
      </c>
      <c r="U940" s="27">
        <f t="shared" si="1367"/>
        <v>0</v>
      </c>
      <c r="V940" s="27">
        <f t="shared" si="1367"/>
        <v>0</v>
      </c>
      <c r="W940" s="27">
        <f t="shared" si="1367"/>
        <v>0</v>
      </c>
      <c r="X940" s="27">
        <f t="shared" si="1367"/>
        <v>934</v>
      </c>
      <c r="Y940" s="27">
        <f t="shared" si="1367"/>
        <v>0</v>
      </c>
      <c r="Z940" s="27">
        <f t="shared" si="1367"/>
        <v>0</v>
      </c>
      <c r="AA940" s="27">
        <f t="shared" si="1367"/>
        <v>0</v>
      </c>
      <c r="AB940" s="27">
        <f t="shared" si="1367"/>
        <v>0</v>
      </c>
      <c r="AC940" s="27">
        <f t="shared" si="1367"/>
        <v>0</v>
      </c>
      <c r="AD940" s="27">
        <f t="shared" si="1367"/>
        <v>934</v>
      </c>
      <c r="AE940" s="27">
        <f t="shared" si="1367"/>
        <v>0</v>
      </c>
      <c r="AF940" s="27">
        <f t="shared" si="1368"/>
        <v>0</v>
      </c>
      <c r="AG940" s="27">
        <f t="shared" si="1368"/>
        <v>0</v>
      </c>
      <c r="AH940" s="27">
        <f t="shared" si="1368"/>
        <v>0</v>
      </c>
      <c r="AI940" s="27">
        <f t="shared" si="1368"/>
        <v>0</v>
      </c>
      <c r="AJ940" s="27">
        <f t="shared" si="1368"/>
        <v>934</v>
      </c>
      <c r="AK940" s="27">
        <f t="shared" si="1368"/>
        <v>0</v>
      </c>
      <c r="AL940" s="27">
        <f t="shared" si="1368"/>
        <v>0</v>
      </c>
      <c r="AM940" s="27">
        <f t="shared" si="1368"/>
        <v>0</v>
      </c>
      <c r="AN940" s="27">
        <f t="shared" si="1368"/>
        <v>0</v>
      </c>
      <c r="AO940" s="27">
        <f t="shared" si="1368"/>
        <v>0</v>
      </c>
      <c r="AP940" s="27">
        <f t="shared" si="1368"/>
        <v>934</v>
      </c>
      <c r="AQ940" s="27">
        <f t="shared" si="1368"/>
        <v>0</v>
      </c>
    </row>
    <row r="941" spans="1:43" s="5" customFormat="1" ht="38.25" customHeight="1">
      <c r="A941" s="56" t="s">
        <v>83</v>
      </c>
      <c r="B941" s="25" t="s">
        <v>61</v>
      </c>
      <c r="C941" s="25" t="s">
        <v>50</v>
      </c>
      <c r="D941" s="42" t="s">
        <v>512</v>
      </c>
      <c r="E941" s="54">
        <v>600</v>
      </c>
      <c r="F941" s="27">
        <f t="shared" si="1366"/>
        <v>934</v>
      </c>
      <c r="G941" s="27">
        <f t="shared" si="1366"/>
        <v>0</v>
      </c>
      <c r="H941" s="27">
        <f t="shared" si="1366"/>
        <v>0</v>
      </c>
      <c r="I941" s="27">
        <f t="shared" si="1366"/>
        <v>0</v>
      </c>
      <c r="J941" s="27">
        <f t="shared" si="1366"/>
        <v>0</v>
      </c>
      <c r="K941" s="27">
        <f t="shared" si="1366"/>
        <v>0</v>
      </c>
      <c r="L941" s="27">
        <f t="shared" si="1366"/>
        <v>934</v>
      </c>
      <c r="M941" s="27">
        <f t="shared" si="1366"/>
        <v>0</v>
      </c>
      <c r="N941" s="27">
        <f t="shared" si="1366"/>
        <v>0</v>
      </c>
      <c r="O941" s="27">
        <f t="shared" si="1366"/>
        <v>0</v>
      </c>
      <c r="P941" s="27">
        <f t="shared" si="1366"/>
        <v>0</v>
      </c>
      <c r="Q941" s="27">
        <f t="shared" si="1366"/>
        <v>0</v>
      </c>
      <c r="R941" s="27">
        <f t="shared" si="1366"/>
        <v>934</v>
      </c>
      <c r="S941" s="27">
        <f t="shared" si="1366"/>
        <v>0</v>
      </c>
      <c r="T941" s="27">
        <f t="shared" si="1367"/>
        <v>0</v>
      </c>
      <c r="U941" s="27">
        <f t="shared" si="1367"/>
        <v>0</v>
      </c>
      <c r="V941" s="27">
        <f t="shared" si="1367"/>
        <v>0</v>
      </c>
      <c r="W941" s="27">
        <f t="shared" si="1367"/>
        <v>0</v>
      </c>
      <c r="X941" s="27">
        <f t="shared" si="1367"/>
        <v>934</v>
      </c>
      <c r="Y941" s="27">
        <f t="shared" si="1367"/>
        <v>0</v>
      </c>
      <c r="Z941" s="27">
        <f t="shared" si="1367"/>
        <v>0</v>
      </c>
      <c r="AA941" s="27">
        <f t="shared" si="1367"/>
        <v>0</v>
      </c>
      <c r="AB941" s="27">
        <f t="shared" si="1367"/>
        <v>0</v>
      </c>
      <c r="AC941" s="27">
        <f t="shared" si="1367"/>
        <v>0</v>
      </c>
      <c r="AD941" s="27">
        <f t="shared" si="1367"/>
        <v>934</v>
      </c>
      <c r="AE941" s="27">
        <f t="shared" si="1367"/>
        <v>0</v>
      </c>
      <c r="AF941" s="27">
        <f t="shared" si="1368"/>
        <v>0</v>
      </c>
      <c r="AG941" s="27">
        <f t="shared" si="1368"/>
        <v>0</v>
      </c>
      <c r="AH941" s="27">
        <f t="shared" si="1368"/>
        <v>0</v>
      </c>
      <c r="AI941" s="27">
        <f t="shared" si="1368"/>
        <v>0</v>
      </c>
      <c r="AJ941" s="27">
        <f t="shared" si="1368"/>
        <v>934</v>
      </c>
      <c r="AK941" s="27">
        <f t="shared" si="1368"/>
        <v>0</v>
      </c>
      <c r="AL941" s="27">
        <f t="shared" si="1368"/>
        <v>0</v>
      </c>
      <c r="AM941" s="27">
        <f t="shared" si="1368"/>
        <v>0</v>
      </c>
      <c r="AN941" s="27">
        <f t="shared" si="1368"/>
        <v>0</v>
      </c>
      <c r="AO941" s="27">
        <f t="shared" si="1368"/>
        <v>0</v>
      </c>
      <c r="AP941" s="27">
        <f t="shared" si="1368"/>
        <v>934</v>
      </c>
      <c r="AQ941" s="27">
        <f t="shared" si="1368"/>
        <v>0</v>
      </c>
    </row>
    <row r="942" spans="1:43" s="5" customFormat="1" ht="20.25">
      <c r="A942" s="33" t="s">
        <v>178</v>
      </c>
      <c r="B942" s="25" t="s">
        <v>61</v>
      </c>
      <c r="C942" s="25" t="s">
        <v>50</v>
      </c>
      <c r="D942" s="42" t="s">
        <v>512</v>
      </c>
      <c r="E942" s="54">
        <v>610</v>
      </c>
      <c r="F942" s="27">
        <v>934</v>
      </c>
      <c r="G942" s="27"/>
      <c r="H942" s="27"/>
      <c r="I942" s="27"/>
      <c r="J942" s="27"/>
      <c r="K942" s="27"/>
      <c r="L942" s="27">
        <f>F942+H942+I942+J942+K942</f>
        <v>934</v>
      </c>
      <c r="M942" s="27">
        <f>G942+K942</f>
        <v>0</v>
      </c>
      <c r="N942" s="27"/>
      <c r="O942" s="27"/>
      <c r="P942" s="27"/>
      <c r="Q942" s="27"/>
      <c r="R942" s="27">
        <f>L942+N942+O942+P942+Q942</f>
        <v>934</v>
      </c>
      <c r="S942" s="27">
        <f>M942+Q942</f>
        <v>0</v>
      </c>
      <c r="T942" s="27"/>
      <c r="U942" s="27"/>
      <c r="V942" s="27"/>
      <c r="W942" s="27"/>
      <c r="X942" s="27">
        <f>R942+T942+U942+V942+W942</f>
        <v>934</v>
      </c>
      <c r="Y942" s="27">
        <f>S942+W942</f>
        <v>0</v>
      </c>
      <c r="Z942" s="27"/>
      <c r="AA942" s="27"/>
      <c r="AB942" s="27"/>
      <c r="AC942" s="27"/>
      <c r="AD942" s="27">
        <f>X942+Z942+AA942+AB942+AC942</f>
        <v>934</v>
      </c>
      <c r="AE942" s="27">
        <f>Y942+AC942</f>
        <v>0</v>
      </c>
      <c r="AF942" s="27"/>
      <c r="AG942" s="27"/>
      <c r="AH942" s="27"/>
      <c r="AI942" s="27"/>
      <c r="AJ942" s="27">
        <f>AD942+AF942+AG942+AH942+AI942</f>
        <v>934</v>
      </c>
      <c r="AK942" s="27">
        <f>AE942+AI942</f>
        <v>0</v>
      </c>
      <c r="AL942" s="27"/>
      <c r="AM942" s="27"/>
      <c r="AN942" s="27"/>
      <c r="AO942" s="27"/>
      <c r="AP942" s="27">
        <f>AJ942+AL942+AM942+AN942+AO942</f>
        <v>934</v>
      </c>
      <c r="AQ942" s="27">
        <f>AK942+AO942</f>
        <v>0</v>
      </c>
    </row>
    <row r="943" spans="1:43" s="5" customFormat="1" ht="33.75">
      <c r="A943" s="33" t="s">
        <v>93</v>
      </c>
      <c r="B943" s="25" t="s">
        <v>61</v>
      </c>
      <c r="C943" s="25" t="s">
        <v>50</v>
      </c>
      <c r="D943" s="25" t="s">
        <v>553</v>
      </c>
      <c r="E943" s="25"/>
      <c r="F943" s="27">
        <f>F944</f>
        <v>1672</v>
      </c>
      <c r="G943" s="27">
        <f>G944</f>
        <v>0</v>
      </c>
      <c r="H943" s="27">
        <f t="shared" ref="H943:AQ943" si="1378">H944</f>
        <v>0</v>
      </c>
      <c r="I943" s="27">
        <f t="shared" si="1378"/>
        <v>0</v>
      </c>
      <c r="J943" s="27">
        <f t="shared" si="1378"/>
        <v>0</v>
      </c>
      <c r="K943" s="27">
        <f t="shared" si="1378"/>
        <v>0</v>
      </c>
      <c r="L943" s="27">
        <f t="shared" si="1378"/>
        <v>1672</v>
      </c>
      <c r="M943" s="27">
        <f t="shared" si="1378"/>
        <v>0</v>
      </c>
      <c r="N943" s="27">
        <f t="shared" si="1378"/>
        <v>0</v>
      </c>
      <c r="O943" s="27">
        <f t="shared" si="1378"/>
        <v>0</v>
      </c>
      <c r="P943" s="27">
        <f t="shared" si="1378"/>
        <v>0</v>
      </c>
      <c r="Q943" s="27">
        <f t="shared" si="1378"/>
        <v>0</v>
      </c>
      <c r="R943" s="27">
        <f t="shared" si="1378"/>
        <v>1672</v>
      </c>
      <c r="S943" s="27">
        <f t="shared" si="1378"/>
        <v>0</v>
      </c>
      <c r="T943" s="27">
        <f t="shared" si="1378"/>
        <v>0</v>
      </c>
      <c r="U943" s="27">
        <f t="shared" si="1378"/>
        <v>0</v>
      </c>
      <c r="V943" s="27">
        <f t="shared" si="1378"/>
        <v>0</v>
      </c>
      <c r="W943" s="27">
        <f t="shared" si="1378"/>
        <v>0</v>
      </c>
      <c r="X943" s="27">
        <f t="shared" si="1378"/>
        <v>1672</v>
      </c>
      <c r="Y943" s="27">
        <f t="shared" si="1378"/>
        <v>0</v>
      </c>
      <c r="Z943" s="27">
        <f t="shared" si="1378"/>
        <v>0</v>
      </c>
      <c r="AA943" s="27">
        <f t="shared" si="1378"/>
        <v>0</v>
      </c>
      <c r="AB943" s="27">
        <f t="shared" si="1378"/>
        <v>0</v>
      </c>
      <c r="AC943" s="27">
        <f t="shared" si="1378"/>
        <v>0</v>
      </c>
      <c r="AD943" s="27">
        <f t="shared" si="1378"/>
        <v>1672</v>
      </c>
      <c r="AE943" s="27">
        <f t="shared" si="1378"/>
        <v>0</v>
      </c>
      <c r="AF943" s="27">
        <f t="shared" si="1378"/>
        <v>0</v>
      </c>
      <c r="AG943" s="27">
        <f t="shared" si="1378"/>
        <v>0</v>
      </c>
      <c r="AH943" s="27">
        <f t="shared" si="1378"/>
        <v>0</v>
      </c>
      <c r="AI943" s="27">
        <f t="shared" si="1378"/>
        <v>0</v>
      </c>
      <c r="AJ943" s="27">
        <f t="shared" si="1378"/>
        <v>1672</v>
      </c>
      <c r="AK943" s="27">
        <f t="shared" si="1378"/>
        <v>0</v>
      </c>
      <c r="AL943" s="27">
        <f t="shared" si="1378"/>
        <v>0</v>
      </c>
      <c r="AM943" s="27">
        <f t="shared" si="1378"/>
        <v>0</v>
      </c>
      <c r="AN943" s="27">
        <f t="shared" si="1378"/>
        <v>0</v>
      </c>
      <c r="AO943" s="27">
        <f t="shared" si="1378"/>
        <v>0</v>
      </c>
      <c r="AP943" s="27">
        <f t="shared" si="1378"/>
        <v>1672</v>
      </c>
      <c r="AQ943" s="27">
        <f t="shared" si="1378"/>
        <v>0</v>
      </c>
    </row>
    <row r="944" spans="1:43" s="5" customFormat="1" ht="39.75" customHeight="1">
      <c r="A944" s="33" t="s">
        <v>83</v>
      </c>
      <c r="B944" s="25" t="s">
        <v>61</v>
      </c>
      <c r="C944" s="25" t="s">
        <v>50</v>
      </c>
      <c r="D944" s="25" t="s">
        <v>553</v>
      </c>
      <c r="E944" s="25" t="s">
        <v>84</v>
      </c>
      <c r="F944" s="28">
        <f>F945+F946</f>
        <v>1672</v>
      </c>
      <c r="G944" s="28">
        <f>G945+G946</f>
        <v>0</v>
      </c>
      <c r="H944" s="28">
        <f t="shared" ref="H944:M944" si="1379">H945+H946</f>
        <v>0</v>
      </c>
      <c r="I944" s="28">
        <f t="shared" si="1379"/>
        <v>0</v>
      </c>
      <c r="J944" s="28">
        <f t="shared" si="1379"/>
        <v>0</v>
      </c>
      <c r="K944" s="28">
        <f t="shared" si="1379"/>
        <v>0</v>
      </c>
      <c r="L944" s="28">
        <f t="shared" si="1379"/>
        <v>1672</v>
      </c>
      <c r="M944" s="28">
        <f t="shared" si="1379"/>
        <v>0</v>
      </c>
      <c r="N944" s="28">
        <f t="shared" ref="N944:S944" si="1380">N945+N946</f>
        <v>0</v>
      </c>
      <c r="O944" s="28">
        <f t="shared" si="1380"/>
        <v>0</v>
      </c>
      <c r="P944" s="28">
        <f t="shared" si="1380"/>
        <v>0</v>
      </c>
      <c r="Q944" s="28">
        <f t="shared" si="1380"/>
        <v>0</v>
      </c>
      <c r="R944" s="28">
        <f t="shared" si="1380"/>
        <v>1672</v>
      </c>
      <c r="S944" s="28">
        <f t="shared" si="1380"/>
        <v>0</v>
      </c>
      <c r="T944" s="28">
        <f t="shared" ref="T944:Y944" si="1381">T945+T946</f>
        <v>0</v>
      </c>
      <c r="U944" s="28">
        <f t="shared" si="1381"/>
        <v>0</v>
      </c>
      <c r="V944" s="28">
        <f t="shared" si="1381"/>
        <v>0</v>
      </c>
      <c r="W944" s="28">
        <f t="shared" si="1381"/>
        <v>0</v>
      </c>
      <c r="X944" s="28">
        <f t="shared" si="1381"/>
        <v>1672</v>
      </c>
      <c r="Y944" s="28">
        <f t="shared" si="1381"/>
        <v>0</v>
      </c>
      <c r="Z944" s="28">
        <f t="shared" ref="Z944:AE944" si="1382">Z945+Z946</f>
        <v>0</v>
      </c>
      <c r="AA944" s="28">
        <f t="shared" si="1382"/>
        <v>0</v>
      </c>
      <c r="AB944" s="28">
        <f t="shared" si="1382"/>
        <v>0</v>
      </c>
      <c r="AC944" s="28">
        <f t="shared" si="1382"/>
        <v>0</v>
      </c>
      <c r="AD944" s="28">
        <f t="shared" si="1382"/>
        <v>1672</v>
      </c>
      <c r="AE944" s="28">
        <f t="shared" si="1382"/>
        <v>0</v>
      </c>
      <c r="AF944" s="28">
        <f t="shared" ref="AF944:AK944" si="1383">AF945+AF946</f>
        <v>0</v>
      </c>
      <c r="AG944" s="28">
        <f t="shared" si="1383"/>
        <v>0</v>
      </c>
      <c r="AH944" s="28">
        <f t="shared" si="1383"/>
        <v>0</v>
      </c>
      <c r="AI944" s="28">
        <f t="shared" si="1383"/>
        <v>0</v>
      </c>
      <c r="AJ944" s="28">
        <f t="shared" si="1383"/>
        <v>1672</v>
      </c>
      <c r="AK944" s="28">
        <f t="shared" si="1383"/>
        <v>0</v>
      </c>
      <c r="AL944" s="28">
        <f t="shared" ref="AL944:AQ944" si="1384">AL945+AL946</f>
        <v>0</v>
      </c>
      <c r="AM944" s="28">
        <f t="shared" si="1384"/>
        <v>0</v>
      </c>
      <c r="AN944" s="28">
        <f t="shared" si="1384"/>
        <v>0</v>
      </c>
      <c r="AO944" s="28">
        <f t="shared" si="1384"/>
        <v>0</v>
      </c>
      <c r="AP944" s="28">
        <f t="shared" si="1384"/>
        <v>1672</v>
      </c>
      <c r="AQ944" s="28">
        <f t="shared" si="1384"/>
        <v>0</v>
      </c>
    </row>
    <row r="945" spans="1:43" s="5" customFormat="1" ht="20.25">
      <c r="A945" s="33" t="s">
        <v>178</v>
      </c>
      <c r="B945" s="25" t="s">
        <v>61</v>
      </c>
      <c r="C945" s="25" t="s">
        <v>50</v>
      </c>
      <c r="D945" s="25" t="s">
        <v>553</v>
      </c>
      <c r="E945" s="28">
        <v>610</v>
      </c>
      <c r="F945" s="28">
        <v>1546</v>
      </c>
      <c r="G945" s="28"/>
      <c r="H945" s="28"/>
      <c r="I945" s="28"/>
      <c r="J945" s="28"/>
      <c r="K945" s="28"/>
      <c r="L945" s="27">
        <f>F945+H945+I945+J945+K945</f>
        <v>1546</v>
      </c>
      <c r="M945" s="27">
        <f>G945+K945</f>
        <v>0</v>
      </c>
      <c r="N945" s="28"/>
      <c r="O945" s="28"/>
      <c r="P945" s="28"/>
      <c r="Q945" s="28"/>
      <c r="R945" s="27">
        <f>L945+N945+O945+P945+Q945</f>
        <v>1546</v>
      </c>
      <c r="S945" s="27">
        <f>M945+Q945</f>
        <v>0</v>
      </c>
      <c r="T945" s="28"/>
      <c r="U945" s="28"/>
      <c r="V945" s="28"/>
      <c r="W945" s="28"/>
      <c r="X945" s="27">
        <f>R945+T945+U945+V945+W945</f>
        <v>1546</v>
      </c>
      <c r="Y945" s="27">
        <f>S945+W945</f>
        <v>0</v>
      </c>
      <c r="Z945" s="28"/>
      <c r="AA945" s="28"/>
      <c r="AB945" s="28"/>
      <c r="AC945" s="28"/>
      <c r="AD945" s="27">
        <f>X945+Z945+AA945+AB945+AC945</f>
        <v>1546</v>
      </c>
      <c r="AE945" s="27">
        <f>Y945+AC945</f>
        <v>0</v>
      </c>
      <c r="AF945" s="28"/>
      <c r="AG945" s="28"/>
      <c r="AH945" s="28"/>
      <c r="AI945" s="28"/>
      <c r="AJ945" s="27">
        <f>AD945+AF945+AG945+AH945+AI945</f>
        <v>1546</v>
      </c>
      <c r="AK945" s="27">
        <f>AE945+AI945</f>
        <v>0</v>
      </c>
      <c r="AL945" s="28"/>
      <c r="AM945" s="28"/>
      <c r="AN945" s="28"/>
      <c r="AO945" s="28"/>
      <c r="AP945" s="27">
        <f>AJ945+AL945+AM945+AN945+AO945</f>
        <v>1546</v>
      </c>
      <c r="AQ945" s="27">
        <f>AK945+AO945</f>
        <v>0</v>
      </c>
    </row>
    <row r="946" spans="1:43" s="5" customFormat="1" ht="20.25">
      <c r="A946" s="33" t="s">
        <v>189</v>
      </c>
      <c r="B946" s="25" t="s">
        <v>61</v>
      </c>
      <c r="C946" s="25" t="s">
        <v>50</v>
      </c>
      <c r="D946" s="25" t="s">
        <v>553</v>
      </c>
      <c r="E946" s="28">
        <v>620</v>
      </c>
      <c r="F946" s="28">
        <v>126</v>
      </c>
      <c r="G946" s="27"/>
      <c r="H946" s="28"/>
      <c r="I946" s="27"/>
      <c r="J946" s="28"/>
      <c r="K946" s="27"/>
      <c r="L946" s="27">
        <f>F946+H946+I946+J946+K946</f>
        <v>126</v>
      </c>
      <c r="M946" s="27">
        <f>G946+K946</f>
        <v>0</v>
      </c>
      <c r="N946" s="28"/>
      <c r="O946" s="27"/>
      <c r="P946" s="28"/>
      <c r="Q946" s="27"/>
      <c r="R946" s="27">
        <f>L946+N946+O946+P946+Q946</f>
        <v>126</v>
      </c>
      <c r="S946" s="27">
        <f>M946+Q946</f>
        <v>0</v>
      </c>
      <c r="T946" s="28"/>
      <c r="U946" s="27"/>
      <c r="V946" s="28"/>
      <c r="W946" s="27"/>
      <c r="X946" s="27">
        <f>R946+T946+U946+V946+W946</f>
        <v>126</v>
      </c>
      <c r="Y946" s="27">
        <f>S946+W946</f>
        <v>0</v>
      </c>
      <c r="Z946" s="28"/>
      <c r="AA946" s="27"/>
      <c r="AB946" s="28"/>
      <c r="AC946" s="27"/>
      <c r="AD946" s="27">
        <f>X946+Z946+AA946+AB946+AC946</f>
        <v>126</v>
      </c>
      <c r="AE946" s="27">
        <f>Y946+AC946</f>
        <v>0</v>
      </c>
      <c r="AF946" s="28"/>
      <c r="AG946" s="27"/>
      <c r="AH946" s="28"/>
      <c r="AI946" s="27"/>
      <c r="AJ946" s="27">
        <f>AD946+AF946+AG946+AH946+AI946</f>
        <v>126</v>
      </c>
      <c r="AK946" s="27">
        <f>AE946+AI946</f>
        <v>0</v>
      </c>
      <c r="AL946" s="28"/>
      <c r="AM946" s="27"/>
      <c r="AN946" s="28"/>
      <c r="AO946" s="27"/>
      <c r="AP946" s="27">
        <f>AJ946+AL946+AM946+AN946+AO946</f>
        <v>126</v>
      </c>
      <c r="AQ946" s="27">
        <f>AK946+AO946</f>
        <v>0</v>
      </c>
    </row>
    <row r="947" spans="1:43" s="5" customFormat="1" ht="20.25">
      <c r="A947" s="33"/>
      <c r="B947" s="25"/>
      <c r="C947" s="25"/>
      <c r="D947" s="32"/>
      <c r="E947" s="25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58"/>
      <c r="AA947" s="58"/>
      <c r="AB947" s="58"/>
      <c r="AC947" s="58"/>
      <c r="AD947" s="58"/>
      <c r="AE947" s="58"/>
      <c r="AF947" s="58"/>
      <c r="AG947" s="58"/>
      <c r="AH947" s="58"/>
      <c r="AI947" s="58"/>
      <c r="AJ947" s="58"/>
      <c r="AK947" s="58"/>
      <c r="AL947" s="58"/>
      <c r="AM947" s="58"/>
      <c r="AN947" s="58"/>
      <c r="AO947" s="58"/>
      <c r="AP947" s="58"/>
      <c r="AQ947" s="58"/>
    </row>
    <row r="948" spans="1:43" s="9" customFormat="1" ht="37.5">
      <c r="A948" s="71" t="s">
        <v>5</v>
      </c>
      <c r="B948" s="22" t="s">
        <v>61</v>
      </c>
      <c r="C948" s="22" t="s">
        <v>55</v>
      </c>
      <c r="D948" s="29"/>
      <c r="E948" s="22"/>
      <c r="F948" s="24">
        <f t="shared" ref="F948:U952" si="1385">F949</f>
        <v>74</v>
      </c>
      <c r="G948" s="24">
        <f t="shared" si="1385"/>
        <v>0</v>
      </c>
      <c r="H948" s="24">
        <f t="shared" si="1385"/>
        <v>0</v>
      </c>
      <c r="I948" s="24">
        <f t="shared" si="1385"/>
        <v>0</v>
      </c>
      <c r="J948" s="24">
        <f t="shared" si="1385"/>
        <v>0</v>
      </c>
      <c r="K948" s="24">
        <f t="shared" si="1385"/>
        <v>0</v>
      </c>
      <c r="L948" s="24">
        <f t="shared" si="1385"/>
        <v>74</v>
      </c>
      <c r="M948" s="24">
        <f t="shared" si="1385"/>
        <v>0</v>
      </c>
      <c r="N948" s="24">
        <f t="shared" si="1385"/>
        <v>0</v>
      </c>
      <c r="O948" s="24">
        <f t="shared" si="1385"/>
        <v>0</v>
      </c>
      <c r="P948" s="24">
        <f t="shared" si="1385"/>
        <v>0</v>
      </c>
      <c r="Q948" s="24">
        <f t="shared" si="1385"/>
        <v>0</v>
      </c>
      <c r="R948" s="24">
        <f t="shared" si="1385"/>
        <v>74</v>
      </c>
      <c r="S948" s="24">
        <f t="shared" si="1385"/>
        <v>0</v>
      </c>
      <c r="T948" s="24">
        <f t="shared" si="1385"/>
        <v>0</v>
      </c>
      <c r="U948" s="24">
        <f t="shared" si="1385"/>
        <v>0</v>
      </c>
      <c r="V948" s="24">
        <f t="shared" ref="T948:AI952" si="1386">V949</f>
        <v>0</v>
      </c>
      <c r="W948" s="24">
        <f t="shared" si="1386"/>
        <v>0</v>
      </c>
      <c r="X948" s="24">
        <f t="shared" si="1386"/>
        <v>74</v>
      </c>
      <c r="Y948" s="24">
        <f t="shared" si="1386"/>
        <v>0</v>
      </c>
      <c r="Z948" s="133">
        <f t="shared" si="1386"/>
        <v>498</v>
      </c>
      <c r="AA948" s="24">
        <f t="shared" si="1386"/>
        <v>0</v>
      </c>
      <c r="AB948" s="24">
        <f t="shared" si="1386"/>
        <v>0</v>
      </c>
      <c r="AC948" s="24">
        <f t="shared" si="1386"/>
        <v>0</v>
      </c>
      <c r="AD948" s="24">
        <f t="shared" si="1386"/>
        <v>572</v>
      </c>
      <c r="AE948" s="24">
        <f t="shared" si="1386"/>
        <v>0</v>
      </c>
      <c r="AF948" s="24">
        <f t="shared" si="1386"/>
        <v>0</v>
      </c>
      <c r="AG948" s="24">
        <f t="shared" si="1386"/>
        <v>0</v>
      </c>
      <c r="AH948" s="24">
        <f t="shared" si="1386"/>
        <v>0</v>
      </c>
      <c r="AI948" s="24">
        <f t="shared" si="1386"/>
        <v>0</v>
      </c>
      <c r="AJ948" s="24">
        <f t="shared" ref="AF948:AQ952" si="1387">AJ949</f>
        <v>572</v>
      </c>
      <c r="AK948" s="24">
        <f t="shared" si="1387"/>
        <v>0</v>
      </c>
      <c r="AL948" s="24">
        <f t="shared" si="1387"/>
        <v>0</v>
      </c>
      <c r="AM948" s="24">
        <f t="shared" si="1387"/>
        <v>0</v>
      </c>
      <c r="AN948" s="24">
        <f t="shared" si="1387"/>
        <v>0</v>
      </c>
      <c r="AO948" s="24">
        <f t="shared" si="1387"/>
        <v>0</v>
      </c>
      <c r="AP948" s="24">
        <f t="shared" si="1387"/>
        <v>572</v>
      </c>
      <c r="AQ948" s="24">
        <f t="shared" si="1387"/>
        <v>0</v>
      </c>
    </row>
    <row r="949" spans="1:43" s="9" customFormat="1" ht="34.5">
      <c r="A949" s="73" t="s">
        <v>151</v>
      </c>
      <c r="B949" s="25" t="s">
        <v>61</v>
      </c>
      <c r="C949" s="25" t="s">
        <v>55</v>
      </c>
      <c r="D949" s="32" t="s">
        <v>290</v>
      </c>
      <c r="E949" s="25"/>
      <c r="F949" s="27">
        <f t="shared" si="1385"/>
        <v>74</v>
      </c>
      <c r="G949" s="27">
        <f t="shared" si="1385"/>
        <v>0</v>
      </c>
      <c r="H949" s="27">
        <f t="shared" si="1385"/>
        <v>0</v>
      </c>
      <c r="I949" s="27">
        <f t="shared" si="1385"/>
        <v>0</v>
      </c>
      <c r="J949" s="27">
        <f t="shared" si="1385"/>
        <v>0</v>
      </c>
      <c r="K949" s="27">
        <f t="shared" si="1385"/>
        <v>0</v>
      </c>
      <c r="L949" s="27">
        <f t="shared" si="1385"/>
        <v>74</v>
      </c>
      <c r="M949" s="27">
        <f t="shared" si="1385"/>
        <v>0</v>
      </c>
      <c r="N949" s="27">
        <f t="shared" si="1385"/>
        <v>0</v>
      </c>
      <c r="O949" s="27">
        <f t="shared" si="1385"/>
        <v>0</v>
      </c>
      <c r="P949" s="27">
        <f t="shared" si="1385"/>
        <v>0</v>
      </c>
      <c r="Q949" s="27">
        <f t="shared" si="1385"/>
        <v>0</v>
      </c>
      <c r="R949" s="27">
        <f t="shared" si="1385"/>
        <v>74</v>
      </c>
      <c r="S949" s="27">
        <f t="shared" si="1385"/>
        <v>0</v>
      </c>
      <c r="T949" s="27">
        <f t="shared" si="1386"/>
        <v>0</v>
      </c>
      <c r="U949" s="27">
        <f t="shared" si="1386"/>
        <v>0</v>
      </c>
      <c r="V949" s="27">
        <f t="shared" si="1386"/>
        <v>0</v>
      </c>
      <c r="W949" s="27">
        <f t="shared" si="1386"/>
        <v>0</v>
      </c>
      <c r="X949" s="27">
        <f t="shared" si="1386"/>
        <v>74</v>
      </c>
      <c r="Y949" s="27">
        <f t="shared" si="1386"/>
        <v>0</v>
      </c>
      <c r="Z949" s="131">
        <f t="shared" si="1386"/>
        <v>498</v>
      </c>
      <c r="AA949" s="27">
        <f t="shared" si="1386"/>
        <v>0</v>
      </c>
      <c r="AB949" s="27">
        <f t="shared" si="1386"/>
        <v>0</v>
      </c>
      <c r="AC949" s="27">
        <f t="shared" si="1386"/>
        <v>0</v>
      </c>
      <c r="AD949" s="27">
        <f t="shared" si="1386"/>
        <v>572</v>
      </c>
      <c r="AE949" s="27">
        <f t="shared" si="1386"/>
        <v>0</v>
      </c>
      <c r="AF949" s="27">
        <f t="shared" si="1387"/>
        <v>0</v>
      </c>
      <c r="AG949" s="27">
        <f t="shared" si="1387"/>
        <v>0</v>
      </c>
      <c r="AH949" s="27">
        <f t="shared" si="1387"/>
        <v>0</v>
      </c>
      <c r="AI949" s="27">
        <f t="shared" si="1387"/>
        <v>0</v>
      </c>
      <c r="AJ949" s="27">
        <f t="shared" si="1387"/>
        <v>572</v>
      </c>
      <c r="AK949" s="27">
        <f t="shared" si="1387"/>
        <v>0</v>
      </c>
      <c r="AL949" s="27">
        <f t="shared" si="1387"/>
        <v>0</v>
      </c>
      <c r="AM949" s="27">
        <f t="shared" si="1387"/>
        <v>0</v>
      </c>
      <c r="AN949" s="27">
        <f t="shared" si="1387"/>
        <v>0</v>
      </c>
      <c r="AO949" s="27">
        <f t="shared" si="1387"/>
        <v>0</v>
      </c>
      <c r="AP949" s="27">
        <f t="shared" si="1387"/>
        <v>572</v>
      </c>
      <c r="AQ949" s="27">
        <f t="shared" si="1387"/>
        <v>0</v>
      </c>
    </row>
    <row r="950" spans="1:43" s="9" customFormat="1" ht="18" customHeight="1">
      <c r="A950" s="73" t="s">
        <v>78</v>
      </c>
      <c r="B950" s="25" t="s">
        <v>61</v>
      </c>
      <c r="C950" s="25" t="s">
        <v>55</v>
      </c>
      <c r="D950" s="32" t="s">
        <v>278</v>
      </c>
      <c r="E950" s="25"/>
      <c r="F950" s="27">
        <f t="shared" si="1385"/>
        <v>74</v>
      </c>
      <c r="G950" s="27">
        <f t="shared" si="1385"/>
        <v>0</v>
      </c>
      <c r="H950" s="27">
        <f t="shared" si="1385"/>
        <v>0</v>
      </c>
      <c r="I950" s="27">
        <f t="shared" si="1385"/>
        <v>0</v>
      </c>
      <c r="J950" s="27">
        <f t="shared" si="1385"/>
        <v>0</v>
      </c>
      <c r="K950" s="27">
        <f t="shared" si="1385"/>
        <v>0</v>
      </c>
      <c r="L950" s="27">
        <f t="shared" si="1385"/>
        <v>74</v>
      </c>
      <c r="M950" s="27">
        <f t="shared" si="1385"/>
        <v>0</v>
      </c>
      <c r="N950" s="27">
        <f t="shared" si="1385"/>
        <v>0</v>
      </c>
      <c r="O950" s="27">
        <f t="shared" si="1385"/>
        <v>0</v>
      </c>
      <c r="P950" s="27">
        <f t="shared" si="1385"/>
        <v>0</v>
      </c>
      <c r="Q950" s="27">
        <f t="shared" si="1385"/>
        <v>0</v>
      </c>
      <c r="R950" s="27">
        <f t="shared" si="1385"/>
        <v>74</v>
      </c>
      <c r="S950" s="27">
        <f t="shared" si="1385"/>
        <v>0</v>
      </c>
      <c r="T950" s="27">
        <f t="shared" si="1386"/>
        <v>0</v>
      </c>
      <c r="U950" s="27">
        <f t="shared" si="1386"/>
        <v>0</v>
      </c>
      <c r="V950" s="27">
        <f t="shared" si="1386"/>
        <v>0</v>
      </c>
      <c r="W950" s="27">
        <f t="shared" si="1386"/>
        <v>0</v>
      </c>
      <c r="X950" s="27">
        <f t="shared" si="1386"/>
        <v>74</v>
      </c>
      <c r="Y950" s="27">
        <f t="shared" si="1386"/>
        <v>0</v>
      </c>
      <c r="Z950" s="131">
        <f t="shared" si="1386"/>
        <v>498</v>
      </c>
      <c r="AA950" s="27">
        <f t="shared" si="1386"/>
        <v>0</v>
      </c>
      <c r="AB950" s="27">
        <f t="shared" si="1386"/>
        <v>0</v>
      </c>
      <c r="AC950" s="27">
        <f t="shared" si="1386"/>
        <v>0</v>
      </c>
      <c r="AD950" s="27">
        <f t="shared" si="1386"/>
        <v>572</v>
      </c>
      <c r="AE950" s="27">
        <f t="shared" si="1386"/>
        <v>0</v>
      </c>
      <c r="AF950" s="27">
        <f t="shared" si="1387"/>
        <v>0</v>
      </c>
      <c r="AG950" s="27">
        <f t="shared" si="1387"/>
        <v>0</v>
      </c>
      <c r="AH950" s="27">
        <f t="shared" si="1387"/>
        <v>0</v>
      </c>
      <c r="AI950" s="27">
        <f t="shared" si="1387"/>
        <v>0</v>
      </c>
      <c r="AJ950" s="27">
        <f t="shared" si="1387"/>
        <v>572</v>
      </c>
      <c r="AK950" s="27">
        <f t="shared" si="1387"/>
        <v>0</v>
      </c>
      <c r="AL950" s="27">
        <f t="shared" si="1387"/>
        <v>0</v>
      </c>
      <c r="AM950" s="27">
        <f t="shared" si="1387"/>
        <v>0</v>
      </c>
      <c r="AN950" s="27">
        <f t="shared" si="1387"/>
        <v>0</v>
      </c>
      <c r="AO950" s="27">
        <f t="shared" si="1387"/>
        <v>0</v>
      </c>
      <c r="AP950" s="27">
        <f t="shared" si="1387"/>
        <v>572</v>
      </c>
      <c r="AQ950" s="27">
        <f t="shared" si="1387"/>
        <v>0</v>
      </c>
    </row>
    <row r="951" spans="1:43" s="9" customFormat="1" ht="33.75" customHeight="1">
      <c r="A951" s="33" t="s">
        <v>95</v>
      </c>
      <c r="B951" s="25" t="s">
        <v>61</v>
      </c>
      <c r="C951" s="25" t="s">
        <v>55</v>
      </c>
      <c r="D951" s="32" t="s">
        <v>291</v>
      </c>
      <c r="E951" s="25"/>
      <c r="F951" s="27">
        <f t="shared" si="1385"/>
        <v>74</v>
      </c>
      <c r="G951" s="27">
        <f t="shared" si="1385"/>
        <v>0</v>
      </c>
      <c r="H951" s="27">
        <f t="shared" si="1385"/>
        <v>0</v>
      </c>
      <c r="I951" s="27">
        <f t="shared" si="1385"/>
        <v>0</v>
      </c>
      <c r="J951" s="27">
        <f t="shared" si="1385"/>
        <v>0</v>
      </c>
      <c r="K951" s="27">
        <f t="shared" si="1385"/>
        <v>0</v>
      </c>
      <c r="L951" s="27">
        <f t="shared" si="1385"/>
        <v>74</v>
      </c>
      <c r="M951" s="27">
        <f t="shared" si="1385"/>
        <v>0</v>
      </c>
      <c r="N951" s="27">
        <f t="shared" si="1385"/>
        <v>0</v>
      </c>
      <c r="O951" s="27">
        <f t="shared" si="1385"/>
        <v>0</v>
      </c>
      <c r="P951" s="27">
        <f t="shared" si="1385"/>
        <v>0</v>
      </c>
      <c r="Q951" s="27">
        <f t="shared" si="1385"/>
        <v>0</v>
      </c>
      <c r="R951" s="27">
        <f t="shared" si="1385"/>
        <v>74</v>
      </c>
      <c r="S951" s="27">
        <f t="shared" si="1385"/>
        <v>0</v>
      </c>
      <c r="T951" s="27">
        <f t="shared" si="1386"/>
        <v>0</v>
      </c>
      <c r="U951" s="27">
        <f t="shared" si="1386"/>
        <v>0</v>
      </c>
      <c r="V951" s="27">
        <f t="shared" si="1386"/>
        <v>0</v>
      </c>
      <c r="W951" s="27">
        <f t="shared" si="1386"/>
        <v>0</v>
      </c>
      <c r="X951" s="27">
        <f t="shared" si="1386"/>
        <v>74</v>
      </c>
      <c r="Y951" s="27">
        <f t="shared" si="1386"/>
        <v>0</v>
      </c>
      <c r="Z951" s="131">
        <f t="shared" si="1386"/>
        <v>498</v>
      </c>
      <c r="AA951" s="27">
        <f t="shared" si="1386"/>
        <v>0</v>
      </c>
      <c r="AB951" s="27">
        <f t="shared" si="1386"/>
        <v>0</v>
      </c>
      <c r="AC951" s="27">
        <f t="shared" si="1386"/>
        <v>0</v>
      </c>
      <c r="AD951" s="27">
        <f t="shared" si="1386"/>
        <v>572</v>
      </c>
      <c r="AE951" s="27">
        <f t="shared" si="1386"/>
        <v>0</v>
      </c>
      <c r="AF951" s="27">
        <f t="shared" si="1387"/>
        <v>0</v>
      </c>
      <c r="AG951" s="27">
        <f t="shared" si="1387"/>
        <v>0</v>
      </c>
      <c r="AH951" s="27">
        <f t="shared" si="1387"/>
        <v>0</v>
      </c>
      <c r="AI951" s="27">
        <f t="shared" si="1387"/>
        <v>0</v>
      </c>
      <c r="AJ951" s="27">
        <f t="shared" si="1387"/>
        <v>572</v>
      </c>
      <c r="AK951" s="27">
        <f t="shared" si="1387"/>
        <v>0</v>
      </c>
      <c r="AL951" s="27">
        <f t="shared" si="1387"/>
        <v>0</v>
      </c>
      <c r="AM951" s="27">
        <f t="shared" si="1387"/>
        <v>0</v>
      </c>
      <c r="AN951" s="27">
        <f t="shared" si="1387"/>
        <v>0</v>
      </c>
      <c r="AO951" s="27">
        <f t="shared" si="1387"/>
        <v>0</v>
      </c>
      <c r="AP951" s="27">
        <f t="shared" si="1387"/>
        <v>572</v>
      </c>
      <c r="AQ951" s="27">
        <f t="shared" si="1387"/>
        <v>0</v>
      </c>
    </row>
    <row r="952" spans="1:43" s="9" customFormat="1" ht="33">
      <c r="A952" s="33" t="s">
        <v>437</v>
      </c>
      <c r="B952" s="25" t="s">
        <v>61</v>
      </c>
      <c r="C952" s="25" t="s">
        <v>55</v>
      </c>
      <c r="D952" s="32" t="s">
        <v>291</v>
      </c>
      <c r="E952" s="25" t="s">
        <v>80</v>
      </c>
      <c r="F952" s="27">
        <f t="shared" si="1385"/>
        <v>74</v>
      </c>
      <c r="G952" s="27">
        <f t="shared" si="1385"/>
        <v>0</v>
      </c>
      <c r="H952" s="27">
        <f t="shared" si="1385"/>
        <v>0</v>
      </c>
      <c r="I952" s="27">
        <f t="shared" si="1385"/>
        <v>0</v>
      </c>
      <c r="J952" s="27">
        <f t="shared" si="1385"/>
        <v>0</v>
      </c>
      <c r="K952" s="27">
        <f t="shared" si="1385"/>
        <v>0</v>
      </c>
      <c r="L952" s="27">
        <f t="shared" si="1385"/>
        <v>74</v>
      </c>
      <c r="M952" s="27">
        <f t="shared" si="1385"/>
        <v>0</v>
      </c>
      <c r="N952" s="27">
        <f t="shared" si="1385"/>
        <v>0</v>
      </c>
      <c r="O952" s="27">
        <f t="shared" si="1385"/>
        <v>0</v>
      </c>
      <c r="P952" s="27">
        <f t="shared" si="1385"/>
        <v>0</v>
      </c>
      <c r="Q952" s="27">
        <f t="shared" si="1385"/>
        <v>0</v>
      </c>
      <c r="R952" s="27">
        <f t="shared" si="1385"/>
        <v>74</v>
      </c>
      <c r="S952" s="27">
        <f t="shared" si="1385"/>
        <v>0</v>
      </c>
      <c r="T952" s="27">
        <f t="shared" si="1386"/>
        <v>0</v>
      </c>
      <c r="U952" s="27">
        <f t="shared" si="1386"/>
        <v>0</v>
      </c>
      <c r="V952" s="27">
        <f t="shared" si="1386"/>
        <v>0</v>
      </c>
      <c r="W952" s="27">
        <f t="shared" si="1386"/>
        <v>0</v>
      </c>
      <c r="X952" s="27">
        <f t="shared" si="1386"/>
        <v>74</v>
      </c>
      <c r="Y952" s="27">
        <f t="shared" si="1386"/>
        <v>0</v>
      </c>
      <c r="Z952" s="131">
        <f t="shared" si="1386"/>
        <v>498</v>
      </c>
      <c r="AA952" s="27">
        <f t="shared" si="1386"/>
        <v>0</v>
      </c>
      <c r="AB952" s="27">
        <f t="shared" si="1386"/>
        <v>0</v>
      </c>
      <c r="AC952" s="27">
        <f t="shared" si="1386"/>
        <v>0</v>
      </c>
      <c r="AD952" s="27">
        <f t="shared" si="1386"/>
        <v>572</v>
      </c>
      <c r="AE952" s="27">
        <f t="shared" si="1386"/>
        <v>0</v>
      </c>
      <c r="AF952" s="27">
        <f t="shared" si="1387"/>
        <v>0</v>
      </c>
      <c r="AG952" s="27">
        <f t="shared" si="1387"/>
        <v>0</v>
      </c>
      <c r="AH952" s="27">
        <f t="shared" si="1387"/>
        <v>0</v>
      </c>
      <c r="AI952" s="27">
        <f t="shared" si="1387"/>
        <v>0</v>
      </c>
      <c r="AJ952" s="27">
        <f t="shared" si="1387"/>
        <v>572</v>
      </c>
      <c r="AK952" s="27">
        <f t="shared" si="1387"/>
        <v>0</v>
      </c>
      <c r="AL952" s="27">
        <f t="shared" si="1387"/>
        <v>0</v>
      </c>
      <c r="AM952" s="27">
        <f t="shared" si="1387"/>
        <v>0</v>
      </c>
      <c r="AN952" s="27">
        <f t="shared" si="1387"/>
        <v>0</v>
      </c>
      <c r="AO952" s="27">
        <f t="shared" si="1387"/>
        <v>0</v>
      </c>
      <c r="AP952" s="27">
        <f t="shared" si="1387"/>
        <v>572</v>
      </c>
      <c r="AQ952" s="27">
        <f t="shared" si="1387"/>
        <v>0</v>
      </c>
    </row>
    <row r="953" spans="1:43" s="9" customFormat="1" ht="33.75" customHeight="1">
      <c r="A953" s="72" t="s">
        <v>170</v>
      </c>
      <c r="B953" s="25" t="s">
        <v>61</v>
      </c>
      <c r="C953" s="25" t="s">
        <v>55</v>
      </c>
      <c r="D953" s="32" t="s">
        <v>291</v>
      </c>
      <c r="E953" s="25" t="s">
        <v>169</v>
      </c>
      <c r="F953" s="27">
        <v>74</v>
      </c>
      <c r="G953" s="27"/>
      <c r="H953" s="27"/>
      <c r="I953" s="27"/>
      <c r="J953" s="27"/>
      <c r="K953" s="27"/>
      <c r="L953" s="27">
        <f>F953+H953+I953+J953+K953</f>
        <v>74</v>
      </c>
      <c r="M953" s="27">
        <f>G953+K953</f>
        <v>0</v>
      </c>
      <c r="N953" s="27"/>
      <c r="O953" s="27"/>
      <c r="P953" s="27"/>
      <c r="Q953" s="27"/>
      <c r="R953" s="27">
        <f>L953+N953+O953+P953+Q953</f>
        <v>74</v>
      </c>
      <c r="S953" s="27">
        <f>M953+Q953</f>
        <v>0</v>
      </c>
      <c r="T953" s="27"/>
      <c r="U953" s="27"/>
      <c r="V953" s="27"/>
      <c r="W953" s="27"/>
      <c r="X953" s="27">
        <f>R953+T953+U953+V953+W953</f>
        <v>74</v>
      </c>
      <c r="Y953" s="27">
        <f>S953+W953</f>
        <v>0</v>
      </c>
      <c r="Z953" s="131">
        <v>498</v>
      </c>
      <c r="AA953" s="27"/>
      <c r="AB953" s="27"/>
      <c r="AC953" s="27"/>
      <c r="AD953" s="27">
        <f>X953+Z953+AA953+AB953+AC953</f>
        <v>572</v>
      </c>
      <c r="AE953" s="27">
        <f>Y953+AC953</f>
        <v>0</v>
      </c>
      <c r="AF953" s="27"/>
      <c r="AG953" s="27"/>
      <c r="AH953" s="27"/>
      <c r="AI953" s="27"/>
      <c r="AJ953" s="27">
        <f>AD953+AF953+AG953+AH953+AI953</f>
        <v>572</v>
      </c>
      <c r="AK953" s="27">
        <f>AE953+AI953</f>
        <v>0</v>
      </c>
      <c r="AL953" s="27"/>
      <c r="AM953" s="27"/>
      <c r="AN953" s="27"/>
      <c r="AO953" s="27"/>
      <c r="AP953" s="27">
        <f>AJ953+AL953+AM953+AN953+AO953</f>
        <v>572</v>
      </c>
      <c r="AQ953" s="27">
        <f>AK953+AO953</f>
        <v>0</v>
      </c>
    </row>
    <row r="954" spans="1:43" s="9" customFormat="1" ht="16.5">
      <c r="A954" s="72"/>
      <c r="B954" s="25"/>
      <c r="C954" s="25"/>
      <c r="D954" s="32"/>
      <c r="E954" s="25"/>
      <c r="F954" s="60"/>
      <c r="G954" s="60"/>
      <c r="H954" s="60"/>
      <c r="I954" s="60"/>
      <c r="J954" s="60"/>
      <c r="K954" s="60"/>
      <c r="L954" s="60"/>
      <c r="M954" s="60"/>
      <c r="N954" s="60"/>
      <c r="O954" s="60"/>
      <c r="P954" s="60"/>
      <c r="Q954" s="60"/>
      <c r="R954" s="60"/>
      <c r="S954" s="60"/>
      <c r="T954" s="60"/>
      <c r="U954" s="60"/>
      <c r="V954" s="60"/>
      <c r="W954" s="60"/>
      <c r="X954" s="60"/>
      <c r="Y954" s="60"/>
      <c r="Z954" s="60"/>
      <c r="AA954" s="60"/>
      <c r="AB954" s="60"/>
      <c r="AC954" s="60"/>
      <c r="AD954" s="60"/>
      <c r="AE954" s="60"/>
      <c r="AF954" s="60"/>
      <c r="AG954" s="60"/>
      <c r="AH954" s="60"/>
      <c r="AI954" s="60"/>
      <c r="AJ954" s="60"/>
      <c r="AK954" s="60"/>
      <c r="AL954" s="60"/>
      <c r="AM954" s="60"/>
      <c r="AN954" s="60"/>
      <c r="AO954" s="60"/>
      <c r="AP954" s="60"/>
      <c r="AQ954" s="60"/>
    </row>
    <row r="955" spans="1:43" s="5" customFormat="1" ht="20.25">
      <c r="A955" s="74" t="s">
        <v>43</v>
      </c>
      <c r="B955" s="19" t="s">
        <v>44</v>
      </c>
      <c r="C955" s="19"/>
      <c r="D955" s="20"/>
      <c r="E955" s="19"/>
      <c r="F955" s="37">
        <f>F957+F967+F1111</f>
        <v>228387</v>
      </c>
      <c r="G955" s="37">
        <f>G957+G967+G1111</f>
        <v>0</v>
      </c>
      <c r="H955" s="37">
        <f t="shared" ref="H955:AQ955" si="1388">H957+H967+H1111+H1100</f>
        <v>0</v>
      </c>
      <c r="I955" s="37">
        <f t="shared" si="1388"/>
        <v>0</v>
      </c>
      <c r="J955" s="37">
        <f t="shared" si="1388"/>
        <v>0</v>
      </c>
      <c r="K955" s="37">
        <f t="shared" si="1388"/>
        <v>18068</v>
      </c>
      <c r="L955" s="37">
        <f t="shared" si="1388"/>
        <v>246455</v>
      </c>
      <c r="M955" s="37">
        <f t="shared" si="1388"/>
        <v>18068</v>
      </c>
      <c r="N955" s="37">
        <f t="shared" si="1388"/>
        <v>9581</v>
      </c>
      <c r="O955" s="37">
        <f t="shared" si="1388"/>
        <v>-2955</v>
      </c>
      <c r="P955" s="37">
        <f t="shared" si="1388"/>
        <v>0</v>
      </c>
      <c r="Q955" s="37">
        <f t="shared" si="1388"/>
        <v>0</v>
      </c>
      <c r="R955" s="37">
        <f t="shared" si="1388"/>
        <v>253081</v>
      </c>
      <c r="S955" s="37">
        <f t="shared" si="1388"/>
        <v>18068</v>
      </c>
      <c r="T955" s="37">
        <f t="shared" si="1388"/>
        <v>0</v>
      </c>
      <c r="U955" s="37">
        <f t="shared" si="1388"/>
        <v>0</v>
      </c>
      <c r="V955" s="37">
        <f t="shared" si="1388"/>
        <v>0</v>
      </c>
      <c r="W955" s="37">
        <f t="shared" si="1388"/>
        <v>0</v>
      </c>
      <c r="X955" s="37">
        <f t="shared" si="1388"/>
        <v>253081</v>
      </c>
      <c r="Y955" s="37">
        <f t="shared" si="1388"/>
        <v>18068</v>
      </c>
      <c r="Z955" s="37">
        <f t="shared" si="1388"/>
        <v>1021</v>
      </c>
      <c r="AA955" s="37">
        <f t="shared" si="1388"/>
        <v>0</v>
      </c>
      <c r="AB955" s="37">
        <f t="shared" si="1388"/>
        <v>0</v>
      </c>
      <c r="AC955" s="37">
        <f t="shared" si="1388"/>
        <v>173835</v>
      </c>
      <c r="AD955" s="37">
        <f t="shared" si="1388"/>
        <v>427937</v>
      </c>
      <c r="AE955" s="37">
        <f t="shared" si="1388"/>
        <v>191903</v>
      </c>
      <c r="AF955" s="37">
        <f t="shared" si="1388"/>
        <v>0</v>
      </c>
      <c r="AG955" s="37">
        <f t="shared" si="1388"/>
        <v>0</v>
      </c>
      <c r="AH955" s="37">
        <f t="shared" si="1388"/>
        <v>0</v>
      </c>
      <c r="AI955" s="37">
        <f t="shared" si="1388"/>
        <v>7418</v>
      </c>
      <c r="AJ955" s="37">
        <f t="shared" si="1388"/>
        <v>435355</v>
      </c>
      <c r="AK955" s="37">
        <f t="shared" si="1388"/>
        <v>199321</v>
      </c>
      <c r="AL955" s="37">
        <f t="shared" si="1388"/>
        <v>0</v>
      </c>
      <c r="AM955" s="37">
        <f t="shared" si="1388"/>
        <v>0</v>
      </c>
      <c r="AN955" s="37">
        <f t="shared" si="1388"/>
        <v>0</v>
      </c>
      <c r="AO955" s="37">
        <f t="shared" si="1388"/>
        <v>0</v>
      </c>
      <c r="AP955" s="37">
        <f t="shared" si="1388"/>
        <v>435355</v>
      </c>
      <c r="AQ955" s="37">
        <f t="shared" si="1388"/>
        <v>199321</v>
      </c>
    </row>
    <row r="956" spans="1:43" s="5" customFormat="1" ht="12.75" customHeight="1">
      <c r="A956" s="74"/>
      <c r="B956" s="19"/>
      <c r="C956" s="19"/>
      <c r="D956" s="20"/>
      <c r="E956" s="19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58"/>
      <c r="AA956" s="58"/>
      <c r="AB956" s="58"/>
      <c r="AC956" s="58"/>
      <c r="AD956" s="58"/>
      <c r="AE956" s="58"/>
      <c r="AF956" s="58"/>
      <c r="AG956" s="58"/>
      <c r="AH956" s="58"/>
      <c r="AI956" s="58"/>
      <c r="AJ956" s="58"/>
      <c r="AK956" s="58"/>
      <c r="AL956" s="58"/>
      <c r="AM956" s="58"/>
      <c r="AN956" s="58"/>
      <c r="AO956" s="58"/>
      <c r="AP956" s="58"/>
      <c r="AQ956" s="58"/>
    </row>
    <row r="957" spans="1:43" s="5" customFormat="1" ht="20.25">
      <c r="A957" s="71" t="s">
        <v>66</v>
      </c>
      <c r="B957" s="22" t="s">
        <v>11</v>
      </c>
      <c r="C957" s="22" t="s">
        <v>50</v>
      </c>
      <c r="D957" s="20"/>
      <c r="E957" s="19"/>
      <c r="F957" s="45">
        <f t="shared" ref="F957:U963" si="1389">F958</f>
        <v>41423</v>
      </c>
      <c r="G957" s="45">
        <f t="shared" si="1389"/>
        <v>0</v>
      </c>
      <c r="H957" s="45">
        <f t="shared" si="1389"/>
        <v>0</v>
      </c>
      <c r="I957" s="45">
        <f t="shared" si="1389"/>
        <v>0</v>
      </c>
      <c r="J957" s="45">
        <f t="shared" si="1389"/>
        <v>0</v>
      </c>
      <c r="K957" s="45">
        <f t="shared" si="1389"/>
        <v>0</v>
      </c>
      <c r="L957" s="45">
        <f t="shared" si="1389"/>
        <v>41423</v>
      </c>
      <c r="M957" s="45">
        <f t="shared" si="1389"/>
        <v>0</v>
      </c>
      <c r="N957" s="45">
        <f t="shared" si="1389"/>
        <v>0</v>
      </c>
      <c r="O957" s="45">
        <f t="shared" si="1389"/>
        <v>0</v>
      </c>
      <c r="P957" s="45">
        <f t="shared" si="1389"/>
        <v>0</v>
      </c>
      <c r="Q957" s="45">
        <f t="shared" si="1389"/>
        <v>0</v>
      </c>
      <c r="R957" s="45">
        <f t="shared" si="1389"/>
        <v>41423</v>
      </c>
      <c r="S957" s="45">
        <f t="shared" si="1389"/>
        <v>0</v>
      </c>
      <c r="T957" s="45">
        <f t="shared" si="1389"/>
        <v>0</v>
      </c>
      <c r="U957" s="45">
        <f t="shared" si="1389"/>
        <v>0</v>
      </c>
      <c r="V957" s="45">
        <f t="shared" ref="T957:AI963" si="1390">V958</f>
        <v>0</v>
      </c>
      <c r="W957" s="45">
        <f t="shared" si="1390"/>
        <v>0</v>
      </c>
      <c r="X957" s="45">
        <f t="shared" si="1390"/>
        <v>41423</v>
      </c>
      <c r="Y957" s="45">
        <f t="shared" si="1390"/>
        <v>0</v>
      </c>
      <c r="Z957" s="45">
        <f t="shared" si="1390"/>
        <v>1021</v>
      </c>
      <c r="AA957" s="45">
        <f t="shared" si="1390"/>
        <v>0</v>
      </c>
      <c r="AB957" s="45">
        <f t="shared" si="1390"/>
        <v>0</v>
      </c>
      <c r="AC957" s="45">
        <f t="shared" si="1390"/>
        <v>0</v>
      </c>
      <c r="AD957" s="45">
        <f t="shared" si="1390"/>
        <v>42444</v>
      </c>
      <c r="AE957" s="45">
        <f t="shared" si="1390"/>
        <v>0</v>
      </c>
      <c r="AF957" s="45">
        <f t="shared" si="1390"/>
        <v>0</v>
      </c>
      <c r="AG957" s="45">
        <f t="shared" si="1390"/>
        <v>0</v>
      </c>
      <c r="AH957" s="45">
        <f t="shared" si="1390"/>
        <v>0</v>
      </c>
      <c r="AI957" s="45">
        <f t="shared" si="1390"/>
        <v>0</v>
      </c>
      <c r="AJ957" s="45">
        <f t="shared" ref="AF957:AQ963" si="1391">AJ958</f>
        <v>42444</v>
      </c>
      <c r="AK957" s="45">
        <f t="shared" si="1391"/>
        <v>0</v>
      </c>
      <c r="AL957" s="45">
        <f t="shared" si="1391"/>
        <v>0</v>
      </c>
      <c r="AM957" s="45">
        <f t="shared" si="1391"/>
        <v>0</v>
      </c>
      <c r="AN957" s="45">
        <f t="shared" si="1391"/>
        <v>0</v>
      </c>
      <c r="AO957" s="45">
        <f t="shared" si="1391"/>
        <v>0</v>
      </c>
      <c r="AP957" s="45">
        <f t="shared" si="1391"/>
        <v>42444</v>
      </c>
      <c r="AQ957" s="45">
        <f t="shared" si="1391"/>
        <v>0</v>
      </c>
    </row>
    <row r="958" spans="1:43" s="5" customFormat="1" ht="51">
      <c r="A958" s="33" t="s">
        <v>461</v>
      </c>
      <c r="B958" s="36" t="s">
        <v>11</v>
      </c>
      <c r="C958" s="36" t="s">
        <v>50</v>
      </c>
      <c r="D958" s="36" t="s">
        <v>241</v>
      </c>
      <c r="E958" s="36"/>
      <c r="F958" s="63">
        <f>F959</f>
        <v>41423</v>
      </c>
      <c r="G958" s="63">
        <f>G959</f>
        <v>0</v>
      </c>
      <c r="H958" s="63">
        <f t="shared" si="1389"/>
        <v>0</v>
      </c>
      <c r="I958" s="63">
        <f t="shared" si="1389"/>
        <v>0</v>
      </c>
      <c r="J958" s="63">
        <f t="shared" si="1389"/>
        <v>0</v>
      </c>
      <c r="K958" s="63">
        <f t="shared" si="1389"/>
        <v>0</v>
      </c>
      <c r="L958" s="63">
        <f t="shared" si="1389"/>
        <v>41423</v>
      </c>
      <c r="M958" s="63">
        <f t="shared" si="1389"/>
        <v>0</v>
      </c>
      <c r="N958" s="63">
        <f t="shared" si="1389"/>
        <v>0</v>
      </c>
      <c r="O958" s="63">
        <f t="shared" si="1389"/>
        <v>0</v>
      </c>
      <c r="P958" s="63">
        <f t="shared" si="1389"/>
        <v>0</v>
      </c>
      <c r="Q958" s="63">
        <f t="shared" si="1389"/>
        <v>0</v>
      </c>
      <c r="R958" s="63">
        <f t="shared" si="1389"/>
        <v>41423</v>
      </c>
      <c r="S958" s="63">
        <f t="shared" si="1389"/>
        <v>0</v>
      </c>
      <c r="T958" s="63">
        <f t="shared" si="1390"/>
        <v>0</v>
      </c>
      <c r="U958" s="63">
        <f t="shared" si="1390"/>
        <v>0</v>
      </c>
      <c r="V958" s="63">
        <f t="shared" si="1390"/>
        <v>0</v>
      </c>
      <c r="W958" s="63">
        <f t="shared" si="1390"/>
        <v>0</v>
      </c>
      <c r="X958" s="63">
        <f t="shared" si="1390"/>
        <v>41423</v>
      </c>
      <c r="Y958" s="63">
        <f t="shared" si="1390"/>
        <v>0</v>
      </c>
      <c r="Z958" s="63">
        <f t="shared" si="1390"/>
        <v>1021</v>
      </c>
      <c r="AA958" s="63">
        <f t="shared" si="1390"/>
        <v>0</v>
      </c>
      <c r="AB958" s="63">
        <f t="shared" si="1390"/>
        <v>0</v>
      </c>
      <c r="AC958" s="63">
        <f t="shared" si="1390"/>
        <v>0</v>
      </c>
      <c r="AD958" s="63">
        <f t="shared" si="1390"/>
        <v>42444</v>
      </c>
      <c r="AE958" s="63">
        <f t="shared" si="1390"/>
        <v>0</v>
      </c>
      <c r="AF958" s="63">
        <f t="shared" si="1391"/>
        <v>0</v>
      </c>
      <c r="AG958" s="63">
        <f t="shared" si="1391"/>
        <v>0</v>
      </c>
      <c r="AH958" s="63">
        <f t="shared" si="1391"/>
        <v>0</v>
      </c>
      <c r="AI958" s="63">
        <f t="shared" si="1391"/>
        <v>0</v>
      </c>
      <c r="AJ958" s="63">
        <f t="shared" si="1391"/>
        <v>42444</v>
      </c>
      <c r="AK958" s="63">
        <f t="shared" si="1391"/>
        <v>0</v>
      </c>
      <c r="AL958" s="63">
        <f t="shared" si="1391"/>
        <v>0</v>
      </c>
      <c r="AM958" s="63">
        <f t="shared" si="1391"/>
        <v>0</v>
      </c>
      <c r="AN958" s="63">
        <f t="shared" si="1391"/>
        <v>0</v>
      </c>
      <c r="AO958" s="63">
        <f t="shared" si="1391"/>
        <v>0</v>
      </c>
      <c r="AP958" s="63">
        <f t="shared" si="1391"/>
        <v>42444</v>
      </c>
      <c r="AQ958" s="63">
        <f t="shared" si="1391"/>
        <v>0</v>
      </c>
    </row>
    <row r="959" spans="1:43" s="5" customFormat="1" ht="38.25" customHeight="1">
      <c r="A959" s="73" t="s">
        <v>67</v>
      </c>
      <c r="B959" s="36" t="s">
        <v>11</v>
      </c>
      <c r="C959" s="36" t="s">
        <v>50</v>
      </c>
      <c r="D959" s="36" t="s">
        <v>563</v>
      </c>
      <c r="E959" s="36"/>
      <c r="F959" s="63">
        <f t="shared" si="1389"/>
        <v>41423</v>
      </c>
      <c r="G959" s="63">
        <f t="shared" si="1389"/>
        <v>0</v>
      </c>
      <c r="H959" s="63">
        <f t="shared" si="1389"/>
        <v>0</v>
      </c>
      <c r="I959" s="63">
        <f t="shared" si="1389"/>
        <v>0</v>
      </c>
      <c r="J959" s="63">
        <f t="shared" si="1389"/>
        <v>0</v>
      </c>
      <c r="K959" s="63">
        <f t="shared" si="1389"/>
        <v>0</v>
      </c>
      <c r="L959" s="63">
        <f t="shared" si="1389"/>
        <v>41423</v>
      </c>
      <c r="M959" s="63">
        <f t="shared" si="1389"/>
        <v>0</v>
      </c>
      <c r="N959" s="63">
        <f>N960</f>
        <v>0</v>
      </c>
      <c r="O959" s="63">
        <f t="shared" si="1389"/>
        <v>0</v>
      </c>
      <c r="P959" s="63">
        <f t="shared" si="1389"/>
        <v>0</v>
      </c>
      <c r="Q959" s="63">
        <f t="shared" si="1389"/>
        <v>0</v>
      </c>
      <c r="R959" s="63">
        <f t="shared" si="1389"/>
        <v>41423</v>
      </c>
      <c r="S959" s="63">
        <f t="shared" si="1389"/>
        <v>0</v>
      </c>
      <c r="T959" s="63">
        <f>T960</f>
        <v>0</v>
      </c>
      <c r="U959" s="63">
        <f t="shared" si="1390"/>
        <v>0</v>
      </c>
      <c r="V959" s="63">
        <f t="shared" si="1390"/>
        <v>0</v>
      </c>
      <c r="W959" s="63">
        <f t="shared" si="1390"/>
        <v>0</v>
      </c>
      <c r="X959" s="63">
        <f t="shared" si="1390"/>
        <v>41423</v>
      </c>
      <c r="Y959" s="63">
        <f t="shared" si="1390"/>
        <v>0</v>
      </c>
      <c r="Z959" s="63">
        <f>Z960</f>
        <v>1021</v>
      </c>
      <c r="AA959" s="63">
        <f t="shared" si="1390"/>
        <v>0</v>
      </c>
      <c r="AB959" s="63">
        <f t="shared" si="1390"/>
        <v>0</v>
      </c>
      <c r="AC959" s="63">
        <f t="shared" si="1390"/>
        <v>0</v>
      </c>
      <c r="AD959" s="63">
        <f t="shared" si="1390"/>
        <v>42444</v>
      </c>
      <c r="AE959" s="63">
        <f t="shared" si="1390"/>
        <v>0</v>
      </c>
      <c r="AF959" s="63">
        <f>AF960</f>
        <v>0</v>
      </c>
      <c r="AG959" s="63">
        <f t="shared" si="1391"/>
        <v>0</v>
      </c>
      <c r="AH959" s="63">
        <f t="shared" si="1391"/>
        <v>0</v>
      </c>
      <c r="AI959" s="63">
        <f t="shared" si="1391"/>
        <v>0</v>
      </c>
      <c r="AJ959" s="63">
        <f t="shared" si="1391"/>
        <v>42444</v>
      </c>
      <c r="AK959" s="63">
        <f t="shared" si="1391"/>
        <v>0</v>
      </c>
      <c r="AL959" s="63">
        <f>AL960</f>
        <v>0</v>
      </c>
      <c r="AM959" s="63">
        <f t="shared" si="1391"/>
        <v>0</v>
      </c>
      <c r="AN959" s="63">
        <f t="shared" si="1391"/>
        <v>0</v>
      </c>
      <c r="AO959" s="63">
        <f t="shared" si="1391"/>
        <v>0</v>
      </c>
      <c r="AP959" s="63">
        <f t="shared" si="1391"/>
        <v>42444</v>
      </c>
      <c r="AQ959" s="63">
        <f t="shared" si="1391"/>
        <v>0</v>
      </c>
    </row>
    <row r="960" spans="1:43" s="5" customFormat="1" ht="215.25">
      <c r="A960" s="73" t="s">
        <v>667</v>
      </c>
      <c r="B960" s="36" t="s">
        <v>11</v>
      </c>
      <c r="C960" s="36" t="s">
        <v>50</v>
      </c>
      <c r="D960" s="36" t="s">
        <v>564</v>
      </c>
      <c r="E960" s="36"/>
      <c r="F960" s="63">
        <f t="shared" ref="F960:M960" si="1392">F963</f>
        <v>41423</v>
      </c>
      <c r="G960" s="63">
        <f t="shared" si="1392"/>
        <v>0</v>
      </c>
      <c r="H960" s="63">
        <f t="shared" si="1392"/>
        <v>0</v>
      </c>
      <c r="I960" s="63">
        <f t="shared" si="1392"/>
        <v>0</v>
      </c>
      <c r="J960" s="63">
        <f t="shared" si="1392"/>
        <v>0</v>
      </c>
      <c r="K960" s="63">
        <f t="shared" si="1392"/>
        <v>0</v>
      </c>
      <c r="L960" s="63">
        <f t="shared" si="1392"/>
        <v>41423</v>
      </c>
      <c r="M960" s="63">
        <f t="shared" si="1392"/>
        <v>0</v>
      </c>
      <c r="N960" s="63">
        <f>N963+N961</f>
        <v>0</v>
      </c>
      <c r="O960" s="63">
        <f t="shared" ref="O960:S960" si="1393">O963+O961</f>
        <v>0</v>
      </c>
      <c r="P960" s="63">
        <f t="shared" si="1393"/>
        <v>0</v>
      </c>
      <c r="Q960" s="63">
        <f t="shared" si="1393"/>
        <v>0</v>
      </c>
      <c r="R960" s="63">
        <f t="shared" si="1393"/>
        <v>41423</v>
      </c>
      <c r="S960" s="63">
        <f t="shared" si="1393"/>
        <v>0</v>
      </c>
      <c r="T960" s="63">
        <f>T963+T961</f>
        <v>0</v>
      </c>
      <c r="U960" s="63">
        <f t="shared" ref="U960:Y960" si="1394">U963+U961</f>
        <v>0</v>
      </c>
      <c r="V960" s="63">
        <f t="shared" si="1394"/>
        <v>0</v>
      </c>
      <c r="W960" s="63">
        <f t="shared" si="1394"/>
        <v>0</v>
      </c>
      <c r="X960" s="63">
        <f t="shared" si="1394"/>
        <v>41423</v>
      </c>
      <c r="Y960" s="63">
        <f t="shared" si="1394"/>
        <v>0</v>
      </c>
      <c r="Z960" s="63">
        <f>Z963+Z961</f>
        <v>1021</v>
      </c>
      <c r="AA960" s="63">
        <f t="shared" ref="AA960:AE960" si="1395">AA963+AA961</f>
        <v>0</v>
      </c>
      <c r="AB960" s="63">
        <f t="shared" si="1395"/>
        <v>0</v>
      </c>
      <c r="AC960" s="63">
        <f t="shared" si="1395"/>
        <v>0</v>
      </c>
      <c r="AD960" s="63">
        <f t="shared" si="1395"/>
        <v>42444</v>
      </c>
      <c r="AE960" s="63">
        <f t="shared" si="1395"/>
        <v>0</v>
      </c>
      <c r="AF960" s="63">
        <f>AF963+AF961</f>
        <v>0</v>
      </c>
      <c r="AG960" s="63">
        <f t="shared" ref="AG960:AK960" si="1396">AG963+AG961</f>
        <v>0</v>
      </c>
      <c r="AH960" s="63">
        <f t="shared" si="1396"/>
        <v>0</v>
      </c>
      <c r="AI960" s="63">
        <f t="shared" si="1396"/>
        <v>0</v>
      </c>
      <c r="AJ960" s="63">
        <f t="shared" si="1396"/>
        <v>42444</v>
      </c>
      <c r="AK960" s="63">
        <f t="shared" si="1396"/>
        <v>0</v>
      </c>
      <c r="AL960" s="63">
        <f>AL963+AL961</f>
        <v>0</v>
      </c>
      <c r="AM960" s="63">
        <f t="shared" ref="AM960:AQ960" si="1397">AM963+AM961</f>
        <v>0</v>
      </c>
      <c r="AN960" s="63">
        <f t="shared" si="1397"/>
        <v>0</v>
      </c>
      <c r="AO960" s="63">
        <f t="shared" si="1397"/>
        <v>0</v>
      </c>
      <c r="AP960" s="63">
        <f t="shared" si="1397"/>
        <v>42444</v>
      </c>
      <c r="AQ960" s="63">
        <f t="shared" si="1397"/>
        <v>0</v>
      </c>
    </row>
    <row r="961" spans="1:43" s="5" customFormat="1" ht="33.75">
      <c r="A961" s="33" t="s">
        <v>437</v>
      </c>
      <c r="B961" s="36" t="s">
        <v>11</v>
      </c>
      <c r="C961" s="36" t="s">
        <v>50</v>
      </c>
      <c r="D961" s="36" t="s">
        <v>564</v>
      </c>
      <c r="E961" s="36" t="s">
        <v>80</v>
      </c>
      <c r="F961" s="63"/>
      <c r="G961" s="63"/>
      <c r="H961" s="63"/>
      <c r="I961" s="63"/>
      <c r="J961" s="63"/>
      <c r="K961" s="63"/>
      <c r="L961" s="63"/>
      <c r="M961" s="63"/>
      <c r="N961" s="63">
        <f>N962</f>
        <v>0</v>
      </c>
      <c r="O961" s="63">
        <f t="shared" ref="O961:AQ961" si="1398">O962</f>
        <v>166</v>
      </c>
      <c r="P961" s="63">
        <f t="shared" si="1398"/>
        <v>0</v>
      </c>
      <c r="Q961" s="63">
        <f t="shared" si="1398"/>
        <v>0</v>
      </c>
      <c r="R961" s="63">
        <f t="shared" si="1398"/>
        <v>166</v>
      </c>
      <c r="S961" s="63">
        <f t="shared" si="1398"/>
        <v>0</v>
      </c>
      <c r="T961" s="63">
        <f>T962</f>
        <v>0</v>
      </c>
      <c r="U961" s="63">
        <f t="shared" si="1398"/>
        <v>0</v>
      </c>
      <c r="V961" s="63">
        <f t="shared" si="1398"/>
        <v>0</v>
      </c>
      <c r="W961" s="63">
        <f t="shared" si="1398"/>
        <v>0</v>
      </c>
      <c r="X961" s="63">
        <f t="shared" si="1398"/>
        <v>166</v>
      </c>
      <c r="Y961" s="63">
        <f t="shared" si="1398"/>
        <v>0</v>
      </c>
      <c r="Z961" s="63">
        <f>Z962</f>
        <v>0</v>
      </c>
      <c r="AA961" s="63">
        <f t="shared" si="1398"/>
        <v>0</v>
      </c>
      <c r="AB961" s="63">
        <f t="shared" si="1398"/>
        <v>0</v>
      </c>
      <c r="AC961" s="63">
        <f t="shared" si="1398"/>
        <v>0</v>
      </c>
      <c r="AD961" s="63">
        <f t="shared" si="1398"/>
        <v>166</v>
      </c>
      <c r="AE961" s="63">
        <f t="shared" si="1398"/>
        <v>0</v>
      </c>
      <c r="AF961" s="63">
        <f>AF962</f>
        <v>0</v>
      </c>
      <c r="AG961" s="63">
        <f t="shared" si="1398"/>
        <v>0</v>
      </c>
      <c r="AH961" s="63">
        <f t="shared" si="1398"/>
        <v>0</v>
      </c>
      <c r="AI961" s="63">
        <f t="shared" si="1398"/>
        <v>0</v>
      </c>
      <c r="AJ961" s="63">
        <f t="shared" si="1398"/>
        <v>166</v>
      </c>
      <c r="AK961" s="63">
        <f t="shared" si="1398"/>
        <v>0</v>
      </c>
      <c r="AL961" s="63">
        <f>AL962</f>
        <v>0</v>
      </c>
      <c r="AM961" s="63">
        <f t="shared" si="1398"/>
        <v>0</v>
      </c>
      <c r="AN961" s="63">
        <f t="shared" si="1398"/>
        <v>0</v>
      </c>
      <c r="AO961" s="63">
        <f t="shared" si="1398"/>
        <v>0</v>
      </c>
      <c r="AP961" s="63">
        <f t="shared" si="1398"/>
        <v>166</v>
      </c>
      <c r="AQ961" s="63">
        <f t="shared" si="1398"/>
        <v>0</v>
      </c>
    </row>
    <row r="962" spans="1:43" s="5" customFormat="1" ht="37.5" customHeight="1">
      <c r="A962" s="72" t="s">
        <v>170</v>
      </c>
      <c r="B962" s="36" t="s">
        <v>11</v>
      </c>
      <c r="C962" s="36" t="s">
        <v>50</v>
      </c>
      <c r="D962" s="36" t="s">
        <v>564</v>
      </c>
      <c r="E962" s="36" t="s">
        <v>169</v>
      </c>
      <c r="F962" s="63"/>
      <c r="G962" s="63"/>
      <c r="H962" s="63"/>
      <c r="I962" s="63"/>
      <c r="J962" s="63"/>
      <c r="K962" s="63"/>
      <c r="L962" s="63"/>
      <c r="M962" s="63"/>
      <c r="N962" s="63"/>
      <c r="O962" s="63">
        <v>166</v>
      </c>
      <c r="P962" s="63"/>
      <c r="Q962" s="63"/>
      <c r="R962" s="27">
        <f>L962+N962+O962+P962+Q962</f>
        <v>166</v>
      </c>
      <c r="S962" s="27">
        <f>M962+Q962</f>
        <v>0</v>
      </c>
      <c r="T962" s="63"/>
      <c r="U962" s="63"/>
      <c r="V962" s="63"/>
      <c r="W962" s="63"/>
      <c r="X962" s="27">
        <f>R962+T962+U962+V962+W962</f>
        <v>166</v>
      </c>
      <c r="Y962" s="27">
        <f>S962+W962</f>
        <v>0</v>
      </c>
      <c r="Z962" s="63"/>
      <c r="AA962" s="63"/>
      <c r="AB962" s="63"/>
      <c r="AC962" s="63"/>
      <c r="AD962" s="27">
        <f>X962+Z962+AA962+AB962+AC962</f>
        <v>166</v>
      </c>
      <c r="AE962" s="27">
        <f>Y962+AC962</f>
        <v>0</v>
      </c>
      <c r="AF962" s="63"/>
      <c r="AG962" s="63"/>
      <c r="AH962" s="63"/>
      <c r="AI962" s="63"/>
      <c r="AJ962" s="27">
        <f>AD962+AF962+AG962+AH962+AI962</f>
        <v>166</v>
      </c>
      <c r="AK962" s="27">
        <f>AE962+AI962</f>
        <v>0</v>
      </c>
      <c r="AL962" s="63"/>
      <c r="AM962" s="63"/>
      <c r="AN962" s="63"/>
      <c r="AO962" s="63"/>
      <c r="AP962" s="27">
        <f>AJ962+AL962+AM962+AN962+AO962</f>
        <v>166</v>
      </c>
      <c r="AQ962" s="27">
        <f>AK962+AO962</f>
        <v>0</v>
      </c>
    </row>
    <row r="963" spans="1:43" s="5" customFormat="1" ht="24" customHeight="1">
      <c r="A963" s="77" t="s">
        <v>102</v>
      </c>
      <c r="B963" s="36" t="s">
        <v>11</v>
      </c>
      <c r="C963" s="36" t="s">
        <v>50</v>
      </c>
      <c r="D963" s="36" t="s">
        <v>564</v>
      </c>
      <c r="E963" s="36" t="s">
        <v>91</v>
      </c>
      <c r="F963" s="63">
        <f t="shared" si="1389"/>
        <v>41423</v>
      </c>
      <c r="G963" s="63">
        <f t="shared" si="1389"/>
        <v>0</v>
      </c>
      <c r="H963" s="63">
        <f t="shared" si="1389"/>
        <v>0</v>
      </c>
      <c r="I963" s="63">
        <f t="shared" si="1389"/>
        <v>0</v>
      </c>
      <c r="J963" s="63">
        <f t="shared" si="1389"/>
        <v>0</v>
      </c>
      <c r="K963" s="63">
        <f t="shared" si="1389"/>
        <v>0</v>
      </c>
      <c r="L963" s="63">
        <f t="shared" si="1389"/>
        <v>41423</v>
      </c>
      <c r="M963" s="63">
        <f t="shared" si="1389"/>
        <v>0</v>
      </c>
      <c r="N963" s="63">
        <f t="shared" si="1389"/>
        <v>0</v>
      </c>
      <c r="O963" s="63">
        <f t="shared" si="1389"/>
        <v>-166</v>
      </c>
      <c r="P963" s="63">
        <f t="shared" si="1389"/>
        <v>0</v>
      </c>
      <c r="Q963" s="63">
        <f t="shared" si="1389"/>
        <v>0</v>
      </c>
      <c r="R963" s="63">
        <f t="shared" si="1389"/>
        <v>41257</v>
      </c>
      <c r="S963" s="63">
        <f t="shared" si="1389"/>
        <v>0</v>
      </c>
      <c r="T963" s="63">
        <f t="shared" si="1390"/>
        <v>0</v>
      </c>
      <c r="U963" s="63">
        <f t="shared" si="1390"/>
        <v>0</v>
      </c>
      <c r="V963" s="63">
        <f t="shared" si="1390"/>
        <v>0</v>
      </c>
      <c r="W963" s="63">
        <f t="shared" si="1390"/>
        <v>0</v>
      </c>
      <c r="X963" s="63">
        <f t="shared" si="1390"/>
        <v>41257</v>
      </c>
      <c r="Y963" s="63">
        <f t="shared" si="1390"/>
        <v>0</v>
      </c>
      <c r="Z963" s="134">
        <f t="shared" si="1390"/>
        <v>1021</v>
      </c>
      <c r="AA963" s="63">
        <f t="shared" si="1390"/>
        <v>0</v>
      </c>
      <c r="AB963" s="63">
        <f t="shared" si="1390"/>
        <v>0</v>
      </c>
      <c r="AC963" s="63">
        <f t="shared" si="1390"/>
        <v>0</v>
      </c>
      <c r="AD963" s="63">
        <f t="shared" si="1390"/>
        <v>42278</v>
      </c>
      <c r="AE963" s="63">
        <f t="shared" si="1390"/>
        <v>0</v>
      </c>
      <c r="AF963" s="63">
        <f t="shared" si="1391"/>
        <v>0</v>
      </c>
      <c r="AG963" s="63">
        <f t="shared" si="1391"/>
        <v>0</v>
      </c>
      <c r="AH963" s="63">
        <f t="shared" si="1391"/>
        <v>0</v>
      </c>
      <c r="AI963" s="63">
        <f t="shared" si="1391"/>
        <v>0</v>
      </c>
      <c r="AJ963" s="63">
        <f t="shared" si="1391"/>
        <v>42278</v>
      </c>
      <c r="AK963" s="63">
        <f t="shared" si="1391"/>
        <v>0</v>
      </c>
      <c r="AL963" s="63">
        <f t="shared" si="1391"/>
        <v>0</v>
      </c>
      <c r="AM963" s="63">
        <f t="shared" si="1391"/>
        <v>0</v>
      </c>
      <c r="AN963" s="63">
        <f t="shared" si="1391"/>
        <v>0</v>
      </c>
      <c r="AO963" s="63">
        <f t="shared" si="1391"/>
        <v>0</v>
      </c>
      <c r="AP963" s="63">
        <f t="shared" si="1391"/>
        <v>42278</v>
      </c>
      <c r="AQ963" s="63">
        <f t="shared" si="1391"/>
        <v>0</v>
      </c>
    </row>
    <row r="964" spans="1:43" s="5" customFormat="1" ht="36" customHeight="1">
      <c r="A964" s="33" t="s">
        <v>373</v>
      </c>
      <c r="B964" s="36" t="s">
        <v>11</v>
      </c>
      <c r="C964" s="36" t="s">
        <v>50</v>
      </c>
      <c r="D964" s="36" t="s">
        <v>564</v>
      </c>
      <c r="E964" s="36" t="s">
        <v>190</v>
      </c>
      <c r="F964" s="27">
        <v>41423</v>
      </c>
      <c r="G964" s="27"/>
      <c r="H964" s="27"/>
      <c r="I964" s="27"/>
      <c r="J964" s="27"/>
      <c r="K964" s="27"/>
      <c r="L964" s="27">
        <f>F964+H964+I964+J964+K964</f>
        <v>41423</v>
      </c>
      <c r="M964" s="27">
        <f>G964+K964</f>
        <v>0</v>
      </c>
      <c r="N964" s="27"/>
      <c r="O964" s="27">
        <v>-166</v>
      </c>
      <c r="P964" s="27"/>
      <c r="Q964" s="27"/>
      <c r="R964" s="27">
        <f>L964+N964+O964+P964+Q964</f>
        <v>41257</v>
      </c>
      <c r="S964" s="27">
        <f>M964+Q964</f>
        <v>0</v>
      </c>
      <c r="T964" s="27"/>
      <c r="U964" s="27"/>
      <c r="V964" s="27"/>
      <c r="W964" s="27"/>
      <c r="X964" s="27">
        <f>R964+T964+U964+V964+W964</f>
        <v>41257</v>
      </c>
      <c r="Y964" s="27">
        <f>S964+W964</f>
        <v>0</v>
      </c>
      <c r="Z964" s="131">
        <v>1021</v>
      </c>
      <c r="AA964" s="27"/>
      <c r="AB964" s="27"/>
      <c r="AC964" s="27"/>
      <c r="AD964" s="27">
        <f>X964+Z964+AA964+AB964+AC964</f>
        <v>42278</v>
      </c>
      <c r="AE964" s="27">
        <f>Y964+AC964</f>
        <v>0</v>
      </c>
      <c r="AF964" s="27"/>
      <c r="AG964" s="27"/>
      <c r="AH964" s="27"/>
      <c r="AI964" s="27"/>
      <c r="AJ964" s="27">
        <f>AD964+AF964+AG964+AH964+AI964</f>
        <v>42278</v>
      </c>
      <c r="AK964" s="27">
        <f>AE964+AI964</f>
        <v>0</v>
      </c>
      <c r="AL964" s="27"/>
      <c r="AM964" s="27"/>
      <c r="AN964" s="27"/>
      <c r="AO964" s="27"/>
      <c r="AP964" s="27">
        <f>AJ964+AL964+AM964+AN964+AO964</f>
        <v>42278</v>
      </c>
      <c r="AQ964" s="27">
        <f>AK964+AO964</f>
        <v>0</v>
      </c>
    </row>
    <row r="965" spans="1:43" s="5" customFormat="1" ht="20.25" hidden="1">
      <c r="A965" s="33"/>
      <c r="B965" s="36"/>
      <c r="C965" s="36"/>
      <c r="D965" s="36"/>
      <c r="E965" s="36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  <c r="AB965" s="27"/>
      <c r="AC965" s="27"/>
      <c r="AD965" s="27"/>
      <c r="AE965" s="27"/>
      <c r="AF965" s="27"/>
      <c r="AG965" s="27"/>
      <c r="AH965" s="27"/>
      <c r="AI965" s="27"/>
      <c r="AJ965" s="27"/>
      <c r="AK965" s="27"/>
      <c r="AL965" s="27"/>
      <c r="AM965" s="27"/>
      <c r="AN965" s="27"/>
      <c r="AO965" s="27"/>
      <c r="AP965" s="27"/>
      <c r="AQ965" s="27"/>
    </row>
    <row r="966" spans="1:43" s="7" customFormat="1" ht="18.75">
      <c r="A966" s="71"/>
      <c r="B966" s="22"/>
      <c r="C966" s="22"/>
      <c r="D966" s="23"/>
      <c r="E966" s="22"/>
      <c r="F966" s="59"/>
      <c r="G966" s="59"/>
      <c r="H966" s="59"/>
      <c r="I966" s="59"/>
      <c r="J966" s="59"/>
      <c r="K966" s="59"/>
      <c r="L966" s="59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  <c r="AB966" s="59"/>
      <c r="AC966" s="59"/>
      <c r="AD966" s="59"/>
      <c r="AE966" s="59"/>
      <c r="AF966" s="59"/>
      <c r="AG966" s="59"/>
      <c r="AH966" s="59"/>
      <c r="AI966" s="59"/>
      <c r="AJ966" s="59"/>
      <c r="AK966" s="59"/>
      <c r="AL966" s="59"/>
      <c r="AM966" s="59"/>
      <c r="AN966" s="59"/>
      <c r="AO966" s="59"/>
      <c r="AP966" s="59"/>
      <c r="AQ966" s="59"/>
    </row>
    <row r="967" spans="1:43" s="7" customFormat="1" ht="18.75">
      <c r="A967" s="71" t="s">
        <v>45</v>
      </c>
      <c r="B967" s="22" t="s">
        <v>11</v>
      </c>
      <c r="C967" s="22" t="s">
        <v>53</v>
      </c>
      <c r="D967" s="29"/>
      <c r="E967" s="22"/>
      <c r="F967" s="30">
        <f>F1072+F968</f>
        <v>91375</v>
      </c>
      <c r="G967" s="30">
        <f>G1072+G968</f>
        <v>0</v>
      </c>
      <c r="H967" s="30">
        <f t="shared" ref="H967:M967" si="1399">H1072+H968</f>
        <v>0</v>
      </c>
      <c r="I967" s="30">
        <f t="shared" si="1399"/>
        <v>0</v>
      </c>
      <c r="J967" s="30">
        <f t="shared" si="1399"/>
        <v>0</v>
      </c>
      <c r="K967" s="30">
        <f t="shared" si="1399"/>
        <v>0</v>
      </c>
      <c r="L967" s="30">
        <f t="shared" si="1399"/>
        <v>91375</v>
      </c>
      <c r="M967" s="30">
        <f t="shared" si="1399"/>
        <v>0</v>
      </c>
      <c r="N967" s="30">
        <f t="shared" ref="N967:S967" si="1400">N1072+N968</f>
        <v>2955</v>
      </c>
      <c r="O967" s="30">
        <f t="shared" si="1400"/>
        <v>0</v>
      </c>
      <c r="P967" s="30">
        <f t="shared" si="1400"/>
        <v>0</v>
      </c>
      <c r="Q967" s="30">
        <f t="shared" si="1400"/>
        <v>0</v>
      </c>
      <c r="R967" s="30">
        <f t="shared" si="1400"/>
        <v>94330</v>
      </c>
      <c r="S967" s="30">
        <f t="shared" si="1400"/>
        <v>0</v>
      </c>
      <c r="T967" s="30">
        <f t="shared" ref="T967:Y967" si="1401">T1072+T968</f>
        <v>0</v>
      </c>
      <c r="U967" s="30">
        <f t="shared" si="1401"/>
        <v>0</v>
      </c>
      <c r="V967" s="30">
        <f t="shared" si="1401"/>
        <v>0</v>
      </c>
      <c r="W967" s="30">
        <f t="shared" si="1401"/>
        <v>0</v>
      </c>
      <c r="X967" s="30">
        <f t="shared" si="1401"/>
        <v>94330</v>
      </c>
      <c r="Y967" s="30">
        <f t="shared" si="1401"/>
        <v>0</v>
      </c>
      <c r="Z967" s="30">
        <f>Z1072+Z968+Z1086</f>
        <v>0</v>
      </c>
      <c r="AA967" s="30">
        <f t="shared" ref="AA967:AE967" si="1402">AA1072+AA968+AA1086</f>
        <v>0</v>
      </c>
      <c r="AB967" s="30">
        <f t="shared" si="1402"/>
        <v>0</v>
      </c>
      <c r="AC967" s="30">
        <f t="shared" si="1402"/>
        <v>105240</v>
      </c>
      <c r="AD967" s="30">
        <f t="shared" si="1402"/>
        <v>199570</v>
      </c>
      <c r="AE967" s="30">
        <f t="shared" si="1402"/>
        <v>105240</v>
      </c>
      <c r="AF967" s="30">
        <f>AF1072+AF968+AF1086</f>
        <v>0</v>
      </c>
      <c r="AG967" s="30">
        <f t="shared" ref="AG967:AK967" si="1403">AG1072+AG968+AG1086</f>
        <v>1629</v>
      </c>
      <c r="AH967" s="30">
        <f t="shared" si="1403"/>
        <v>0</v>
      </c>
      <c r="AI967" s="30">
        <f t="shared" si="1403"/>
        <v>7418</v>
      </c>
      <c r="AJ967" s="30">
        <f t="shared" si="1403"/>
        <v>208617</v>
      </c>
      <c r="AK967" s="30">
        <f t="shared" si="1403"/>
        <v>112658</v>
      </c>
      <c r="AL967" s="30">
        <f>AL1072+AL968+AL1086</f>
        <v>0</v>
      </c>
      <c r="AM967" s="30">
        <f t="shared" ref="AM967:AQ967" si="1404">AM1072+AM968+AM1086</f>
        <v>-71</v>
      </c>
      <c r="AN967" s="30">
        <f t="shared" si="1404"/>
        <v>0</v>
      </c>
      <c r="AO967" s="30">
        <f t="shared" si="1404"/>
        <v>0</v>
      </c>
      <c r="AP967" s="30">
        <f t="shared" si="1404"/>
        <v>208546</v>
      </c>
      <c r="AQ967" s="30">
        <f t="shared" si="1404"/>
        <v>112658</v>
      </c>
    </row>
    <row r="968" spans="1:43" s="7" customFormat="1" ht="70.5" customHeight="1">
      <c r="A968" s="72" t="s">
        <v>479</v>
      </c>
      <c r="B968" s="36" t="s">
        <v>11</v>
      </c>
      <c r="C968" s="36" t="s">
        <v>53</v>
      </c>
      <c r="D968" s="36" t="s">
        <v>326</v>
      </c>
      <c r="E968" s="36"/>
      <c r="F968" s="27">
        <f>F969</f>
        <v>57440</v>
      </c>
      <c r="G968" s="27">
        <f>G969</f>
        <v>0</v>
      </c>
      <c r="H968" s="27">
        <f t="shared" ref="H968:AE968" si="1405">H969</f>
        <v>0</v>
      </c>
      <c r="I968" s="27">
        <f t="shared" si="1405"/>
        <v>0</v>
      </c>
      <c r="J968" s="27">
        <f t="shared" si="1405"/>
        <v>0</v>
      </c>
      <c r="K968" s="27">
        <f t="shared" si="1405"/>
        <v>0</v>
      </c>
      <c r="L968" s="27">
        <f t="shared" si="1405"/>
        <v>57440</v>
      </c>
      <c r="M968" s="27">
        <f t="shared" si="1405"/>
        <v>0</v>
      </c>
      <c r="N968" s="27">
        <f t="shared" si="1405"/>
        <v>2955</v>
      </c>
      <c r="O968" s="27">
        <f t="shared" si="1405"/>
        <v>0</v>
      </c>
      <c r="P968" s="27">
        <f t="shared" si="1405"/>
        <v>0</v>
      </c>
      <c r="Q968" s="27">
        <f t="shared" si="1405"/>
        <v>0</v>
      </c>
      <c r="R968" s="27">
        <f t="shared" si="1405"/>
        <v>60395</v>
      </c>
      <c r="S968" s="27">
        <f t="shared" si="1405"/>
        <v>0</v>
      </c>
      <c r="T968" s="27">
        <f t="shared" si="1405"/>
        <v>0</v>
      </c>
      <c r="U968" s="27">
        <f t="shared" si="1405"/>
        <v>0</v>
      </c>
      <c r="V968" s="27">
        <f t="shared" si="1405"/>
        <v>0</v>
      </c>
      <c r="W968" s="27">
        <f t="shared" si="1405"/>
        <v>0</v>
      </c>
      <c r="X968" s="27">
        <f t="shared" si="1405"/>
        <v>60395</v>
      </c>
      <c r="Y968" s="27">
        <f t="shared" si="1405"/>
        <v>0</v>
      </c>
      <c r="Z968" s="27">
        <f t="shared" si="1405"/>
        <v>0</v>
      </c>
      <c r="AA968" s="27">
        <f t="shared" si="1405"/>
        <v>0</v>
      </c>
      <c r="AB968" s="27">
        <f t="shared" si="1405"/>
        <v>0</v>
      </c>
      <c r="AC968" s="27">
        <f t="shared" si="1405"/>
        <v>0</v>
      </c>
      <c r="AD968" s="27">
        <f t="shared" si="1405"/>
        <v>60395</v>
      </c>
      <c r="AE968" s="27">
        <f t="shared" si="1405"/>
        <v>0</v>
      </c>
      <c r="AF968" s="27">
        <f>AF969+AF1069</f>
        <v>0</v>
      </c>
      <c r="AG968" s="27">
        <f t="shared" ref="AG968:AK968" si="1406">AG969+AG1069</f>
        <v>1629</v>
      </c>
      <c r="AH968" s="27">
        <f t="shared" si="1406"/>
        <v>0</v>
      </c>
      <c r="AI968" s="27">
        <f t="shared" si="1406"/>
        <v>7418</v>
      </c>
      <c r="AJ968" s="27">
        <f t="shared" si="1406"/>
        <v>69442</v>
      </c>
      <c r="AK968" s="27">
        <f t="shared" si="1406"/>
        <v>7418</v>
      </c>
      <c r="AL968" s="27">
        <f>AL969+AL1069</f>
        <v>0</v>
      </c>
      <c r="AM968" s="27">
        <f t="shared" ref="AM968:AQ968" si="1407">AM969+AM1069</f>
        <v>-71</v>
      </c>
      <c r="AN968" s="27">
        <f t="shared" si="1407"/>
        <v>0</v>
      </c>
      <c r="AO968" s="27">
        <f t="shared" si="1407"/>
        <v>0</v>
      </c>
      <c r="AP968" s="27">
        <f t="shared" si="1407"/>
        <v>69371</v>
      </c>
      <c r="AQ968" s="27">
        <f t="shared" si="1407"/>
        <v>7418</v>
      </c>
    </row>
    <row r="969" spans="1:43" s="7" customFormat="1" ht="18.75">
      <c r="A969" s="73" t="s">
        <v>119</v>
      </c>
      <c r="B969" s="36" t="s">
        <v>11</v>
      </c>
      <c r="C969" s="36" t="s">
        <v>53</v>
      </c>
      <c r="D969" s="36" t="s">
        <v>336</v>
      </c>
      <c r="E969" s="36"/>
      <c r="F969" s="27">
        <f>F970+F973+F976+F979+F982+F985+F988+F991+F994+F997+F1000+F1003+F1006+F1009+F1012+F1015+F1018+F1024+F1027+F1030+F1033+F1039+F1042+F1045+F1021+F1036+F1048+F1051+F1054+F1057+F1060+F1063</f>
        <v>57440</v>
      </c>
      <c r="G969" s="27">
        <f>G970+G973+G976+G979+G982+G985+G988+G991+G994+G997+G1000+G1003+G1006+G1009+G1012+G1015+G1018+G1024+G1027+G1030+G1033+G1039+G1042+G1045+G1021+G1036</f>
        <v>0</v>
      </c>
      <c r="H969" s="27">
        <f t="shared" ref="H969" si="1408">H970+H973+H976+H979+H982+H985+H988+H991+H994+H997+H1000+H1003+H1006+H1009+H1012+H1015+H1018+H1024+H1027+H1030+H1033+H1039+H1042+H1045+H1021+H1036+H1048+H1051+H1054+H1057+H1060+H1063</f>
        <v>0</v>
      </c>
      <c r="I969" s="27">
        <f t="shared" ref="I969" si="1409">I970+I973+I976+I979+I982+I985+I988+I991+I994+I997+I1000+I1003+I1006+I1009+I1012+I1015+I1018+I1024+I1027+I1030+I1033+I1039+I1042+I1045+I1021+I1036</f>
        <v>0</v>
      </c>
      <c r="J969" s="27">
        <f t="shared" ref="J969" si="1410">J970+J973+J976+J979+J982+J985+J988+J991+J994+J997+J1000+J1003+J1006+J1009+J1012+J1015+J1018+J1024+J1027+J1030+J1033+J1039+J1042+J1045+J1021+J1036+J1048+J1051+J1054+J1057+J1060+J1063</f>
        <v>0</v>
      </c>
      <c r="K969" s="27">
        <f t="shared" ref="K969" si="1411">K970+K973+K976+K979+K982+K985+K988+K991+K994+K997+K1000+K1003+K1006+K1009+K1012+K1015+K1018+K1024+K1027+K1030+K1033+K1039+K1042+K1045+K1021+K1036</f>
        <v>0</v>
      </c>
      <c r="L969" s="27">
        <f t="shared" ref="L969" si="1412">L970+L973+L976+L979+L982+L985+L988+L991+L994+L997+L1000+L1003+L1006+L1009+L1012+L1015+L1018+L1024+L1027+L1030+L1033+L1039+L1042+L1045+L1021+L1036+L1048+L1051+L1054+L1057+L1060+L1063</f>
        <v>57440</v>
      </c>
      <c r="M969" s="27">
        <f t="shared" ref="M969" si="1413">M970+M973+M976+M979+M982+M985+M988+M991+M994+M997+M1000+M1003+M1006+M1009+M1012+M1015+M1018+M1024+M1027+M1030+M1033+M1039+M1042+M1045+M1021+M1036</f>
        <v>0</v>
      </c>
      <c r="N969" s="27">
        <f>N970+N973+N976+N979+N982+N985+N988+N991+N994+N997+N1000+N1003+N1006+N1009+N1012+N1015+N1018+N1024+N1027+N1030+N1033+N1039+N1042+N1045+N1021+N1036+N1048+N1051+N1054+N1057+N1060+N1063+N1066</f>
        <v>2955</v>
      </c>
      <c r="O969" s="27">
        <f t="shared" ref="O969:S969" si="1414">O970+O973+O976+O979+O982+O985+O988+O991+O994+O997+O1000+O1003+O1006+O1009+O1012+O1015+O1018+O1024+O1027+O1030+O1033+O1039+O1042+O1045+O1021+O1036+O1048+O1051+O1054+O1057+O1060+O1063+O1066</f>
        <v>0</v>
      </c>
      <c r="P969" s="27">
        <f t="shared" si="1414"/>
        <v>0</v>
      </c>
      <c r="Q969" s="27">
        <f t="shared" si="1414"/>
        <v>0</v>
      </c>
      <c r="R969" s="27">
        <f t="shared" si="1414"/>
        <v>60395</v>
      </c>
      <c r="S969" s="27">
        <f t="shared" si="1414"/>
        <v>0</v>
      </c>
      <c r="T969" s="27">
        <f>T970+T973+T976+T979+T982+T985+T988+T991+T994+T997+T1000+T1003+T1006+T1009+T1012+T1015+T1018+T1024+T1027+T1030+T1033+T1039+T1042+T1045+T1021+T1036+T1048+T1051+T1054+T1057+T1060+T1063+T1066</f>
        <v>0</v>
      </c>
      <c r="U969" s="27">
        <f t="shared" ref="U969:Y969" si="1415">U970+U973+U976+U979+U982+U985+U988+U991+U994+U997+U1000+U1003+U1006+U1009+U1012+U1015+U1018+U1024+U1027+U1030+U1033+U1039+U1042+U1045+U1021+U1036+U1048+U1051+U1054+U1057+U1060+U1063+U1066</f>
        <v>0</v>
      </c>
      <c r="V969" s="27">
        <f t="shared" si="1415"/>
        <v>0</v>
      </c>
      <c r="W969" s="27">
        <f t="shared" si="1415"/>
        <v>0</v>
      </c>
      <c r="X969" s="27">
        <f t="shared" si="1415"/>
        <v>60395</v>
      </c>
      <c r="Y969" s="27">
        <f t="shared" si="1415"/>
        <v>0</v>
      </c>
      <c r="Z969" s="27">
        <f>Z970+Z973+Z976+Z979+Z982+Z985+Z988+Z991+Z994+Z997+Z1000+Z1003+Z1006+Z1009+Z1012+Z1015+Z1018+Z1024+Z1027+Z1030+Z1033+Z1039+Z1042+Z1045+Z1021+Z1036+Z1048+Z1051+Z1054+Z1057+Z1060+Z1063+Z1066</f>
        <v>0</v>
      </c>
      <c r="AA969" s="27">
        <f t="shared" ref="AA969:AE969" si="1416">AA970+AA973+AA976+AA979+AA982+AA985+AA988+AA991+AA994+AA997+AA1000+AA1003+AA1006+AA1009+AA1012+AA1015+AA1018+AA1024+AA1027+AA1030+AA1033+AA1039+AA1042+AA1045+AA1021+AA1036+AA1048+AA1051+AA1054+AA1057+AA1060+AA1063+AA1066</f>
        <v>0</v>
      </c>
      <c r="AB969" s="27">
        <f t="shared" si="1416"/>
        <v>0</v>
      </c>
      <c r="AC969" s="27">
        <f t="shared" si="1416"/>
        <v>0</v>
      </c>
      <c r="AD969" s="27">
        <f t="shared" si="1416"/>
        <v>60395</v>
      </c>
      <c r="AE969" s="27">
        <f t="shared" si="1416"/>
        <v>0</v>
      </c>
      <c r="AF969" s="27">
        <f>AF970+AF973+AF976+AF979+AF982+AF985+AF988+AF991+AF994+AF997+AF1000+AF1003+AF1006+AF1009+AF1012+AF1015+AF1018+AF1024+AF1027+AF1030+AF1033+AF1039+AF1042+AF1045+AF1021+AF1036+AF1048+AF1051+AF1054+AF1057+AF1060+AF1063+AF1066</f>
        <v>0</v>
      </c>
      <c r="AG969" s="27">
        <f t="shared" ref="AG969:AK969" si="1417">AG970+AG973+AG976+AG979+AG982+AG985+AG988+AG991+AG994+AG997+AG1000+AG1003+AG1006+AG1009+AG1012+AG1015+AG1018+AG1024+AG1027+AG1030+AG1033+AG1039+AG1042+AG1045+AG1021+AG1036+AG1048+AG1051+AG1054+AG1057+AG1060+AG1063+AG1066</f>
        <v>-220</v>
      </c>
      <c r="AH969" s="27">
        <f t="shared" si="1417"/>
        <v>0</v>
      </c>
      <c r="AI969" s="27">
        <f t="shared" si="1417"/>
        <v>0</v>
      </c>
      <c r="AJ969" s="27">
        <f t="shared" si="1417"/>
        <v>60175</v>
      </c>
      <c r="AK969" s="27">
        <f t="shared" si="1417"/>
        <v>0</v>
      </c>
      <c r="AL969" s="27">
        <f>AL970+AL973+AL976+AL979+AL982+AL985+AL988+AL991+AL994+AL997+AL1000+AL1003+AL1006+AL1009+AL1012+AL1015+AL1018+AL1024+AL1027+AL1030+AL1033+AL1039+AL1042+AL1045+AL1021+AL1036+AL1048+AL1051+AL1054+AL1057+AL1060+AL1063+AL1066</f>
        <v>0</v>
      </c>
      <c r="AM969" s="27">
        <f t="shared" ref="AM969:AQ969" si="1418">AM970+AM973+AM976+AM979+AM982+AM985+AM988+AM991+AM994+AM997+AM1000+AM1003+AM1006+AM1009+AM1012+AM1015+AM1018+AM1024+AM1027+AM1030+AM1033+AM1039+AM1042+AM1045+AM1021+AM1036+AM1048+AM1051+AM1054+AM1057+AM1060+AM1063+AM1066</f>
        <v>-71</v>
      </c>
      <c r="AN969" s="27">
        <f t="shared" si="1418"/>
        <v>0</v>
      </c>
      <c r="AO969" s="27">
        <f t="shared" si="1418"/>
        <v>0</v>
      </c>
      <c r="AP969" s="27">
        <f t="shared" si="1418"/>
        <v>60104</v>
      </c>
      <c r="AQ969" s="27">
        <f t="shared" si="1418"/>
        <v>0</v>
      </c>
    </row>
    <row r="970" spans="1:43" s="7" customFormat="1" ht="33.75">
      <c r="A970" s="79" t="s">
        <v>338</v>
      </c>
      <c r="B970" s="36" t="s">
        <v>11</v>
      </c>
      <c r="C970" s="36" t="s">
        <v>53</v>
      </c>
      <c r="D970" s="36" t="s">
        <v>337</v>
      </c>
      <c r="E970" s="36"/>
      <c r="F970" s="27">
        <f t="shared" ref="F970:U971" si="1419">F971</f>
        <v>900</v>
      </c>
      <c r="G970" s="27">
        <f t="shared" si="1419"/>
        <v>0</v>
      </c>
      <c r="H970" s="27">
        <f t="shared" si="1419"/>
        <v>0</v>
      </c>
      <c r="I970" s="27">
        <f t="shared" si="1419"/>
        <v>0</v>
      </c>
      <c r="J970" s="27">
        <f t="shared" si="1419"/>
        <v>0</v>
      </c>
      <c r="K970" s="27">
        <f t="shared" si="1419"/>
        <v>0</v>
      </c>
      <c r="L970" s="27">
        <f t="shared" si="1419"/>
        <v>900</v>
      </c>
      <c r="M970" s="27">
        <f t="shared" si="1419"/>
        <v>0</v>
      </c>
      <c r="N970" s="27">
        <f t="shared" si="1419"/>
        <v>0</v>
      </c>
      <c r="O970" s="27">
        <f t="shared" si="1419"/>
        <v>0</v>
      </c>
      <c r="P970" s="27">
        <f t="shared" si="1419"/>
        <v>0</v>
      </c>
      <c r="Q970" s="27">
        <f t="shared" si="1419"/>
        <v>0</v>
      </c>
      <c r="R970" s="27">
        <f t="shared" si="1419"/>
        <v>900</v>
      </c>
      <c r="S970" s="27">
        <f t="shared" si="1419"/>
        <v>0</v>
      </c>
      <c r="T970" s="27">
        <f t="shared" si="1419"/>
        <v>0</v>
      </c>
      <c r="U970" s="27">
        <f t="shared" si="1419"/>
        <v>0</v>
      </c>
      <c r="V970" s="27">
        <f t="shared" ref="T970:AI971" si="1420">V971</f>
        <v>0</v>
      </c>
      <c r="W970" s="27">
        <f t="shared" si="1420"/>
        <v>0</v>
      </c>
      <c r="X970" s="27">
        <f t="shared" si="1420"/>
        <v>900</v>
      </c>
      <c r="Y970" s="27">
        <f t="shared" si="1420"/>
        <v>0</v>
      </c>
      <c r="Z970" s="27">
        <f t="shared" si="1420"/>
        <v>0</v>
      </c>
      <c r="AA970" s="27">
        <f t="shared" si="1420"/>
        <v>0</v>
      </c>
      <c r="AB970" s="27">
        <f t="shared" si="1420"/>
        <v>0</v>
      </c>
      <c r="AC970" s="27">
        <f t="shared" si="1420"/>
        <v>0</v>
      </c>
      <c r="AD970" s="27">
        <f t="shared" si="1420"/>
        <v>900</v>
      </c>
      <c r="AE970" s="27">
        <f t="shared" si="1420"/>
        <v>0</v>
      </c>
      <c r="AF970" s="27">
        <f t="shared" si="1420"/>
        <v>0</v>
      </c>
      <c r="AG970" s="27">
        <f t="shared" si="1420"/>
        <v>0</v>
      </c>
      <c r="AH970" s="27">
        <f t="shared" si="1420"/>
        <v>0</v>
      </c>
      <c r="AI970" s="27">
        <f t="shared" si="1420"/>
        <v>0</v>
      </c>
      <c r="AJ970" s="27">
        <f t="shared" ref="AF970:AQ971" si="1421">AJ971</f>
        <v>900</v>
      </c>
      <c r="AK970" s="27">
        <f t="shared" si="1421"/>
        <v>0</v>
      </c>
      <c r="AL970" s="27">
        <f t="shared" si="1421"/>
        <v>0</v>
      </c>
      <c r="AM970" s="27">
        <f t="shared" si="1421"/>
        <v>0</v>
      </c>
      <c r="AN970" s="27">
        <f t="shared" si="1421"/>
        <v>0</v>
      </c>
      <c r="AO970" s="27">
        <f t="shared" si="1421"/>
        <v>0</v>
      </c>
      <c r="AP970" s="27">
        <f t="shared" si="1421"/>
        <v>900</v>
      </c>
      <c r="AQ970" s="27">
        <f t="shared" si="1421"/>
        <v>0</v>
      </c>
    </row>
    <row r="971" spans="1:43" s="7" customFormat="1" ht="22.5" customHeight="1">
      <c r="A971" s="77" t="s">
        <v>102</v>
      </c>
      <c r="B971" s="36" t="s">
        <v>11</v>
      </c>
      <c r="C971" s="36" t="s">
        <v>53</v>
      </c>
      <c r="D971" s="36" t="s">
        <v>337</v>
      </c>
      <c r="E971" s="36" t="s">
        <v>91</v>
      </c>
      <c r="F971" s="27">
        <f t="shared" si="1419"/>
        <v>900</v>
      </c>
      <c r="G971" s="27">
        <f t="shared" si="1419"/>
        <v>0</v>
      </c>
      <c r="H971" s="27">
        <f t="shared" si="1419"/>
        <v>0</v>
      </c>
      <c r="I971" s="27">
        <f t="shared" si="1419"/>
        <v>0</v>
      </c>
      <c r="J971" s="27">
        <f t="shared" si="1419"/>
        <v>0</v>
      </c>
      <c r="K971" s="27">
        <f t="shared" si="1419"/>
        <v>0</v>
      </c>
      <c r="L971" s="27">
        <f t="shared" si="1419"/>
        <v>900</v>
      </c>
      <c r="M971" s="27">
        <f t="shared" si="1419"/>
        <v>0</v>
      </c>
      <c r="N971" s="27">
        <f t="shared" si="1419"/>
        <v>0</v>
      </c>
      <c r="O971" s="27">
        <f t="shared" si="1419"/>
        <v>0</v>
      </c>
      <c r="P971" s="27">
        <f t="shared" si="1419"/>
        <v>0</v>
      </c>
      <c r="Q971" s="27">
        <f t="shared" si="1419"/>
        <v>0</v>
      </c>
      <c r="R971" s="27">
        <f t="shared" si="1419"/>
        <v>900</v>
      </c>
      <c r="S971" s="27">
        <f t="shared" si="1419"/>
        <v>0</v>
      </c>
      <c r="T971" s="27">
        <f t="shared" si="1420"/>
        <v>0</v>
      </c>
      <c r="U971" s="27">
        <f t="shared" si="1420"/>
        <v>0</v>
      </c>
      <c r="V971" s="27">
        <f t="shared" si="1420"/>
        <v>0</v>
      </c>
      <c r="W971" s="27">
        <f t="shared" si="1420"/>
        <v>0</v>
      </c>
      <c r="X971" s="27">
        <f t="shared" si="1420"/>
        <v>900</v>
      </c>
      <c r="Y971" s="27">
        <f t="shared" si="1420"/>
        <v>0</v>
      </c>
      <c r="Z971" s="27">
        <f t="shared" si="1420"/>
        <v>0</v>
      </c>
      <c r="AA971" s="27">
        <f t="shared" si="1420"/>
        <v>0</v>
      </c>
      <c r="AB971" s="27">
        <f t="shared" si="1420"/>
        <v>0</v>
      </c>
      <c r="AC971" s="27">
        <f t="shared" si="1420"/>
        <v>0</v>
      </c>
      <c r="AD971" s="27">
        <f t="shared" si="1420"/>
        <v>900</v>
      </c>
      <c r="AE971" s="27">
        <f t="shared" si="1420"/>
        <v>0</v>
      </c>
      <c r="AF971" s="27">
        <f t="shared" si="1421"/>
        <v>0</v>
      </c>
      <c r="AG971" s="27">
        <f t="shared" si="1421"/>
        <v>0</v>
      </c>
      <c r="AH971" s="27">
        <f t="shared" si="1421"/>
        <v>0</v>
      </c>
      <c r="AI971" s="27">
        <f t="shared" si="1421"/>
        <v>0</v>
      </c>
      <c r="AJ971" s="27">
        <f t="shared" si="1421"/>
        <v>900</v>
      </c>
      <c r="AK971" s="27">
        <f t="shared" si="1421"/>
        <v>0</v>
      </c>
      <c r="AL971" s="27">
        <f t="shared" si="1421"/>
        <v>0</v>
      </c>
      <c r="AM971" s="27">
        <f t="shared" si="1421"/>
        <v>0</v>
      </c>
      <c r="AN971" s="27">
        <f t="shared" si="1421"/>
        <v>0</v>
      </c>
      <c r="AO971" s="27">
        <f t="shared" si="1421"/>
        <v>0</v>
      </c>
      <c r="AP971" s="27">
        <f t="shared" si="1421"/>
        <v>900</v>
      </c>
      <c r="AQ971" s="27">
        <f t="shared" si="1421"/>
        <v>0</v>
      </c>
    </row>
    <row r="972" spans="1:43" s="7" customFormat="1" ht="33.75">
      <c r="A972" s="33" t="s">
        <v>198</v>
      </c>
      <c r="B972" s="36" t="s">
        <v>11</v>
      </c>
      <c r="C972" s="36" t="s">
        <v>53</v>
      </c>
      <c r="D972" s="36" t="s">
        <v>337</v>
      </c>
      <c r="E972" s="36" t="s">
        <v>197</v>
      </c>
      <c r="F972" s="27">
        <v>900</v>
      </c>
      <c r="G972" s="27"/>
      <c r="H972" s="27"/>
      <c r="I972" s="27"/>
      <c r="J972" s="27"/>
      <c r="K972" s="27"/>
      <c r="L972" s="27">
        <f>F972+H972+I972+J972+K972</f>
        <v>900</v>
      </c>
      <c r="M972" s="27">
        <f>G972+K972</f>
        <v>0</v>
      </c>
      <c r="N972" s="27"/>
      <c r="O972" s="27"/>
      <c r="P972" s="27"/>
      <c r="Q972" s="27"/>
      <c r="R972" s="27">
        <f>L972+N972+O972+P972+Q972</f>
        <v>900</v>
      </c>
      <c r="S972" s="27">
        <f>M972+Q972</f>
        <v>0</v>
      </c>
      <c r="T972" s="27"/>
      <c r="U972" s="27"/>
      <c r="V972" s="27"/>
      <c r="W972" s="27"/>
      <c r="X972" s="27">
        <f>R972+T972+U972+V972+W972</f>
        <v>900</v>
      </c>
      <c r="Y972" s="27">
        <f>S972+W972</f>
        <v>0</v>
      </c>
      <c r="Z972" s="27"/>
      <c r="AA972" s="27"/>
      <c r="AB972" s="27"/>
      <c r="AC972" s="27"/>
      <c r="AD972" s="27">
        <f>X972+Z972+AA972+AB972+AC972</f>
        <v>900</v>
      </c>
      <c r="AE972" s="27">
        <f>Y972+AC972</f>
        <v>0</v>
      </c>
      <c r="AF972" s="27"/>
      <c r="AG972" s="27"/>
      <c r="AH972" s="27"/>
      <c r="AI972" s="27"/>
      <c r="AJ972" s="27">
        <f>AD972+AF972+AG972+AH972+AI972</f>
        <v>900</v>
      </c>
      <c r="AK972" s="27">
        <f>AE972+AI972</f>
        <v>0</v>
      </c>
      <c r="AL972" s="27"/>
      <c r="AM972" s="27"/>
      <c r="AN972" s="27"/>
      <c r="AO972" s="27"/>
      <c r="AP972" s="27">
        <f>AJ972+AL972+AM972+AN972+AO972</f>
        <v>900</v>
      </c>
      <c r="AQ972" s="27">
        <f>AK972+AO972</f>
        <v>0</v>
      </c>
    </row>
    <row r="973" spans="1:43" s="7" customFormat="1" ht="68.25" customHeight="1">
      <c r="A973" s="33" t="s">
        <v>225</v>
      </c>
      <c r="B973" s="36" t="s">
        <v>11</v>
      </c>
      <c r="C973" s="36" t="s">
        <v>53</v>
      </c>
      <c r="D973" s="36" t="s">
        <v>339</v>
      </c>
      <c r="E973" s="36"/>
      <c r="F973" s="27">
        <f t="shared" ref="F973:U974" si="1422">F974</f>
        <v>1068</v>
      </c>
      <c r="G973" s="27">
        <f t="shared" si="1422"/>
        <v>0</v>
      </c>
      <c r="H973" s="27">
        <f t="shared" si="1422"/>
        <v>0</v>
      </c>
      <c r="I973" s="27">
        <f t="shared" si="1422"/>
        <v>0</v>
      </c>
      <c r="J973" s="27">
        <f t="shared" si="1422"/>
        <v>0</v>
      </c>
      <c r="K973" s="27">
        <f t="shared" si="1422"/>
        <v>0</v>
      </c>
      <c r="L973" s="27">
        <f t="shared" si="1422"/>
        <v>1068</v>
      </c>
      <c r="M973" s="27">
        <f t="shared" si="1422"/>
        <v>0</v>
      </c>
      <c r="N973" s="27">
        <f t="shared" si="1422"/>
        <v>0</v>
      </c>
      <c r="O973" s="27">
        <f t="shared" si="1422"/>
        <v>0</v>
      </c>
      <c r="P973" s="27">
        <f t="shared" si="1422"/>
        <v>0</v>
      </c>
      <c r="Q973" s="27">
        <f t="shared" si="1422"/>
        <v>0</v>
      </c>
      <c r="R973" s="27">
        <f t="shared" si="1422"/>
        <v>1068</v>
      </c>
      <c r="S973" s="27">
        <f t="shared" si="1422"/>
        <v>0</v>
      </c>
      <c r="T973" s="27">
        <f t="shared" si="1422"/>
        <v>0</v>
      </c>
      <c r="U973" s="27">
        <f t="shared" si="1422"/>
        <v>0</v>
      </c>
      <c r="V973" s="27">
        <f t="shared" ref="T973:AI974" si="1423">V974</f>
        <v>0</v>
      </c>
      <c r="W973" s="27">
        <f t="shared" si="1423"/>
        <v>0</v>
      </c>
      <c r="X973" s="27">
        <f t="shared" si="1423"/>
        <v>1068</v>
      </c>
      <c r="Y973" s="27">
        <f t="shared" si="1423"/>
        <v>0</v>
      </c>
      <c r="Z973" s="27">
        <f t="shared" si="1423"/>
        <v>0</v>
      </c>
      <c r="AA973" s="27">
        <f t="shared" si="1423"/>
        <v>0</v>
      </c>
      <c r="AB973" s="27">
        <f t="shared" si="1423"/>
        <v>0</v>
      </c>
      <c r="AC973" s="27">
        <f t="shared" si="1423"/>
        <v>0</v>
      </c>
      <c r="AD973" s="27">
        <f t="shared" si="1423"/>
        <v>1068</v>
      </c>
      <c r="AE973" s="27">
        <f t="shared" si="1423"/>
        <v>0</v>
      </c>
      <c r="AF973" s="27">
        <f t="shared" si="1423"/>
        <v>0</v>
      </c>
      <c r="AG973" s="27">
        <f t="shared" si="1423"/>
        <v>0</v>
      </c>
      <c r="AH973" s="27">
        <f t="shared" si="1423"/>
        <v>0</v>
      </c>
      <c r="AI973" s="27">
        <f t="shared" si="1423"/>
        <v>0</v>
      </c>
      <c r="AJ973" s="27">
        <f t="shared" ref="AF973:AQ974" si="1424">AJ974</f>
        <v>1068</v>
      </c>
      <c r="AK973" s="27">
        <f t="shared" si="1424"/>
        <v>0</v>
      </c>
      <c r="AL973" s="27">
        <f t="shared" si="1424"/>
        <v>0</v>
      </c>
      <c r="AM973" s="27">
        <f t="shared" si="1424"/>
        <v>0</v>
      </c>
      <c r="AN973" s="27">
        <f t="shared" si="1424"/>
        <v>0</v>
      </c>
      <c r="AO973" s="27">
        <f t="shared" si="1424"/>
        <v>0</v>
      </c>
      <c r="AP973" s="27">
        <f t="shared" si="1424"/>
        <v>1068</v>
      </c>
      <c r="AQ973" s="27">
        <f t="shared" si="1424"/>
        <v>0</v>
      </c>
    </row>
    <row r="974" spans="1:43" s="7" customFormat="1" ht="23.25" customHeight="1">
      <c r="A974" s="77" t="s">
        <v>102</v>
      </c>
      <c r="B974" s="36" t="s">
        <v>11</v>
      </c>
      <c r="C974" s="36" t="s">
        <v>53</v>
      </c>
      <c r="D974" s="36" t="s">
        <v>339</v>
      </c>
      <c r="E974" s="36" t="s">
        <v>91</v>
      </c>
      <c r="F974" s="27">
        <f t="shared" si="1422"/>
        <v>1068</v>
      </c>
      <c r="G974" s="27">
        <f t="shared" si="1422"/>
        <v>0</v>
      </c>
      <c r="H974" s="27">
        <f t="shared" si="1422"/>
        <v>0</v>
      </c>
      <c r="I974" s="27">
        <f t="shared" si="1422"/>
        <v>0</v>
      </c>
      <c r="J974" s="27">
        <f t="shared" si="1422"/>
        <v>0</v>
      </c>
      <c r="K974" s="27">
        <f t="shared" si="1422"/>
        <v>0</v>
      </c>
      <c r="L974" s="27">
        <f t="shared" si="1422"/>
        <v>1068</v>
      </c>
      <c r="M974" s="27">
        <f t="shared" si="1422"/>
        <v>0</v>
      </c>
      <c r="N974" s="27">
        <f t="shared" si="1422"/>
        <v>0</v>
      </c>
      <c r="O974" s="27">
        <f t="shared" si="1422"/>
        <v>0</v>
      </c>
      <c r="P974" s="27">
        <f t="shared" si="1422"/>
        <v>0</v>
      </c>
      <c r="Q974" s="27">
        <f t="shared" si="1422"/>
        <v>0</v>
      </c>
      <c r="R974" s="27">
        <f t="shared" si="1422"/>
        <v>1068</v>
      </c>
      <c r="S974" s="27">
        <f t="shared" si="1422"/>
        <v>0</v>
      </c>
      <c r="T974" s="27">
        <f t="shared" si="1423"/>
        <v>0</v>
      </c>
      <c r="U974" s="27">
        <f t="shared" si="1423"/>
        <v>0</v>
      </c>
      <c r="V974" s="27">
        <f t="shared" si="1423"/>
        <v>0</v>
      </c>
      <c r="W974" s="27">
        <f t="shared" si="1423"/>
        <v>0</v>
      </c>
      <c r="X974" s="27">
        <f t="shared" si="1423"/>
        <v>1068</v>
      </c>
      <c r="Y974" s="27">
        <f t="shared" si="1423"/>
        <v>0</v>
      </c>
      <c r="Z974" s="27">
        <f t="shared" si="1423"/>
        <v>0</v>
      </c>
      <c r="AA974" s="27">
        <f t="shared" si="1423"/>
        <v>0</v>
      </c>
      <c r="AB974" s="27">
        <f t="shared" si="1423"/>
        <v>0</v>
      </c>
      <c r="AC974" s="27">
        <f t="shared" si="1423"/>
        <v>0</v>
      </c>
      <c r="AD974" s="27">
        <f t="shared" si="1423"/>
        <v>1068</v>
      </c>
      <c r="AE974" s="27">
        <f t="shared" si="1423"/>
        <v>0</v>
      </c>
      <c r="AF974" s="27">
        <f t="shared" si="1424"/>
        <v>0</v>
      </c>
      <c r="AG974" s="27">
        <f t="shared" si="1424"/>
        <v>0</v>
      </c>
      <c r="AH974" s="27">
        <f t="shared" si="1424"/>
        <v>0</v>
      </c>
      <c r="AI974" s="27">
        <f t="shared" si="1424"/>
        <v>0</v>
      </c>
      <c r="AJ974" s="27">
        <f t="shared" si="1424"/>
        <v>1068</v>
      </c>
      <c r="AK974" s="27">
        <f t="shared" si="1424"/>
        <v>0</v>
      </c>
      <c r="AL974" s="27">
        <f t="shared" si="1424"/>
        <v>0</v>
      </c>
      <c r="AM974" s="27">
        <f t="shared" si="1424"/>
        <v>0</v>
      </c>
      <c r="AN974" s="27">
        <f t="shared" si="1424"/>
        <v>0</v>
      </c>
      <c r="AO974" s="27">
        <f t="shared" si="1424"/>
        <v>0</v>
      </c>
      <c r="AP974" s="27">
        <f t="shared" si="1424"/>
        <v>1068</v>
      </c>
      <c r="AQ974" s="27">
        <f t="shared" si="1424"/>
        <v>0</v>
      </c>
    </row>
    <row r="975" spans="1:43" s="7" customFormat="1" ht="33.75">
      <c r="A975" s="33" t="s">
        <v>198</v>
      </c>
      <c r="B975" s="36" t="s">
        <v>11</v>
      </c>
      <c r="C975" s="36" t="s">
        <v>53</v>
      </c>
      <c r="D975" s="36" t="s">
        <v>339</v>
      </c>
      <c r="E975" s="36" t="s">
        <v>197</v>
      </c>
      <c r="F975" s="27">
        <v>1068</v>
      </c>
      <c r="G975" s="27"/>
      <c r="H975" s="27"/>
      <c r="I975" s="27"/>
      <c r="J975" s="27"/>
      <c r="K975" s="27"/>
      <c r="L975" s="27">
        <f>F975+H975+I975+J975+K975</f>
        <v>1068</v>
      </c>
      <c r="M975" s="27">
        <f>G975+K975</f>
        <v>0</v>
      </c>
      <c r="N975" s="27"/>
      <c r="O975" s="27"/>
      <c r="P975" s="27"/>
      <c r="Q975" s="27"/>
      <c r="R975" s="27">
        <f>L975+N975+O975+P975+Q975</f>
        <v>1068</v>
      </c>
      <c r="S975" s="27">
        <f>M975+Q975</f>
        <v>0</v>
      </c>
      <c r="T975" s="27"/>
      <c r="U975" s="27"/>
      <c r="V975" s="27"/>
      <c r="W975" s="27"/>
      <c r="X975" s="27">
        <f>R975+T975+U975+V975+W975</f>
        <v>1068</v>
      </c>
      <c r="Y975" s="27">
        <f>S975+W975</f>
        <v>0</v>
      </c>
      <c r="Z975" s="27"/>
      <c r="AA975" s="27"/>
      <c r="AB975" s="27"/>
      <c r="AC975" s="27"/>
      <c r="AD975" s="27">
        <f>X975+Z975+AA975+AB975+AC975</f>
        <v>1068</v>
      </c>
      <c r="AE975" s="27">
        <f>Y975+AC975</f>
        <v>0</v>
      </c>
      <c r="AF975" s="27"/>
      <c r="AG975" s="27"/>
      <c r="AH975" s="27"/>
      <c r="AI975" s="27"/>
      <c r="AJ975" s="27">
        <f>AD975+AF975+AG975+AH975+AI975</f>
        <v>1068</v>
      </c>
      <c r="AK975" s="27">
        <f>AE975+AI975</f>
        <v>0</v>
      </c>
      <c r="AL975" s="27"/>
      <c r="AM975" s="27"/>
      <c r="AN975" s="27"/>
      <c r="AO975" s="27"/>
      <c r="AP975" s="27">
        <f>AJ975+AL975+AM975+AN975+AO975</f>
        <v>1068</v>
      </c>
      <c r="AQ975" s="27">
        <f>AK975+AO975</f>
        <v>0</v>
      </c>
    </row>
    <row r="976" spans="1:43" s="7" customFormat="1" ht="66.75">
      <c r="A976" s="67" t="s">
        <v>227</v>
      </c>
      <c r="B976" s="36" t="s">
        <v>11</v>
      </c>
      <c r="C976" s="36" t="s">
        <v>53</v>
      </c>
      <c r="D976" s="36" t="s">
        <v>340</v>
      </c>
      <c r="E976" s="36"/>
      <c r="F976" s="27">
        <f t="shared" ref="F976:U977" si="1425">F977</f>
        <v>8189</v>
      </c>
      <c r="G976" s="27">
        <f t="shared" si="1425"/>
        <v>0</v>
      </c>
      <c r="H976" s="27">
        <f t="shared" si="1425"/>
        <v>0</v>
      </c>
      <c r="I976" s="27">
        <f t="shared" si="1425"/>
        <v>0</v>
      </c>
      <c r="J976" s="27">
        <f t="shared" si="1425"/>
        <v>0</v>
      </c>
      <c r="K976" s="27">
        <f t="shared" si="1425"/>
        <v>0</v>
      </c>
      <c r="L976" s="27">
        <f t="shared" si="1425"/>
        <v>8189</v>
      </c>
      <c r="M976" s="27">
        <f t="shared" si="1425"/>
        <v>0</v>
      </c>
      <c r="N976" s="27">
        <f t="shared" si="1425"/>
        <v>0</v>
      </c>
      <c r="O976" s="27">
        <f t="shared" si="1425"/>
        <v>0</v>
      </c>
      <c r="P976" s="27">
        <f t="shared" si="1425"/>
        <v>0</v>
      </c>
      <c r="Q976" s="27">
        <f t="shared" si="1425"/>
        <v>0</v>
      </c>
      <c r="R976" s="27">
        <f t="shared" si="1425"/>
        <v>8189</v>
      </c>
      <c r="S976" s="27">
        <f t="shared" si="1425"/>
        <v>0</v>
      </c>
      <c r="T976" s="27">
        <f t="shared" si="1425"/>
        <v>0</v>
      </c>
      <c r="U976" s="27">
        <f t="shared" si="1425"/>
        <v>0</v>
      </c>
      <c r="V976" s="27">
        <f t="shared" ref="T976:AI977" si="1426">V977</f>
        <v>0</v>
      </c>
      <c r="W976" s="27">
        <f t="shared" si="1426"/>
        <v>0</v>
      </c>
      <c r="X976" s="27">
        <f t="shared" si="1426"/>
        <v>8189</v>
      </c>
      <c r="Y976" s="27">
        <f t="shared" si="1426"/>
        <v>0</v>
      </c>
      <c r="Z976" s="27">
        <f t="shared" si="1426"/>
        <v>0</v>
      </c>
      <c r="AA976" s="27">
        <f t="shared" si="1426"/>
        <v>0</v>
      </c>
      <c r="AB976" s="27">
        <f t="shared" si="1426"/>
        <v>0</v>
      </c>
      <c r="AC976" s="27">
        <f t="shared" si="1426"/>
        <v>0</v>
      </c>
      <c r="AD976" s="27">
        <f t="shared" si="1426"/>
        <v>8189</v>
      </c>
      <c r="AE976" s="27">
        <f t="shared" si="1426"/>
        <v>0</v>
      </c>
      <c r="AF976" s="27">
        <f t="shared" si="1426"/>
        <v>0</v>
      </c>
      <c r="AG976" s="27">
        <f t="shared" si="1426"/>
        <v>0</v>
      </c>
      <c r="AH976" s="27">
        <f t="shared" si="1426"/>
        <v>0</v>
      </c>
      <c r="AI976" s="27">
        <f t="shared" si="1426"/>
        <v>0</v>
      </c>
      <c r="AJ976" s="27">
        <f t="shared" ref="AF976:AQ977" si="1427">AJ977</f>
        <v>8189</v>
      </c>
      <c r="AK976" s="27">
        <f t="shared" si="1427"/>
        <v>0</v>
      </c>
      <c r="AL976" s="27">
        <f t="shared" si="1427"/>
        <v>0</v>
      </c>
      <c r="AM976" s="27">
        <f t="shared" si="1427"/>
        <v>0</v>
      </c>
      <c r="AN976" s="27">
        <f t="shared" si="1427"/>
        <v>0</v>
      </c>
      <c r="AO976" s="27">
        <f t="shared" si="1427"/>
        <v>0</v>
      </c>
      <c r="AP976" s="27">
        <f t="shared" si="1427"/>
        <v>8189</v>
      </c>
      <c r="AQ976" s="27">
        <f t="shared" si="1427"/>
        <v>0</v>
      </c>
    </row>
    <row r="977" spans="1:43" s="7" customFormat="1" ht="19.5" customHeight="1">
      <c r="A977" s="77" t="s">
        <v>102</v>
      </c>
      <c r="B977" s="36" t="s">
        <v>11</v>
      </c>
      <c r="C977" s="36" t="s">
        <v>53</v>
      </c>
      <c r="D977" s="36" t="s">
        <v>340</v>
      </c>
      <c r="E977" s="36" t="s">
        <v>91</v>
      </c>
      <c r="F977" s="27">
        <f t="shared" si="1425"/>
        <v>8189</v>
      </c>
      <c r="G977" s="27">
        <f t="shared" si="1425"/>
        <v>0</v>
      </c>
      <c r="H977" s="27">
        <f t="shared" si="1425"/>
        <v>0</v>
      </c>
      <c r="I977" s="27">
        <f t="shared" si="1425"/>
        <v>0</v>
      </c>
      <c r="J977" s="27">
        <f t="shared" si="1425"/>
        <v>0</v>
      </c>
      <c r="K977" s="27">
        <f t="shared" si="1425"/>
        <v>0</v>
      </c>
      <c r="L977" s="27">
        <f t="shared" si="1425"/>
        <v>8189</v>
      </c>
      <c r="M977" s="27">
        <f t="shared" si="1425"/>
        <v>0</v>
      </c>
      <c r="N977" s="27">
        <f t="shared" si="1425"/>
        <v>0</v>
      </c>
      <c r="O977" s="27">
        <f t="shared" si="1425"/>
        <v>0</v>
      </c>
      <c r="P977" s="27">
        <f t="shared" si="1425"/>
        <v>0</v>
      </c>
      <c r="Q977" s="27">
        <f t="shared" si="1425"/>
        <v>0</v>
      </c>
      <c r="R977" s="27">
        <f t="shared" si="1425"/>
        <v>8189</v>
      </c>
      <c r="S977" s="27">
        <f t="shared" si="1425"/>
        <v>0</v>
      </c>
      <c r="T977" s="27">
        <f t="shared" si="1426"/>
        <v>0</v>
      </c>
      <c r="U977" s="27">
        <f t="shared" si="1426"/>
        <v>0</v>
      </c>
      <c r="V977" s="27">
        <f t="shared" si="1426"/>
        <v>0</v>
      </c>
      <c r="W977" s="27">
        <f t="shared" si="1426"/>
        <v>0</v>
      </c>
      <c r="X977" s="27">
        <f t="shared" si="1426"/>
        <v>8189</v>
      </c>
      <c r="Y977" s="27">
        <f t="shared" si="1426"/>
        <v>0</v>
      </c>
      <c r="Z977" s="27">
        <f t="shared" si="1426"/>
        <v>0</v>
      </c>
      <c r="AA977" s="27">
        <f t="shared" si="1426"/>
        <v>0</v>
      </c>
      <c r="AB977" s="27">
        <f t="shared" si="1426"/>
        <v>0</v>
      </c>
      <c r="AC977" s="27">
        <f t="shared" si="1426"/>
        <v>0</v>
      </c>
      <c r="AD977" s="27">
        <f t="shared" si="1426"/>
        <v>8189</v>
      </c>
      <c r="AE977" s="27">
        <f t="shared" si="1426"/>
        <v>0</v>
      </c>
      <c r="AF977" s="27">
        <f t="shared" si="1427"/>
        <v>0</v>
      </c>
      <c r="AG977" s="27">
        <f t="shared" si="1427"/>
        <v>0</v>
      </c>
      <c r="AH977" s="27">
        <f t="shared" si="1427"/>
        <v>0</v>
      </c>
      <c r="AI977" s="27">
        <f t="shared" si="1427"/>
        <v>0</v>
      </c>
      <c r="AJ977" s="27">
        <f t="shared" si="1427"/>
        <v>8189</v>
      </c>
      <c r="AK977" s="27">
        <f t="shared" si="1427"/>
        <v>0</v>
      </c>
      <c r="AL977" s="27">
        <f t="shared" si="1427"/>
        <v>0</v>
      </c>
      <c r="AM977" s="27">
        <f t="shared" si="1427"/>
        <v>0</v>
      </c>
      <c r="AN977" s="27">
        <f t="shared" si="1427"/>
        <v>0</v>
      </c>
      <c r="AO977" s="27">
        <f t="shared" si="1427"/>
        <v>0</v>
      </c>
      <c r="AP977" s="27">
        <f t="shared" si="1427"/>
        <v>8189</v>
      </c>
      <c r="AQ977" s="27">
        <f t="shared" si="1427"/>
        <v>0</v>
      </c>
    </row>
    <row r="978" spans="1:43" s="7" customFormat="1" ht="33.75">
      <c r="A978" s="33" t="s">
        <v>198</v>
      </c>
      <c r="B978" s="36" t="s">
        <v>11</v>
      </c>
      <c r="C978" s="36" t="s">
        <v>53</v>
      </c>
      <c r="D978" s="36" t="s">
        <v>340</v>
      </c>
      <c r="E978" s="36" t="s">
        <v>197</v>
      </c>
      <c r="F978" s="27">
        <v>8189</v>
      </c>
      <c r="G978" s="27"/>
      <c r="H978" s="27"/>
      <c r="I978" s="27"/>
      <c r="J978" s="27"/>
      <c r="K978" s="27"/>
      <c r="L978" s="27">
        <f>F978+H978+I978+J978+K978</f>
        <v>8189</v>
      </c>
      <c r="M978" s="27">
        <f>G978+K978</f>
        <v>0</v>
      </c>
      <c r="N978" s="27"/>
      <c r="O978" s="27"/>
      <c r="P978" s="27"/>
      <c r="Q978" s="27"/>
      <c r="R978" s="27">
        <f>L978+N978+O978+P978+Q978</f>
        <v>8189</v>
      </c>
      <c r="S978" s="27">
        <f>M978+Q978</f>
        <v>0</v>
      </c>
      <c r="T978" s="27"/>
      <c r="U978" s="27"/>
      <c r="V978" s="27"/>
      <c r="W978" s="27"/>
      <c r="X978" s="27">
        <f>R978+T978+U978+V978+W978</f>
        <v>8189</v>
      </c>
      <c r="Y978" s="27">
        <f>S978+W978</f>
        <v>0</v>
      </c>
      <c r="Z978" s="27"/>
      <c r="AA978" s="27"/>
      <c r="AB978" s="27"/>
      <c r="AC978" s="27"/>
      <c r="AD978" s="27">
        <f>X978+Z978+AA978+AB978+AC978</f>
        <v>8189</v>
      </c>
      <c r="AE978" s="27">
        <f>Y978+AC978</f>
        <v>0</v>
      </c>
      <c r="AF978" s="27"/>
      <c r="AG978" s="27"/>
      <c r="AH978" s="27"/>
      <c r="AI978" s="27"/>
      <c r="AJ978" s="27">
        <f>AD978+AF978+AG978+AH978+AI978</f>
        <v>8189</v>
      </c>
      <c r="AK978" s="27">
        <f>AE978+AI978</f>
        <v>0</v>
      </c>
      <c r="AL978" s="27"/>
      <c r="AM978" s="27"/>
      <c r="AN978" s="27"/>
      <c r="AO978" s="27"/>
      <c r="AP978" s="27">
        <f>AJ978+AL978+AM978+AN978+AO978</f>
        <v>8189</v>
      </c>
      <c r="AQ978" s="27">
        <f>AK978+AO978</f>
        <v>0</v>
      </c>
    </row>
    <row r="979" spans="1:43" s="7" customFormat="1" ht="72.75" customHeight="1">
      <c r="A979" s="33" t="s">
        <v>434</v>
      </c>
      <c r="B979" s="36" t="s">
        <v>11</v>
      </c>
      <c r="C979" s="36" t="s">
        <v>53</v>
      </c>
      <c r="D979" s="36" t="s">
        <v>341</v>
      </c>
      <c r="E979" s="36"/>
      <c r="F979" s="27">
        <f t="shared" ref="F979:U980" si="1428">F980</f>
        <v>117</v>
      </c>
      <c r="G979" s="27">
        <f t="shared" si="1428"/>
        <v>0</v>
      </c>
      <c r="H979" s="27">
        <f t="shared" si="1428"/>
        <v>0</v>
      </c>
      <c r="I979" s="27">
        <f t="shared" si="1428"/>
        <v>0</v>
      </c>
      <c r="J979" s="27">
        <f t="shared" si="1428"/>
        <v>0</v>
      </c>
      <c r="K979" s="27">
        <f t="shared" si="1428"/>
        <v>0</v>
      </c>
      <c r="L979" s="27">
        <f t="shared" si="1428"/>
        <v>117</v>
      </c>
      <c r="M979" s="27">
        <f t="shared" si="1428"/>
        <v>0</v>
      </c>
      <c r="N979" s="27">
        <f t="shared" si="1428"/>
        <v>0</v>
      </c>
      <c r="O979" s="27">
        <f t="shared" si="1428"/>
        <v>0</v>
      </c>
      <c r="P979" s="27">
        <f t="shared" si="1428"/>
        <v>0</v>
      </c>
      <c r="Q979" s="27">
        <f t="shared" si="1428"/>
        <v>0</v>
      </c>
      <c r="R979" s="27">
        <f t="shared" si="1428"/>
        <v>117</v>
      </c>
      <c r="S979" s="27">
        <f t="shared" si="1428"/>
        <v>0</v>
      </c>
      <c r="T979" s="27">
        <f t="shared" si="1428"/>
        <v>0</v>
      </c>
      <c r="U979" s="27">
        <f t="shared" si="1428"/>
        <v>0</v>
      </c>
      <c r="V979" s="27">
        <f t="shared" ref="T979:AI980" si="1429">V980</f>
        <v>0</v>
      </c>
      <c r="W979" s="27">
        <f t="shared" si="1429"/>
        <v>0</v>
      </c>
      <c r="X979" s="27">
        <f t="shared" si="1429"/>
        <v>117</v>
      </c>
      <c r="Y979" s="27">
        <f t="shared" si="1429"/>
        <v>0</v>
      </c>
      <c r="Z979" s="27">
        <f t="shared" si="1429"/>
        <v>0</v>
      </c>
      <c r="AA979" s="27">
        <f t="shared" si="1429"/>
        <v>0</v>
      </c>
      <c r="AB979" s="27">
        <f t="shared" si="1429"/>
        <v>0</v>
      </c>
      <c r="AC979" s="27">
        <f t="shared" si="1429"/>
        <v>0</v>
      </c>
      <c r="AD979" s="27">
        <f t="shared" si="1429"/>
        <v>117</v>
      </c>
      <c r="AE979" s="27">
        <f t="shared" si="1429"/>
        <v>0</v>
      </c>
      <c r="AF979" s="27">
        <f t="shared" si="1429"/>
        <v>0</v>
      </c>
      <c r="AG979" s="27">
        <f t="shared" si="1429"/>
        <v>0</v>
      </c>
      <c r="AH979" s="27">
        <f t="shared" si="1429"/>
        <v>0</v>
      </c>
      <c r="AI979" s="27">
        <f t="shared" si="1429"/>
        <v>0</v>
      </c>
      <c r="AJ979" s="27">
        <f t="shared" ref="AF979:AQ980" si="1430">AJ980</f>
        <v>117</v>
      </c>
      <c r="AK979" s="27">
        <f t="shared" si="1430"/>
        <v>0</v>
      </c>
      <c r="AL979" s="27">
        <f t="shared" si="1430"/>
        <v>0</v>
      </c>
      <c r="AM979" s="27">
        <f t="shared" si="1430"/>
        <v>0</v>
      </c>
      <c r="AN979" s="27">
        <f t="shared" si="1430"/>
        <v>0</v>
      </c>
      <c r="AO979" s="27">
        <f t="shared" si="1430"/>
        <v>0</v>
      </c>
      <c r="AP979" s="27">
        <f t="shared" si="1430"/>
        <v>117</v>
      </c>
      <c r="AQ979" s="27">
        <f t="shared" si="1430"/>
        <v>0</v>
      </c>
    </row>
    <row r="980" spans="1:43" s="7" customFormat="1" ht="23.25" customHeight="1">
      <c r="A980" s="77" t="s">
        <v>102</v>
      </c>
      <c r="B980" s="36" t="s">
        <v>11</v>
      </c>
      <c r="C980" s="36" t="s">
        <v>53</v>
      </c>
      <c r="D980" s="36" t="s">
        <v>341</v>
      </c>
      <c r="E980" s="36" t="s">
        <v>91</v>
      </c>
      <c r="F980" s="27">
        <f t="shared" si="1428"/>
        <v>117</v>
      </c>
      <c r="G980" s="27">
        <f t="shared" si="1428"/>
        <v>0</v>
      </c>
      <c r="H980" s="27">
        <f t="shared" si="1428"/>
        <v>0</v>
      </c>
      <c r="I980" s="27">
        <f t="shared" si="1428"/>
        <v>0</v>
      </c>
      <c r="J980" s="27">
        <f t="shared" si="1428"/>
        <v>0</v>
      </c>
      <c r="K980" s="27">
        <f t="shared" si="1428"/>
        <v>0</v>
      </c>
      <c r="L980" s="27">
        <f t="shared" si="1428"/>
        <v>117</v>
      </c>
      <c r="M980" s="27">
        <f t="shared" si="1428"/>
        <v>0</v>
      </c>
      <c r="N980" s="27">
        <f t="shared" si="1428"/>
        <v>0</v>
      </c>
      <c r="O980" s="27">
        <f t="shared" si="1428"/>
        <v>0</v>
      </c>
      <c r="P980" s="27">
        <f t="shared" si="1428"/>
        <v>0</v>
      </c>
      <c r="Q980" s="27">
        <f t="shared" si="1428"/>
        <v>0</v>
      </c>
      <c r="R980" s="27">
        <f t="shared" si="1428"/>
        <v>117</v>
      </c>
      <c r="S980" s="27">
        <f t="shared" si="1428"/>
        <v>0</v>
      </c>
      <c r="T980" s="27">
        <f t="shared" si="1429"/>
        <v>0</v>
      </c>
      <c r="U980" s="27">
        <f t="shared" si="1429"/>
        <v>0</v>
      </c>
      <c r="V980" s="27">
        <f t="shared" si="1429"/>
        <v>0</v>
      </c>
      <c r="W980" s="27">
        <f t="shared" si="1429"/>
        <v>0</v>
      </c>
      <c r="X980" s="27">
        <f t="shared" si="1429"/>
        <v>117</v>
      </c>
      <c r="Y980" s="27">
        <f t="shared" si="1429"/>
        <v>0</v>
      </c>
      <c r="Z980" s="27">
        <f t="shared" si="1429"/>
        <v>0</v>
      </c>
      <c r="AA980" s="27">
        <f t="shared" si="1429"/>
        <v>0</v>
      </c>
      <c r="AB980" s="27">
        <f t="shared" si="1429"/>
        <v>0</v>
      </c>
      <c r="AC980" s="27">
        <f t="shared" si="1429"/>
        <v>0</v>
      </c>
      <c r="AD980" s="27">
        <f t="shared" si="1429"/>
        <v>117</v>
      </c>
      <c r="AE980" s="27">
        <f t="shared" si="1429"/>
        <v>0</v>
      </c>
      <c r="AF980" s="27">
        <f t="shared" si="1430"/>
        <v>0</v>
      </c>
      <c r="AG980" s="27">
        <f t="shared" si="1430"/>
        <v>0</v>
      </c>
      <c r="AH980" s="27">
        <f t="shared" si="1430"/>
        <v>0</v>
      </c>
      <c r="AI980" s="27">
        <f t="shared" si="1430"/>
        <v>0</v>
      </c>
      <c r="AJ980" s="27">
        <f t="shared" si="1430"/>
        <v>117</v>
      </c>
      <c r="AK980" s="27">
        <f t="shared" si="1430"/>
        <v>0</v>
      </c>
      <c r="AL980" s="27">
        <f t="shared" si="1430"/>
        <v>0</v>
      </c>
      <c r="AM980" s="27">
        <f t="shared" si="1430"/>
        <v>0</v>
      </c>
      <c r="AN980" s="27">
        <f t="shared" si="1430"/>
        <v>0</v>
      </c>
      <c r="AO980" s="27">
        <f t="shared" si="1430"/>
        <v>0</v>
      </c>
      <c r="AP980" s="27">
        <f t="shared" si="1430"/>
        <v>117</v>
      </c>
      <c r="AQ980" s="27">
        <f t="shared" si="1430"/>
        <v>0</v>
      </c>
    </row>
    <row r="981" spans="1:43" s="7" customFormat="1" ht="33.75">
      <c r="A981" s="33" t="s">
        <v>198</v>
      </c>
      <c r="B981" s="36" t="s">
        <v>11</v>
      </c>
      <c r="C981" s="36" t="s">
        <v>53</v>
      </c>
      <c r="D981" s="36" t="s">
        <v>341</v>
      </c>
      <c r="E981" s="36" t="s">
        <v>197</v>
      </c>
      <c r="F981" s="27">
        <v>117</v>
      </c>
      <c r="G981" s="27"/>
      <c r="H981" s="27"/>
      <c r="I981" s="27"/>
      <c r="J981" s="27"/>
      <c r="K981" s="27"/>
      <c r="L981" s="27">
        <f>F981+H981+I981+J981+K981</f>
        <v>117</v>
      </c>
      <c r="M981" s="27">
        <f>G981+K981</f>
        <v>0</v>
      </c>
      <c r="N981" s="27"/>
      <c r="O981" s="27"/>
      <c r="P981" s="27"/>
      <c r="Q981" s="27"/>
      <c r="R981" s="27">
        <f>L981+N981+O981+P981+Q981</f>
        <v>117</v>
      </c>
      <c r="S981" s="27">
        <f>M981+Q981</f>
        <v>0</v>
      </c>
      <c r="T981" s="27"/>
      <c r="U981" s="27"/>
      <c r="V981" s="27"/>
      <c r="W981" s="27"/>
      <c r="X981" s="27">
        <f>R981+T981+U981+V981+W981</f>
        <v>117</v>
      </c>
      <c r="Y981" s="27">
        <f>S981+W981</f>
        <v>0</v>
      </c>
      <c r="Z981" s="27"/>
      <c r="AA981" s="27"/>
      <c r="AB981" s="27"/>
      <c r="AC981" s="27"/>
      <c r="AD981" s="27">
        <f>X981+Z981+AA981+AB981+AC981</f>
        <v>117</v>
      </c>
      <c r="AE981" s="27">
        <f>Y981+AC981</f>
        <v>0</v>
      </c>
      <c r="AF981" s="27"/>
      <c r="AG981" s="27"/>
      <c r="AH981" s="27"/>
      <c r="AI981" s="27"/>
      <c r="AJ981" s="27">
        <f>AD981+AF981+AG981+AH981+AI981</f>
        <v>117</v>
      </c>
      <c r="AK981" s="27">
        <f>AE981+AI981</f>
        <v>0</v>
      </c>
      <c r="AL981" s="27"/>
      <c r="AM981" s="27"/>
      <c r="AN981" s="27"/>
      <c r="AO981" s="27"/>
      <c r="AP981" s="27">
        <f>AJ981+AL981+AM981+AN981+AO981</f>
        <v>117</v>
      </c>
      <c r="AQ981" s="27">
        <f>AK981+AO981</f>
        <v>0</v>
      </c>
    </row>
    <row r="982" spans="1:43" s="7" customFormat="1" ht="66.75">
      <c r="A982" s="33" t="s">
        <v>221</v>
      </c>
      <c r="B982" s="36" t="s">
        <v>11</v>
      </c>
      <c r="C982" s="36" t="s">
        <v>53</v>
      </c>
      <c r="D982" s="36" t="s">
        <v>342</v>
      </c>
      <c r="E982" s="36"/>
      <c r="F982" s="27">
        <f t="shared" ref="F982:AQ982" si="1431">F983</f>
        <v>2593</v>
      </c>
      <c r="G982" s="27">
        <f t="shared" si="1431"/>
        <v>0</v>
      </c>
      <c r="H982" s="27">
        <f t="shared" si="1431"/>
        <v>0</v>
      </c>
      <c r="I982" s="27">
        <f t="shared" si="1431"/>
        <v>0</v>
      </c>
      <c r="J982" s="27">
        <f t="shared" si="1431"/>
        <v>0</v>
      </c>
      <c r="K982" s="27">
        <f t="shared" si="1431"/>
        <v>0</v>
      </c>
      <c r="L982" s="27">
        <f t="shared" si="1431"/>
        <v>2593</v>
      </c>
      <c r="M982" s="27">
        <f t="shared" si="1431"/>
        <v>0</v>
      </c>
      <c r="N982" s="27">
        <f t="shared" si="1431"/>
        <v>0</v>
      </c>
      <c r="O982" s="27">
        <f t="shared" si="1431"/>
        <v>0</v>
      </c>
      <c r="P982" s="27">
        <f t="shared" si="1431"/>
        <v>0</v>
      </c>
      <c r="Q982" s="27">
        <f t="shared" si="1431"/>
        <v>0</v>
      </c>
      <c r="R982" s="27">
        <f t="shared" si="1431"/>
        <v>2593</v>
      </c>
      <c r="S982" s="27">
        <f t="shared" si="1431"/>
        <v>0</v>
      </c>
      <c r="T982" s="27">
        <f t="shared" si="1431"/>
        <v>0</v>
      </c>
      <c r="U982" s="27">
        <f t="shared" si="1431"/>
        <v>0</v>
      </c>
      <c r="V982" s="27">
        <f t="shared" si="1431"/>
        <v>0</v>
      </c>
      <c r="W982" s="27">
        <f t="shared" si="1431"/>
        <v>0</v>
      </c>
      <c r="X982" s="27">
        <f t="shared" si="1431"/>
        <v>2593</v>
      </c>
      <c r="Y982" s="27">
        <f t="shared" si="1431"/>
        <v>0</v>
      </c>
      <c r="Z982" s="27">
        <f t="shared" si="1431"/>
        <v>0</v>
      </c>
      <c r="AA982" s="27">
        <f t="shared" si="1431"/>
        <v>-270</v>
      </c>
      <c r="AB982" s="27">
        <f t="shared" si="1431"/>
        <v>0</v>
      </c>
      <c r="AC982" s="27">
        <f t="shared" si="1431"/>
        <v>0</v>
      </c>
      <c r="AD982" s="27">
        <f t="shared" si="1431"/>
        <v>2323</v>
      </c>
      <c r="AE982" s="27">
        <f t="shared" si="1431"/>
        <v>0</v>
      </c>
      <c r="AF982" s="27">
        <f t="shared" si="1431"/>
        <v>0</v>
      </c>
      <c r="AG982" s="27">
        <f t="shared" si="1431"/>
        <v>0</v>
      </c>
      <c r="AH982" s="27">
        <f t="shared" si="1431"/>
        <v>0</v>
      </c>
      <c r="AI982" s="27">
        <f t="shared" si="1431"/>
        <v>0</v>
      </c>
      <c r="AJ982" s="27">
        <f t="shared" si="1431"/>
        <v>2323</v>
      </c>
      <c r="AK982" s="27">
        <f t="shared" si="1431"/>
        <v>0</v>
      </c>
      <c r="AL982" s="92">
        <f t="shared" si="1431"/>
        <v>0</v>
      </c>
      <c r="AM982" s="92">
        <f t="shared" si="1431"/>
        <v>-95</v>
      </c>
      <c r="AN982" s="92">
        <f t="shared" si="1431"/>
        <v>0</v>
      </c>
      <c r="AO982" s="92">
        <f t="shared" si="1431"/>
        <v>0</v>
      </c>
      <c r="AP982" s="27">
        <f t="shared" si="1431"/>
        <v>2228</v>
      </c>
      <c r="AQ982" s="27">
        <f t="shared" si="1431"/>
        <v>0</v>
      </c>
    </row>
    <row r="983" spans="1:43" s="7" customFormat="1" ht="23.25" customHeight="1">
      <c r="A983" s="77" t="s">
        <v>102</v>
      </c>
      <c r="B983" s="36" t="s">
        <v>11</v>
      </c>
      <c r="C983" s="36" t="s">
        <v>53</v>
      </c>
      <c r="D983" s="36" t="s">
        <v>342</v>
      </c>
      <c r="E983" s="36" t="s">
        <v>91</v>
      </c>
      <c r="F983" s="27">
        <f t="shared" ref="F983:AQ983" si="1432">F984</f>
        <v>2593</v>
      </c>
      <c r="G983" s="27">
        <f t="shared" si="1432"/>
        <v>0</v>
      </c>
      <c r="H983" s="27">
        <f t="shared" si="1432"/>
        <v>0</v>
      </c>
      <c r="I983" s="27">
        <f t="shared" si="1432"/>
        <v>0</v>
      </c>
      <c r="J983" s="27">
        <f t="shared" si="1432"/>
        <v>0</v>
      </c>
      <c r="K983" s="27">
        <f t="shared" si="1432"/>
        <v>0</v>
      </c>
      <c r="L983" s="27">
        <f t="shared" si="1432"/>
        <v>2593</v>
      </c>
      <c r="M983" s="27">
        <f t="shared" si="1432"/>
        <v>0</v>
      </c>
      <c r="N983" s="27">
        <f t="shared" si="1432"/>
        <v>0</v>
      </c>
      <c r="O983" s="27">
        <f t="shared" si="1432"/>
        <v>0</v>
      </c>
      <c r="P983" s="27">
        <f t="shared" si="1432"/>
        <v>0</v>
      </c>
      <c r="Q983" s="27">
        <f t="shared" si="1432"/>
        <v>0</v>
      </c>
      <c r="R983" s="27">
        <f t="shared" si="1432"/>
        <v>2593</v>
      </c>
      <c r="S983" s="27">
        <f t="shared" si="1432"/>
        <v>0</v>
      </c>
      <c r="T983" s="27">
        <f t="shared" si="1432"/>
        <v>0</v>
      </c>
      <c r="U983" s="27">
        <f t="shared" si="1432"/>
        <v>0</v>
      </c>
      <c r="V983" s="27">
        <f t="shared" si="1432"/>
        <v>0</v>
      </c>
      <c r="W983" s="27">
        <f t="shared" si="1432"/>
        <v>0</v>
      </c>
      <c r="X983" s="27">
        <f t="shared" si="1432"/>
        <v>2593</v>
      </c>
      <c r="Y983" s="27">
        <f t="shared" si="1432"/>
        <v>0</v>
      </c>
      <c r="Z983" s="27">
        <f t="shared" si="1432"/>
        <v>0</v>
      </c>
      <c r="AA983" s="131">
        <f t="shared" si="1432"/>
        <v>-270</v>
      </c>
      <c r="AB983" s="27">
        <f t="shared" si="1432"/>
        <v>0</v>
      </c>
      <c r="AC983" s="27">
        <f t="shared" si="1432"/>
        <v>0</v>
      </c>
      <c r="AD983" s="27">
        <f t="shared" si="1432"/>
        <v>2323</v>
      </c>
      <c r="AE983" s="27">
        <f t="shared" si="1432"/>
        <v>0</v>
      </c>
      <c r="AF983" s="27">
        <f t="shared" si="1432"/>
        <v>0</v>
      </c>
      <c r="AG983" s="27">
        <f t="shared" si="1432"/>
        <v>0</v>
      </c>
      <c r="AH983" s="27">
        <f t="shared" si="1432"/>
        <v>0</v>
      </c>
      <c r="AI983" s="27">
        <f t="shared" si="1432"/>
        <v>0</v>
      </c>
      <c r="AJ983" s="27">
        <f t="shared" si="1432"/>
        <v>2323</v>
      </c>
      <c r="AK983" s="27">
        <f t="shared" si="1432"/>
        <v>0</v>
      </c>
      <c r="AL983" s="92">
        <f t="shared" si="1432"/>
        <v>0</v>
      </c>
      <c r="AM983" s="92">
        <f t="shared" si="1432"/>
        <v>-95</v>
      </c>
      <c r="AN983" s="92">
        <f t="shared" si="1432"/>
        <v>0</v>
      </c>
      <c r="AO983" s="92">
        <f t="shared" si="1432"/>
        <v>0</v>
      </c>
      <c r="AP983" s="27">
        <f t="shared" si="1432"/>
        <v>2228</v>
      </c>
      <c r="AQ983" s="27">
        <f t="shared" si="1432"/>
        <v>0</v>
      </c>
    </row>
    <row r="984" spans="1:43" s="7" customFormat="1" ht="38.25" customHeight="1">
      <c r="A984" s="33" t="s">
        <v>198</v>
      </c>
      <c r="B984" s="36" t="s">
        <v>11</v>
      </c>
      <c r="C984" s="36" t="s">
        <v>53</v>
      </c>
      <c r="D984" s="36" t="s">
        <v>342</v>
      </c>
      <c r="E984" s="36" t="s">
        <v>197</v>
      </c>
      <c r="F984" s="27">
        <v>2593</v>
      </c>
      <c r="G984" s="27"/>
      <c r="H984" s="27"/>
      <c r="I984" s="27"/>
      <c r="J984" s="27"/>
      <c r="K984" s="27"/>
      <c r="L984" s="27">
        <f>F984+H984+I984+J984+K984</f>
        <v>2593</v>
      </c>
      <c r="M984" s="27">
        <f>G984+K984</f>
        <v>0</v>
      </c>
      <c r="N984" s="27"/>
      <c r="O984" s="27"/>
      <c r="P984" s="27"/>
      <c r="Q984" s="27"/>
      <c r="R984" s="27">
        <f>L984+N984+O984+P984+Q984</f>
        <v>2593</v>
      </c>
      <c r="S984" s="27">
        <f>M984+Q984</f>
        <v>0</v>
      </c>
      <c r="T984" s="27"/>
      <c r="U984" s="27"/>
      <c r="V984" s="27"/>
      <c r="W984" s="27"/>
      <c r="X984" s="27">
        <f>R984+T984+U984+V984+W984</f>
        <v>2593</v>
      </c>
      <c r="Y984" s="27">
        <f>S984+W984</f>
        <v>0</v>
      </c>
      <c r="Z984" s="27"/>
      <c r="AA984" s="131">
        <v>-270</v>
      </c>
      <c r="AB984" s="27"/>
      <c r="AC984" s="27"/>
      <c r="AD984" s="27">
        <f>X984+Z984+AA984+AB984+AC984</f>
        <v>2323</v>
      </c>
      <c r="AE984" s="27">
        <f>Y984+AC984</f>
        <v>0</v>
      </c>
      <c r="AF984" s="27"/>
      <c r="AG984" s="27"/>
      <c r="AH984" s="27"/>
      <c r="AI984" s="27"/>
      <c r="AJ984" s="27">
        <f>AD984+AF984+AG984+AH984+AI984</f>
        <v>2323</v>
      </c>
      <c r="AK984" s="27">
        <f>AE984+AI984</f>
        <v>0</v>
      </c>
      <c r="AL984" s="92"/>
      <c r="AM984" s="92">
        <v>-95</v>
      </c>
      <c r="AN984" s="92"/>
      <c r="AO984" s="92"/>
      <c r="AP984" s="27">
        <f>AJ984+AL984+AM984+AN984+AO984</f>
        <v>2228</v>
      </c>
      <c r="AQ984" s="27">
        <f>AK984+AO984</f>
        <v>0</v>
      </c>
    </row>
    <row r="985" spans="1:43" s="7" customFormat="1" ht="40.5" customHeight="1">
      <c r="A985" s="33" t="s">
        <v>222</v>
      </c>
      <c r="B985" s="36" t="s">
        <v>11</v>
      </c>
      <c r="C985" s="36" t="s">
        <v>53</v>
      </c>
      <c r="D985" s="36" t="s">
        <v>343</v>
      </c>
      <c r="E985" s="36"/>
      <c r="F985" s="27">
        <f t="shared" ref="F985:U986" si="1433">F986</f>
        <v>1217</v>
      </c>
      <c r="G985" s="27">
        <f t="shared" si="1433"/>
        <v>0</v>
      </c>
      <c r="H985" s="27">
        <f t="shared" si="1433"/>
        <v>0</v>
      </c>
      <c r="I985" s="27">
        <f t="shared" si="1433"/>
        <v>0</v>
      </c>
      <c r="J985" s="27">
        <f t="shared" si="1433"/>
        <v>0</v>
      </c>
      <c r="K985" s="27">
        <f t="shared" si="1433"/>
        <v>0</v>
      </c>
      <c r="L985" s="27">
        <f t="shared" si="1433"/>
        <v>1217</v>
      </c>
      <c r="M985" s="27">
        <f t="shared" si="1433"/>
        <v>0</v>
      </c>
      <c r="N985" s="27">
        <f t="shared" si="1433"/>
        <v>0</v>
      </c>
      <c r="O985" s="27">
        <f t="shared" si="1433"/>
        <v>0</v>
      </c>
      <c r="P985" s="27">
        <f t="shared" si="1433"/>
        <v>0</v>
      </c>
      <c r="Q985" s="27">
        <f t="shared" si="1433"/>
        <v>0</v>
      </c>
      <c r="R985" s="27">
        <f t="shared" si="1433"/>
        <v>1217</v>
      </c>
      <c r="S985" s="27">
        <f t="shared" si="1433"/>
        <v>0</v>
      </c>
      <c r="T985" s="27">
        <f t="shared" si="1433"/>
        <v>0</v>
      </c>
      <c r="U985" s="27">
        <f t="shared" si="1433"/>
        <v>0</v>
      </c>
      <c r="V985" s="27">
        <f t="shared" ref="T985:AI986" si="1434">V986</f>
        <v>0</v>
      </c>
      <c r="W985" s="27">
        <f t="shared" si="1434"/>
        <v>0</v>
      </c>
      <c r="X985" s="27">
        <f t="shared" si="1434"/>
        <v>1217</v>
      </c>
      <c r="Y985" s="27">
        <f t="shared" si="1434"/>
        <v>0</v>
      </c>
      <c r="Z985" s="27">
        <f t="shared" si="1434"/>
        <v>0</v>
      </c>
      <c r="AA985" s="27">
        <f t="shared" si="1434"/>
        <v>0</v>
      </c>
      <c r="AB985" s="27">
        <f t="shared" si="1434"/>
        <v>0</v>
      </c>
      <c r="AC985" s="27">
        <f t="shared" si="1434"/>
        <v>0</v>
      </c>
      <c r="AD985" s="27">
        <f t="shared" si="1434"/>
        <v>1217</v>
      </c>
      <c r="AE985" s="27">
        <f t="shared" si="1434"/>
        <v>0</v>
      </c>
      <c r="AF985" s="27">
        <f t="shared" si="1434"/>
        <v>0</v>
      </c>
      <c r="AG985" s="27">
        <f t="shared" si="1434"/>
        <v>0</v>
      </c>
      <c r="AH985" s="27">
        <f t="shared" si="1434"/>
        <v>0</v>
      </c>
      <c r="AI985" s="27">
        <f t="shared" si="1434"/>
        <v>0</v>
      </c>
      <c r="AJ985" s="27">
        <f t="shared" ref="AF985:AQ986" si="1435">AJ986</f>
        <v>1217</v>
      </c>
      <c r="AK985" s="27">
        <f t="shared" si="1435"/>
        <v>0</v>
      </c>
      <c r="AL985" s="27">
        <f t="shared" si="1435"/>
        <v>0</v>
      </c>
      <c r="AM985" s="27">
        <f t="shared" si="1435"/>
        <v>0</v>
      </c>
      <c r="AN985" s="27">
        <f t="shared" si="1435"/>
        <v>0</v>
      </c>
      <c r="AO985" s="27">
        <f t="shared" si="1435"/>
        <v>0</v>
      </c>
      <c r="AP985" s="27">
        <f t="shared" si="1435"/>
        <v>1217</v>
      </c>
      <c r="AQ985" s="27">
        <f t="shared" si="1435"/>
        <v>0</v>
      </c>
    </row>
    <row r="986" spans="1:43" s="7" customFormat="1" ht="21.75" customHeight="1">
      <c r="A986" s="77" t="s">
        <v>102</v>
      </c>
      <c r="B986" s="36" t="s">
        <v>11</v>
      </c>
      <c r="C986" s="36" t="s">
        <v>53</v>
      </c>
      <c r="D986" s="36" t="s">
        <v>343</v>
      </c>
      <c r="E986" s="36" t="s">
        <v>91</v>
      </c>
      <c r="F986" s="27">
        <f t="shared" si="1433"/>
        <v>1217</v>
      </c>
      <c r="G986" s="27">
        <f t="shared" si="1433"/>
        <v>0</v>
      </c>
      <c r="H986" s="27">
        <f t="shared" si="1433"/>
        <v>0</v>
      </c>
      <c r="I986" s="27">
        <f t="shared" si="1433"/>
        <v>0</v>
      </c>
      <c r="J986" s="27">
        <f t="shared" si="1433"/>
        <v>0</v>
      </c>
      <c r="K986" s="27">
        <f t="shared" si="1433"/>
        <v>0</v>
      </c>
      <c r="L986" s="27">
        <f t="shared" si="1433"/>
        <v>1217</v>
      </c>
      <c r="M986" s="27">
        <f t="shared" si="1433"/>
        <v>0</v>
      </c>
      <c r="N986" s="27">
        <f t="shared" si="1433"/>
        <v>0</v>
      </c>
      <c r="O986" s="27">
        <f t="shared" si="1433"/>
        <v>0</v>
      </c>
      <c r="P986" s="27">
        <f t="shared" si="1433"/>
        <v>0</v>
      </c>
      <c r="Q986" s="27">
        <f t="shared" si="1433"/>
        <v>0</v>
      </c>
      <c r="R986" s="27">
        <f t="shared" si="1433"/>
        <v>1217</v>
      </c>
      <c r="S986" s="27">
        <f t="shared" si="1433"/>
        <v>0</v>
      </c>
      <c r="T986" s="27">
        <f t="shared" si="1434"/>
        <v>0</v>
      </c>
      <c r="U986" s="27">
        <f t="shared" si="1434"/>
        <v>0</v>
      </c>
      <c r="V986" s="27">
        <f t="shared" si="1434"/>
        <v>0</v>
      </c>
      <c r="W986" s="27">
        <f t="shared" si="1434"/>
        <v>0</v>
      </c>
      <c r="X986" s="27">
        <f t="shared" si="1434"/>
        <v>1217</v>
      </c>
      <c r="Y986" s="27">
        <f t="shared" si="1434"/>
        <v>0</v>
      </c>
      <c r="Z986" s="27">
        <f t="shared" si="1434"/>
        <v>0</v>
      </c>
      <c r="AA986" s="27">
        <f t="shared" si="1434"/>
        <v>0</v>
      </c>
      <c r="AB986" s="27">
        <f t="shared" si="1434"/>
        <v>0</v>
      </c>
      <c r="AC986" s="27">
        <f t="shared" si="1434"/>
        <v>0</v>
      </c>
      <c r="AD986" s="27">
        <f t="shared" si="1434"/>
        <v>1217</v>
      </c>
      <c r="AE986" s="27">
        <f t="shared" si="1434"/>
        <v>0</v>
      </c>
      <c r="AF986" s="27">
        <f t="shared" si="1435"/>
        <v>0</v>
      </c>
      <c r="AG986" s="27">
        <f t="shared" si="1435"/>
        <v>0</v>
      </c>
      <c r="AH986" s="27">
        <f t="shared" si="1435"/>
        <v>0</v>
      </c>
      <c r="AI986" s="27">
        <f t="shared" si="1435"/>
        <v>0</v>
      </c>
      <c r="AJ986" s="27">
        <f t="shared" si="1435"/>
        <v>1217</v>
      </c>
      <c r="AK986" s="27">
        <f t="shared" si="1435"/>
        <v>0</v>
      </c>
      <c r="AL986" s="27">
        <f t="shared" si="1435"/>
        <v>0</v>
      </c>
      <c r="AM986" s="27">
        <f t="shared" si="1435"/>
        <v>0</v>
      </c>
      <c r="AN986" s="27">
        <f t="shared" si="1435"/>
        <v>0</v>
      </c>
      <c r="AO986" s="27">
        <f t="shared" si="1435"/>
        <v>0</v>
      </c>
      <c r="AP986" s="27">
        <f t="shared" si="1435"/>
        <v>1217</v>
      </c>
      <c r="AQ986" s="27">
        <f t="shared" si="1435"/>
        <v>0</v>
      </c>
    </row>
    <row r="987" spans="1:43" s="7" customFormat="1" ht="33.75">
      <c r="A987" s="33" t="s">
        <v>198</v>
      </c>
      <c r="B987" s="36" t="s">
        <v>11</v>
      </c>
      <c r="C987" s="36" t="s">
        <v>53</v>
      </c>
      <c r="D987" s="36" t="s">
        <v>343</v>
      </c>
      <c r="E987" s="36" t="s">
        <v>197</v>
      </c>
      <c r="F987" s="27">
        <v>1217</v>
      </c>
      <c r="G987" s="27"/>
      <c r="H987" s="27"/>
      <c r="I987" s="27"/>
      <c r="J987" s="27"/>
      <c r="K987" s="27"/>
      <c r="L987" s="27">
        <f>F987+H987+I987+J987+K987</f>
        <v>1217</v>
      </c>
      <c r="M987" s="27">
        <f>G987+K987</f>
        <v>0</v>
      </c>
      <c r="N987" s="27"/>
      <c r="O987" s="27"/>
      <c r="P987" s="27"/>
      <c r="Q987" s="27"/>
      <c r="R987" s="27">
        <f>L987+N987+O987+P987+Q987</f>
        <v>1217</v>
      </c>
      <c r="S987" s="27">
        <f>M987+Q987</f>
        <v>0</v>
      </c>
      <c r="T987" s="27"/>
      <c r="U987" s="27"/>
      <c r="V987" s="27"/>
      <c r="W987" s="27"/>
      <c r="X987" s="27">
        <f>R987+T987+U987+V987+W987</f>
        <v>1217</v>
      </c>
      <c r="Y987" s="27">
        <f>S987+W987</f>
        <v>0</v>
      </c>
      <c r="Z987" s="27"/>
      <c r="AA987" s="27"/>
      <c r="AB987" s="27"/>
      <c r="AC987" s="27"/>
      <c r="AD987" s="27">
        <f>X987+Z987+AA987+AB987+AC987</f>
        <v>1217</v>
      </c>
      <c r="AE987" s="27">
        <f>Y987+AC987</f>
        <v>0</v>
      </c>
      <c r="AF987" s="27"/>
      <c r="AG987" s="27"/>
      <c r="AH987" s="27"/>
      <c r="AI987" s="27"/>
      <c r="AJ987" s="27">
        <f>AD987+AF987+AG987+AH987+AI987</f>
        <v>1217</v>
      </c>
      <c r="AK987" s="27">
        <f>AE987+AI987</f>
        <v>0</v>
      </c>
      <c r="AL987" s="27"/>
      <c r="AM987" s="27"/>
      <c r="AN987" s="27"/>
      <c r="AO987" s="27"/>
      <c r="AP987" s="27">
        <f>AJ987+AL987+AM987+AN987+AO987</f>
        <v>1217</v>
      </c>
      <c r="AQ987" s="27">
        <f>AK987+AO987</f>
        <v>0</v>
      </c>
    </row>
    <row r="988" spans="1:43" s="7" customFormat="1" ht="39" customHeight="1">
      <c r="A988" s="33" t="s">
        <v>223</v>
      </c>
      <c r="B988" s="36" t="s">
        <v>11</v>
      </c>
      <c r="C988" s="36" t="s">
        <v>53</v>
      </c>
      <c r="D988" s="36" t="s">
        <v>344</v>
      </c>
      <c r="E988" s="36"/>
      <c r="F988" s="27">
        <f t="shared" ref="F988:U989" si="1436">F989</f>
        <v>99</v>
      </c>
      <c r="G988" s="27">
        <f t="shared" si="1436"/>
        <v>0</v>
      </c>
      <c r="H988" s="27">
        <f t="shared" si="1436"/>
        <v>0</v>
      </c>
      <c r="I988" s="27">
        <f t="shared" si="1436"/>
        <v>0</v>
      </c>
      <c r="J988" s="27">
        <f t="shared" si="1436"/>
        <v>0</v>
      </c>
      <c r="K988" s="27">
        <f t="shared" si="1436"/>
        <v>0</v>
      </c>
      <c r="L988" s="27">
        <f t="shared" si="1436"/>
        <v>99</v>
      </c>
      <c r="M988" s="27">
        <f t="shared" si="1436"/>
        <v>0</v>
      </c>
      <c r="N988" s="27">
        <f t="shared" si="1436"/>
        <v>0</v>
      </c>
      <c r="O988" s="27">
        <f t="shared" si="1436"/>
        <v>0</v>
      </c>
      <c r="P988" s="27">
        <f t="shared" si="1436"/>
        <v>0</v>
      </c>
      <c r="Q988" s="27">
        <f t="shared" si="1436"/>
        <v>0</v>
      </c>
      <c r="R988" s="27">
        <f t="shared" si="1436"/>
        <v>99</v>
      </c>
      <c r="S988" s="27">
        <f t="shared" si="1436"/>
        <v>0</v>
      </c>
      <c r="T988" s="27">
        <f t="shared" si="1436"/>
        <v>0</v>
      </c>
      <c r="U988" s="27">
        <f t="shared" si="1436"/>
        <v>0</v>
      </c>
      <c r="V988" s="27">
        <f t="shared" ref="T988:AI989" si="1437">V989</f>
        <v>0</v>
      </c>
      <c r="W988" s="27">
        <f t="shared" si="1437"/>
        <v>0</v>
      </c>
      <c r="X988" s="27">
        <f t="shared" si="1437"/>
        <v>99</v>
      </c>
      <c r="Y988" s="27">
        <f t="shared" si="1437"/>
        <v>0</v>
      </c>
      <c r="Z988" s="27">
        <f t="shared" si="1437"/>
        <v>0</v>
      </c>
      <c r="AA988" s="27">
        <f t="shared" si="1437"/>
        <v>0</v>
      </c>
      <c r="AB988" s="27">
        <f t="shared" si="1437"/>
        <v>0</v>
      </c>
      <c r="AC988" s="27">
        <f t="shared" si="1437"/>
        <v>0</v>
      </c>
      <c r="AD988" s="27">
        <f t="shared" si="1437"/>
        <v>99</v>
      </c>
      <c r="AE988" s="27">
        <f t="shared" si="1437"/>
        <v>0</v>
      </c>
      <c r="AF988" s="27">
        <f t="shared" si="1437"/>
        <v>0</v>
      </c>
      <c r="AG988" s="27">
        <f t="shared" si="1437"/>
        <v>0</v>
      </c>
      <c r="AH988" s="27">
        <f t="shared" si="1437"/>
        <v>0</v>
      </c>
      <c r="AI988" s="27">
        <f t="shared" si="1437"/>
        <v>0</v>
      </c>
      <c r="AJ988" s="27">
        <f t="shared" ref="AF988:AQ989" si="1438">AJ989</f>
        <v>99</v>
      </c>
      <c r="AK988" s="27">
        <f t="shared" si="1438"/>
        <v>0</v>
      </c>
      <c r="AL988" s="92">
        <f t="shared" si="1438"/>
        <v>0</v>
      </c>
      <c r="AM988" s="92">
        <f t="shared" si="1438"/>
        <v>24</v>
      </c>
      <c r="AN988" s="92">
        <f t="shared" si="1438"/>
        <v>0</v>
      </c>
      <c r="AO988" s="92">
        <f t="shared" si="1438"/>
        <v>0</v>
      </c>
      <c r="AP988" s="27">
        <f t="shared" si="1438"/>
        <v>123</v>
      </c>
      <c r="AQ988" s="27">
        <f t="shared" si="1438"/>
        <v>0</v>
      </c>
    </row>
    <row r="989" spans="1:43" s="7" customFormat="1" ht="25.5" customHeight="1">
      <c r="A989" s="77" t="s">
        <v>102</v>
      </c>
      <c r="B989" s="36" t="s">
        <v>11</v>
      </c>
      <c r="C989" s="36" t="s">
        <v>53</v>
      </c>
      <c r="D989" s="36" t="s">
        <v>344</v>
      </c>
      <c r="E989" s="36" t="s">
        <v>91</v>
      </c>
      <c r="F989" s="27">
        <f t="shared" si="1436"/>
        <v>99</v>
      </c>
      <c r="G989" s="27">
        <f t="shared" si="1436"/>
        <v>0</v>
      </c>
      <c r="H989" s="27">
        <f t="shared" si="1436"/>
        <v>0</v>
      </c>
      <c r="I989" s="27">
        <f t="shared" si="1436"/>
        <v>0</v>
      </c>
      <c r="J989" s="27">
        <f t="shared" si="1436"/>
        <v>0</v>
      </c>
      <c r="K989" s="27">
        <f t="shared" si="1436"/>
        <v>0</v>
      </c>
      <c r="L989" s="27">
        <f t="shared" si="1436"/>
        <v>99</v>
      </c>
      <c r="M989" s="27">
        <f t="shared" si="1436"/>
        <v>0</v>
      </c>
      <c r="N989" s="27">
        <f t="shared" si="1436"/>
        <v>0</v>
      </c>
      <c r="O989" s="27">
        <f t="shared" si="1436"/>
        <v>0</v>
      </c>
      <c r="P989" s="27">
        <f t="shared" si="1436"/>
        <v>0</v>
      </c>
      <c r="Q989" s="27">
        <f t="shared" si="1436"/>
        <v>0</v>
      </c>
      <c r="R989" s="27">
        <f t="shared" si="1436"/>
        <v>99</v>
      </c>
      <c r="S989" s="27">
        <f t="shared" si="1436"/>
        <v>0</v>
      </c>
      <c r="T989" s="27">
        <f t="shared" si="1437"/>
        <v>0</v>
      </c>
      <c r="U989" s="27">
        <f t="shared" si="1437"/>
        <v>0</v>
      </c>
      <c r="V989" s="27">
        <f t="shared" si="1437"/>
        <v>0</v>
      </c>
      <c r="W989" s="27">
        <f t="shared" si="1437"/>
        <v>0</v>
      </c>
      <c r="X989" s="27">
        <f t="shared" si="1437"/>
        <v>99</v>
      </c>
      <c r="Y989" s="27">
        <f t="shared" si="1437"/>
        <v>0</v>
      </c>
      <c r="Z989" s="27">
        <f t="shared" si="1437"/>
        <v>0</v>
      </c>
      <c r="AA989" s="27">
        <f t="shared" si="1437"/>
        <v>0</v>
      </c>
      <c r="AB989" s="27">
        <f t="shared" si="1437"/>
        <v>0</v>
      </c>
      <c r="AC989" s="27">
        <f t="shared" si="1437"/>
        <v>0</v>
      </c>
      <c r="AD989" s="27">
        <f t="shared" si="1437"/>
        <v>99</v>
      </c>
      <c r="AE989" s="27">
        <f t="shared" si="1437"/>
        <v>0</v>
      </c>
      <c r="AF989" s="27">
        <f t="shared" si="1438"/>
        <v>0</v>
      </c>
      <c r="AG989" s="27">
        <f t="shared" si="1438"/>
        <v>0</v>
      </c>
      <c r="AH989" s="27">
        <f t="shared" si="1438"/>
        <v>0</v>
      </c>
      <c r="AI989" s="27">
        <f t="shared" si="1438"/>
        <v>0</v>
      </c>
      <c r="AJ989" s="27">
        <f t="shared" si="1438"/>
        <v>99</v>
      </c>
      <c r="AK989" s="27">
        <f t="shared" si="1438"/>
        <v>0</v>
      </c>
      <c r="AL989" s="92">
        <f t="shared" si="1438"/>
        <v>0</v>
      </c>
      <c r="AM989" s="92">
        <f t="shared" si="1438"/>
        <v>24</v>
      </c>
      <c r="AN989" s="92">
        <f t="shared" si="1438"/>
        <v>0</v>
      </c>
      <c r="AO989" s="92">
        <f t="shared" si="1438"/>
        <v>0</v>
      </c>
      <c r="AP989" s="27">
        <f t="shared" si="1438"/>
        <v>123</v>
      </c>
      <c r="AQ989" s="27">
        <f t="shared" si="1438"/>
        <v>0</v>
      </c>
    </row>
    <row r="990" spans="1:43" s="7" customFormat="1" ht="33.75">
      <c r="A990" s="33" t="s">
        <v>198</v>
      </c>
      <c r="B990" s="36" t="s">
        <v>11</v>
      </c>
      <c r="C990" s="36" t="s">
        <v>53</v>
      </c>
      <c r="D990" s="36" t="s">
        <v>344</v>
      </c>
      <c r="E990" s="36" t="s">
        <v>197</v>
      </c>
      <c r="F990" s="27">
        <v>99</v>
      </c>
      <c r="G990" s="27"/>
      <c r="H990" s="27"/>
      <c r="I990" s="27"/>
      <c r="J990" s="27"/>
      <c r="K990" s="27"/>
      <c r="L990" s="27">
        <f>F990+H990+I990+J990+K990</f>
        <v>99</v>
      </c>
      <c r="M990" s="27">
        <f>G990+K990</f>
        <v>0</v>
      </c>
      <c r="N990" s="27"/>
      <c r="O990" s="27"/>
      <c r="P990" s="27"/>
      <c r="Q990" s="27"/>
      <c r="R990" s="27">
        <f>L990+N990+O990+P990+Q990</f>
        <v>99</v>
      </c>
      <c r="S990" s="27">
        <f>M990+Q990</f>
        <v>0</v>
      </c>
      <c r="T990" s="27"/>
      <c r="U990" s="27"/>
      <c r="V990" s="27"/>
      <c r="W990" s="27"/>
      <c r="X990" s="27">
        <f>R990+T990+U990+V990+W990</f>
        <v>99</v>
      </c>
      <c r="Y990" s="27">
        <f>S990+W990</f>
        <v>0</v>
      </c>
      <c r="Z990" s="27"/>
      <c r="AA990" s="27"/>
      <c r="AB990" s="27"/>
      <c r="AC990" s="27"/>
      <c r="AD990" s="27">
        <f>X990+Z990+AA990+AB990+AC990</f>
        <v>99</v>
      </c>
      <c r="AE990" s="27">
        <f>Y990+AC990</f>
        <v>0</v>
      </c>
      <c r="AF990" s="27"/>
      <c r="AG990" s="27"/>
      <c r="AH990" s="27"/>
      <c r="AI990" s="27"/>
      <c r="AJ990" s="27">
        <f>AD990+AF990+AG990+AH990+AI990</f>
        <v>99</v>
      </c>
      <c r="AK990" s="27">
        <f>AE990+AI990</f>
        <v>0</v>
      </c>
      <c r="AL990" s="92"/>
      <c r="AM990" s="92">
        <v>24</v>
      </c>
      <c r="AN990" s="92"/>
      <c r="AO990" s="92"/>
      <c r="AP990" s="27">
        <f>AJ990+AL990+AM990+AN990+AO990</f>
        <v>123</v>
      </c>
      <c r="AQ990" s="27">
        <f>AK990+AO990</f>
        <v>0</v>
      </c>
    </row>
    <row r="991" spans="1:43" s="7" customFormat="1" ht="54" customHeight="1">
      <c r="A991" s="33" t="s">
        <v>224</v>
      </c>
      <c r="B991" s="36" t="s">
        <v>11</v>
      </c>
      <c r="C991" s="36" t="s">
        <v>53</v>
      </c>
      <c r="D991" s="36" t="s">
        <v>345</v>
      </c>
      <c r="E991" s="36"/>
      <c r="F991" s="27">
        <f t="shared" ref="F991:U992" si="1439">F992</f>
        <v>500</v>
      </c>
      <c r="G991" s="27">
        <f t="shared" si="1439"/>
        <v>0</v>
      </c>
      <c r="H991" s="27">
        <f t="shared" si="1439"/>
        <v>0</v>
      </c>
      <c r="I991" s="27">
        <f t="shared" si="1439"/>
        <v>0</v>
      </c>
      <c r="J991" s="27">
        <f t="shared" si="1439"/>
        <v>0</v>
      </c>
      <c r="K991" s="27">
        <f t="shared" si="1439"/>
        <v>0</v>
      </c>
      <c r="L991" s="27">
        <f t="shared" si="1439"/>
        <v>500</v>
      </c>
      <c r="M991" s="27">
        <f t="shared" si="1439"/>
        <v>0</v>
      </c>
      <c r="N991" s="27">
        <f t="shared" si="1439"/>
        <v>0</v>
      </c>
      <c r="O991" s="27">
        <f t="shared" si="1439"/>
        <v>0</v>
      </c>
      <c r="P991" s="27">
        <f t="shared" si="1439"/>
        <v>0</v>
      </c>
      <c r="Q991" s="27">
        <f t="shared" si="1439"/>
        <v>0</v>
      </c>
      <c r="R991" s="27">
        <f t="shared" si="1439"/>
        <v>500</v>
      </c>
      <c r="S991" s="27">
        <f t="shared" si="1439"/>
        <v>0</v>
      </c>
      <c r="T991" s="27">
        <f t="shared" si="1439"/>
        <v>0</v>
      </c>
      <c r="U991" s="27">
        <f t="shared" si="1439"/>
        <v>0</v>
      </c>
      <c r="V991" s="27">
        <f t="shared" ref="T991:AI992" si="1440">V992</f>
        <v>0</v>
      </c>
      <c r="W991" s="27">
        <f t="shared" si="1440"/>
        <v>0</v>
      </c>
      <c r="X991" s="27">
        <f t="shared" si="1440"/>
        <v>500</v>
      </c>
      <c r="Y991" s="27">
        <f t="shared" si="1440"/>
        <v>0</v>
      </c>
      <c r="Z991" s="27">
        <f t="shared" si="1440"/>
        <v>0</v>
      </c>
      <c r="AA991" s="27">
        <f t="shared" si="1440"/>
        <v>0</v>
      </c>
      <c r="AB991" s="27">
        <f t="shared" si="1440"/>
        <v>0</v>
      </c>
      <c r="AC991" s="27">
        <f t="shared" si="1440"/>
        <v>0</v>
      </c>
      <c r="AD991" s="27">
        <f t="shared" si="1440"/>
        <v>500</v>
      </c>
      <c r="AE991" s="27">
        <f t="shared" si="1440"/>
        <v>0</v>
      </c>
      <c r="AF991" s="27">
        <f t="shared" si="1440"/>
        <v>0</v>
      </c>
      <c r="AG991" s="27">
        <f t="shared" si="1440"/>
        <v>0</v>
      </c>
      <c r="AH991" s="27">
        <f t="shared" si="1440"/>
        <v>0</v>
      </c>
      <c r="AI991" s="27">
        <f t="shared" si="1440"/>
        <v>0</v>
      </c>
      <c r="AJ991" s="27">
        <f t="shared" ref="AF991:AQ992" si="1441">AJ992</f>
        <v>500</v>
      </c>
      <c r="AK991" s="27">
        <f t="shared" si="1441"/>
        <v>0</v>
      </c>
      <c r="AL991" s="27">
        <f t="shared" si="1441"/>
        <v>0</v>
      </c>
      <c r="AM991" s="27">
        <f t="shared" si="1441"/>
        <v>0</v>
      </c>
      <c r="AN991" s="27">
        <f t="shared" si="1441"/>
        <v>0</v>
      </c>
      <c r="AO991" s="27">
        <f t="shared" si="1441"/>
        <v>0</v>
      </c>
      <c r="AP991" s="27">
        <f t="shared" si="1441"/>
        <v>500</v>
      </c>
      <c r="AQ991" s="27">
        <f t="shared" si="1441"/>
        <v>0</v>
      </c>
    </row>
    <row r="992" spans="1:43" s="7" customFormat="1" ht="21.75" customHeight="1">
      <c r="A992" s="77" t="s">
        <v>102</v>
      </c>
      <c r="B992" s="36" t="s">
        <v>11</v>
      </c>
      <c r="C992" s="36" t="s">
        <v>53</v>
      </c>
      <c r="D992" s="36" t="s">
        <v>345</v>
      </c>
      <c r="E992" s="36" t="s">
        <v>91</v>
      </c>
      <c r="F992" s="27">
        <f t="shared" si="1439"/>
        <v>500</v>
      </c>
      <c r="G992" s="27">
        <f t="shared" si="1439"/>
        <v>0</v>
      </c>
      <c r="H992" s="27">
        <f t="shared" si="1439"/>
        <v>0</v>
      </c>
      <c r="I992" s="27">
        <f t="shared" si="1439"/>
        <v>0</v>
      </c>
      <c r="J992" s="27">
        <f t="shared" si="1439"/>
        <v>0</v>
      </c>
      <c r="K992" s="27">
        <f t="shared" si="1439"/>
        <v>0</v>
      </c>
      <c r="L992" s="27">
        <f t="shared" si="1439"/>
        <v>500</v>
      </c>
      <c r="M992" s="27">
        <f t="shared" si="1439"/>
        <v>0</v>
      </c>
      <c r="N992" s="27">
        <f t="shared" si="1439"/>
        <v>0</v>
      </c>
      <c r="O992" s="27">
        <f t="shared" si="1439"/>
        <v>0</v>
      </c>
      <c r="P992" s="27">
        <f t="shared" si="1439"/>
        <v>0</v>
      </c>
      <c r="Q992" s="27">
        <f t="shared" si="1439"/>
        <v>0</v>
      </c>
      <c r="R992" s="27">
        <f t="shared" si="1439"/>
        <v>500</v>
      </c>
      <c r="S992" s="27">
        <f t="shared" si="1439"/>
        <v>0</v>
      </c>
      <c r="T992" s="27">
        <f t="shared" si="1440"/>
        <v>0</v>
      </c>
      <c r="U992" s="27">
        <f t="shared" si="1440"/>
        <v>0</v>
      </c>
      <c r="V992" s="27">
        <f t="shared" si="1440"/>
        <v>0</v>
      </c>
      <c r="W992" s="27">
        <f t="shared" si="1440"/>
        <v>0</v>
      </c>
      <c r="X992" s="27">
        <f t="shared" si="1440"/>
        <v>500</v>
      </c>
      <c r="Y992" s="27">
        <f t="shared" si="1440"/>
        <v>0</v>
      </c>
      <c r="Z992" s="27">
        <f t="shared" si="1440"/>
        <v>0</v>
      </c>
      <c r="AA992" s="27">
        <f t="shared" si="1440"/>
        <v>0</v>
      </c>
      <c r="AB992" s="27">
        <f t="shared" si="1440"/>
        <v>0</v>
      </c>
      <c r="AC992" s="27">
        <f t="shared" si="1440"/>
        <v>0</v>
      </c>
      <c r="AD992" s="27">
        <f t="shared" si="1440"/>
        <v>500</v>
      </c>
      <c r="AE992" s="27">
        <f t="shared" si="1440"/>
        <v>0</v>
      </c>
      <c r="AF992" s="27">
        <f t="shared" si="1441"/>
        <v>0</v>
      </c>
      <c r="AG992" s="27">
        <f t="shared" si="1441"/>
        <v>0</v>
      </c>
      <c r="AH992" s="27">
        <f t="shared" si="1441"/>
        <v>0</v>
      </c>
      <c r="AI992" s="27">
        <f t="shared" si="1441"/>
        <v>0</v>
      </c>
      <c r="AJ992" s="27">
        <f t="shared" si="1441"/>
        <v>500</v>
      </c>
      <c r="AK992" s="27">
        <f t="shared" si="1441"/>
        <v>0</v>
      </c>
      <c r="AL992" s="27">
        <f t="shared" si="1441"/>
        <v>0</v>
      </c>
      <c r="AM992" s="27">
        <f t="shared" si="1441"/>
        <v>0</v>
      </c>
      <c r="AN992" s="27">
        <f t="shared" si="1441"/>
        <v>0</v>
      </c>
      <c r="AO992" s="27">
        <f t="shared" si="1441"/>
        <v>0</v>
      </c>
      <c r="AP992" s="27">
        <f t="shared" si="1441"/>
        <v>500</v>
      </c>
      <c r="AQ992" s="27">
        <f t="shared" si="1441"/>
        <v>0</v>
      </c>
    </row>
    <row r="993" spans="1:43" s="7" customFormat="1" ht="33.75">
      <c r="A993" s="33" t="s">
        <v>198</v>
      </c>
      <c r="B993" s="36" t="s">
        <v>11</v>
      </c>
      <c r="C993" s="36" t="s">
        <v>53</v>
      </c>
      <c r="D993" s="36" t="s">
        <v>345</v>
      </c>
      <c r="E993" s="36" t="s">
        <v>197</v>
      </c>
      <c r="F993" s="27">
        <v>500</v>
      </c>
      <c r="G993" s="27"/>
      <c r="H993" s="27"/>
      <c r="I993" s="27"/>
      <c r="J993" s="27"/>
      <c r="K993" s="27"/>
      <c r="L993" s="27">
        <f>F993+H993+I993+J993+K993</f>
        <v>500</v>
      </c>
      <c r="M993" s="27">
        <f>G993+K993</f>
        <v>0</v>
      </c>
      <c r="N993" s="27"/>
      <c r="O993" s="27"/>
      <c r="P993" s="27"/>
      <c r="Q993" s="27"/>
      <c r="R993" s="27">
        <f>L993+N993+O993+P993+Q993</f>
        <v>500</v>
      </c>
      <c r="S993" s="27">
        <f>M993+Q993</f>
        <v>0</v>
      </c>
      <c r="T993" s="27"/>
      <c r="U993" s="27"/>
      <c r="V993" s="27"/>
      <c r="W993" s="27"/>
      <c r="X993" s="27">
        <f>R993+T993+U993+V993+W993</f>
        <v>500</v>
      </c>
      <c r="Y993" s="27">
        <f>S993+W993</f>
        <v>0</v>
      </c>
      <c r="Z993" s="27"/>
      <c r="AA993" s="27"/>
      <c r="AB993" s="27"/>
      <c r="AC993" s="27"/>
      <c r="AD993" s="27">
        <f>X993+Z993+AA993+AB993+AC993</f>
        <v>500</v>
      </c>
      <c r="AE993" s="27">
        <f>Y993+AC993</f>
        <v>0</v>
      </c>
      <c r="AF993" s="27"/>
      <c r="AG993" s="27"/>
      <c r="AH993" s="27"/>
      <c r="AI993" s="27"/>
      <c r="AJ993" s="27">
        <f>AD993+AF993+AG993+AH993+AI993</f>
        <v>500</v>
      </c>
      <c r="AK993" s="27">
        <f>AE993+AI993</f>
        <v>0</v>
      </c>
      <c r="AL993" s="27"/>
      <c r="AM993" s="27"/>
      <c r="AN993" s="27"/>
      <c r="AO993" s="27"/>
      <c r="AP993" s="27">
        <f>AJ993+AL993+AM993+AN993+AO993</f>
        <v>500</v>
      </c>
      <c r="AQ993" s="27">
        <f>AK993+AO993</f>
        <v>0</v>
      </c>
    </row>
    <row r="994" spans="1:43" s="7" customFormat="1" ht="39" customHeight="1">
      <c r="A994" s="79" t="s">
        <v>145</v>
      </c>
      <c r="B994" s="36" t="s">
        <v>11</v>
      </c>
      <c r="C994" s="36" t="s">
        <v>53</v>
      </c>
      <c r="D994" s="36" t="s">
        <v>346</v>
      </c>
      <c r="E994" s="36"/>
      <c r="F994" s="27">
        <f t="shared" ref="F994:U995" si="1442">F995</f>
        <v>3304</v>
      </c>
      <c r="G994" s="27">
        <f t="shared" si="1442"/>
        <v>0</v>
      </c>
      <c r="H994" s="27">
        <f t="shared" si="1442"/>
        <v>0</v>
      </c>
      <c r="I994" s="27">
        <f t="shared" si="1442"/>
        <v>0</v>
      </c>
      <c r="J994" s="27">
        <f t="shared" si="1442"/>
        <v>0</v>
      </c>
      <c r="K994" s="27">
        <f t="shared" si="1442"/>
        <v>0</v>
      </c>
      <c r="L994" s="27">
        <f t="shared" si="1442"/>
        <v>3304</v>
      </c>
      <c r="M994" s="27">
        <f t="shared" si="1442"/>
        <v>0</v>
      </c>
      <c r="N994" s="27">
        <f t="shared" si="1442"/>
        <v>0</v>
      </c>
      <c r="O994" s="27">
        <f t="shared" si="1442"/>
        <v>0</v>
      </c>
      <c r="P994" s="27">
        <f t="shared" si="1442"/>
        <v>0</v>
      </c>
      <c r="Q994" s="27">
        <f t="shared" si="1442"/>
        <v>0</v>
      </c>
      <c r="R994" s="27">
        <f t="shared" si="1442"/>
        <v>3304</v>
      </c>
      <c r="S994" s="27">
        <f t="shared" si="1442"/>
        <v>0</v>
      </c>
      <c r="T994" s="27">
        <f t="shared" si="1442"/>
        <v>0</v>
      </c>
      <c r="U994" s="27">
        <f t="shared" si="1442"/>
        <v>0</v>
      </c>
      <c r="V994" s="27">
        <f t="shared" ref="T994:AI995" si="1443">V995</f>
        <v>0</v>
      </c>
      <c r="W994" s="27">
        <f t="shared" si="1443"/>
        <v>0</v>
      </c>
      <c r="X994" s="27">
        <f t="shared" si="1443"/>
        <v>3304</v>
      </c>
      <c r="Y994" s="27">
        <f t="shared" si="1443"/>
        <v>0</v>
      </c>
      <c r="Z994" s="27">
        <f t="shared" si="1443"/>
        <v>0</v>
      </c>
      <c r="AA994" s="27">
        <f t="shared" si="1443"/>
        <v>0</v>
      </c>
      <c r="AB994" s="27">
        <f t="shared" si="1443"/>
        <v>0</v>
      </c>
      <c r="AC994" s="27">
        <f t="shared" si="1443"/>
        <v>0</v>
      </c>
      <c r="AD994" s="27">
        <f t="shared" si="1443"/>
        <v>3304</v>
      </c>
      <c r="AE994" s="27">
        <f t="shared" si="1443"/>
        <v>0</v>
      </c>
      <c r="AF994" s="27">
        <f t="shared" si="1443"/>
        <v>0</v>
      </c>
      <c r="AG994" s="27">
        <f t="shared" si="1443"/>
        <v>0</v>
      </c>
      <c r="AH994" s="27">
        <f t="shared" si="1443"/>
        <v>0</v>
      </c>
      <c r="AI994" s="27">
        <f t="shared" si="1443"/>
        <v>0</v>
      </c>
      <c r="AJ994" s="27">
        <f t="shared" ref="AF994:AQ995" si="1444">AJ995</f>
        <v>3304</v>
      </c>
      <c r="AK994" s="27">
        <f t="shared" si="1444"/>
        <v>0</v>
      </c>
      <c r="AL994" s="27">
        <f t="shared" si="1444"/>
        <v>0</v>
      </c>
      <c r="AM994" s="27">
        <f t="shared" si="1444"/>
        <v>0</v>
      </c>
      <c r="AN994" s="27">
        <f t="shared" si="1444"/>
        <v>0</v>
      </c>
      <c r="AO994" s="27">
        <f t="shared" si="1444"/>
        <v>0</v>
      </c>
      <c r="AP994" s="27">
        <f t="shared" si="1444"/>
        <v>3304</v>
      </c>
      <c r="AQ994" s="27">
        <f t="shared" si="1444"/>
        <v>0</v>
      </c>
    </row>
    <row r="995" spans="1:43" s="7" customFormat="1" ht="22.5" customHeight="1">
      <c r="A995" s="77" t="s">
        <v>102</v>
      </c>
      <c r="B995" s="36" t="s">
        <v>11</v>
      </c>
      <c r="C995" s="36" t="s">
        <v>53</v>
      </c>
      <c r="D995" s="36" t="s">
        <v>346</v>
      </c>
      <c r="E995" s="36" t="s">
        <v>91</v>
      </c>
      <c r="F995" s="27">
        <f t="shared" si="1442"/>
        <v>3304</v>
      </c>
      <c r="G995" s="27">
        <f t="shared" si="1442"/>
        <v>0</v>
      </c>
      <c r="H995" s="27">
        <f t="shared" si="1442"/>
        <v>0</v>
      </c>
      <c r="I995" s="27">
        <f t="shared" si="1442"/>
        <v>0</v>
      </c>
      <c r="J995" s="27">
        <f t="shared" si="1442"/>
        <v>0</v>
      </c>
      <c r="K995" s="27">
        <f t="shared" si="1442"/>
        <v>0</v>
      </c>
      <c r="L995" s="27">
        <f t="shared" si="1442"/>
        <v>3304</v>
      </c>
      <c r="M995" s="27">
        <f t="shared" si="1442"/>
        <v>0</v>
      </c>
      <c r="N995" s="27">
        <f t="shared" si="1442"/>
        <v>0</v>
      </c>
      <c r="O995" s="27">
        <f t="shared" si="1442"/>
        <v>0</v>
      </c>
      <c r="P995" s="27">
        <f t="shared" si="1442"/>
        <v>0</v>
      </c>
      <c r="Q995" s="27">
        <f t="shared" si="1442"/>
        <v>0</v>
      </c>
      <c r="R995" s="27">
        <f t="shared" si="1442"/>
        <v>3304</v>
      </c>
      <c r="S995" s="27">
        <f t="shared" si="1442"/>
        <v>0</v>
      </c>
      <c r="T995" s="27">
        <f t="shared" si="1443"/>
        <v>0</v>
      </c>
      <c r="U995" s="27">
        <f t="shared" si="1443"/>
        <v>0</v>
      </c>
      <c r="V995" s="27">
        <f t="shared" si="1443"/>
        <v>0</v>
      </c>
      <c r="W995" s="27">
        <f t="shared" si="1443"/>
        <v>0</v>
      </c>
      <c r="X995" s="27">
        <f t="shared" si="1443"/>
        <v>3304</v>
      </c>
      <c r="Y995" s="27">
        <f t="shared" si="1443"/>
        <v>0</v>
      </c>
      <c r="Z995" s="27">
        <f t="shared" si="1443"/>
        <v>0</v>
      </c>
      <c r="AA995" s="27">
        <f t="shared" si="1443"/>
        <v>0</v>
      </c>
      <c r="AB995" s="27">
        <f t="shared" si="1443"/>
        <v>0</v>
      </c>
      <c r="AC995" s="27">
        <f t="shared" si="1443"/>
        <v>0</v>
      </c>
      <c r="AD995" s="27">
        <f t="shared" si="1443"/>
        <v>3304</v>
      </c>
      <c r="AE995" s="27">
        <f t="shared" si="1443"/>
        <v>0</v>
      </c>
      <c r="AF995" s="27">
        <f t="shared" si="1444"/>
        <v>0</v>
      </c>
      <c r="AG995" s="27">
        <f t="shared" si="1444"/>
        <v>0</v>
      </c>
      <c r="AH995" s="27">
        <f t="shared" si="1444"/>
        <v>0</v>
      </c>
      <c r="AI995" s="27">
        <f t="shared" si="1444"/>
        <v>0</v>
      </c>
      <c r="AJ995" s="27">
        <f t="shared" si="1444"/>
        <v>3304</v>
      </c>
      <c r="AK995" s="27">
        <f t="shared" si="1444"/>
        <v>0</v>
      </c>
      <c r="AL995" s="27">
        <f t="shared" si="1444"/>
        <v>0</v>
      </c>
      <c r="AM995" s="27">
        <f t="shared" si="1444"/>
        <v>0</v>
      </c>
      <c r="AN995" s="27">
        <f t="shared" si="1444"/>
        <v>0</v>
      </c>
      <c r="AO995" s="27">
        <f t="shared" si="1444"/>
        <v>0</v>
      </c>
      <c r="AP995" s="27">
        <f t="shared" si="1444"/>
        <v>3304</v>
      </c>
      <c r="AQ995" s="27">
        <f t="shared" si="1444"/>
        <v>0</v>
      </c>
    </row>
    <row r="996" spans="1:43" s="7" customFormat="1" ht="36.75" customHeight="1">
      <c r="A996" s="33" t="s">
        <v>198</v>
      </c>
      <c r="B996" s="36" t="s">
        <v>11</v>
      </c>
      <c r="C996" s="36" t="s">
        <v>53</v>
      </c>
      <c r="D996" s="36" t="s">
        <v>346</v>
      </c>
      <c r="E996" s="36" t="s">
        <v>197</v>
      </c>
      <c r="F996" s="27">
        <v>3304</v>
      </c>
      <c r="G996" s="27"/>
      <c r="H996" s="27"/>
      <c r="I996" s="27"/>
      <c r="J996" s="27"/>
      <c r="K996" s="27"/>
      <c r="L996" s="27">
        <f>F996+H996+I996+J996+K996</f>
        <v>3304</v>
      </c>
      <c r="M996" s="27">
        <f>G996+K996</f>
        <v>0</v>
      </c>
      <c r="N996" s="27"/>
      <c r="O996" s="27"/>
      <c r="P996" s="27"/>
      <c r="Q996" s="27"/>
      <c r="R996" s="27">
        <f>L996+N996+O996+P996+Q996</f>
        <v>3304</v>
      </c>
      <c r="S996" s="27">
        <f>M996+Q996</f>
        <v>0</v>
      </c>
      <c r="T996" s="27"/>
      <c r="U996" s="27"/>
      <c r="V996" s="27"/>
      <c r="W996" s="27"/>
      <c r="X996" s="27">
        <f>R996+T996+U996+V996+W996</f>
        <v>3304</v>
      </c>
      <c r="Y996" s="27">
        <f>S996+W996</f>
        <v>0</v>
      </c>
      <c r="Z996" s="27"/>
      <c r="AA996" s="27"/>
      <c r="AB996" s="27"/>
      <c r="AC996" s="27"/>
      <c r="AD996" s="27">
        <f>X996+Z996+AA996+AB996+AC996</f>
        <v>3304</v>
      </c>
      <c r="AE996" s="27">
        <f>Y996+AC996</f>
        <v>0</v>
      </c>
      <c r="AF996" s="27"/>
      <c r="AG996" s="27"/>
      <c r="AH996" s="27"/>
      <c r="AI996" s="27"/>
      <c r="AJ996" s="27">
        <f>AD996+AF996+AG996+AH996+AI996</f>
        <v>3304</v>
      </c>
      <c r="AK996" s="27">
        <f>AE996+AI996</f>
        <v>0</v>
      </c>
      <c r="AL996" s="27"/>
      <c r="AM996" s="27"/>
      <c r="AN996" s="27"/>
      <c r="AO996" s="27"/>
      <c r="AP996" s="27">
        <f>AJ996+AL996+AM996+AN996+AO996</f>
        <v>3304</v>
      </c>
      <c r="AQ996" s="27">
        <f>AK996+AO996</f>
        <v>0</v>
      </c>
    </row>
    <row r="997" spans="1:43" s="7" customFormat="1" ht="90" customHeight="1">
      <c r="A997" s="33" t="s">
        <v>153</v>
      </c>
      <c r="B997" s="36" t="s">
        <v>11</v>
      </c>
      <c r="C997" s="36" t="s">
        <v>53</v>
      </c>
      <c r="D997" s="36" t="s">
        <v>347</v>
      </c>
      <c r="E997" s="36"/>
      <c r="F997" s="27">
        <f t="shared" ref="F997:U998" si="1445">F998</f>
        <v>378</v>
      </c>
      <c r="G997" s="27">
        <f t="shared" si="1445"/>
        <v>0</v>
      </c>
      <c r="H997" s="27">
        <f t="shared" si="1445"/>
        <v>0</v>
      </c>
      <c r="I997" s="27">
        <f t="shared" si="1445"/>
        <v>0</v>
      </c>
      <c r="J997" s="27">
        <f t="shared" si="1445"/>
        <v>0</v>
      </c>
      <c r="K997" s="27">
        <f t="shared" si="1445"/>
        <v>0</v>
      </c>
      <c r="L997" s="27">
        <f t="shared" si="1445"/>
        <v>378</v>
      </c>
      <c r="M997" s="27">
        <f t="shared" si="1445"/>
        <v>0</v>
      </c>
      <c r="N997" s="27">
        <f t="shared" si="1445"/>
        <v>0</v>
      </c>
      <c r="O997" s="27">
        <f t="shared" si="1445"/>
        <v>0</v>
      </c>
      <c r="P997" s="27">
        <f t="shared" si="1445"/>
        <v>0</v>
      </c>
      <c r="Q997" s="27">
        <f t="shared" si="1445"/>
        <v>0</v>
      </c>
      <c r="R997" s="27">
        <f t="shared" si="1445"/>
        <v>378</v>
      </c>
      <c r="S997" s="27">
        <f t="shared" si="1445"/>
        <v>0</v>
      </c>
      <c r="T997" s="27">
        <f t="shared" si="1445"/>
        <v>0</v>
      </c>
      <c r="U997" s="27">
        <f t="shared" si="1445"/>
        <v>0</v>
      </c>
      <c r="V997" s="27">
        <f t="shared" ref="T997:AI998" si="1446">V998</f>
        <v>0</v>
      </c>
      <c r="W997" s="27">
        <f t="shared" si="1446"/>
        <v>0</v>
      </c>
      <c r="X997" s="27">
        <f t="shared" si="1446"/>
        <v>378</v>
      </c>
      <c r="Y997" s="27">
        <f t="shared" si="1446"/>
        <v>0</v>
      </c>
      <c r="Z997" s="27">
        <f t="shared" si="1446"/>
        <v>0</v>
      </c>
      <c r="AA997" s="27">
        <f t="shared" si="1446"/>
        <v>0</v>
      </c>
      <c r="AB997" s="27">
        <f t="shared" si="1446"/>
        <v>0</v>
      </c>
      <c r="AC997" s="27">
        <f t="shared" si="1446"/>
        <v>0</v>
      </c>
      <c r="AD997" s="27">
        <f t="shared" si="1446"/>
        <v>378</v>
      </c>
      <c r="AE997" s="27">
        <f t="shared" si="1446"/>
        <v>0</v>
      </c>
      <c r="AF997" s="27">
        <f t="shared" si="1446"/>
        <v>0</v>
      </c>
      <c r="AG997" s="27">
        <f t="shared" si="1446"/>
        <v>0</v>
      </c>
      <c r="AH997" s="27">
        <f t="shared" si="1446"/>
        <v>0</v>
      </c>
      <c r="AI997" s="27">
        <f t="shared" si="1446"/>
        <v>0</v>
      </c>
      <c r="AJ997" s="27">
        <f t="shared" ref="AF997:AQ998" si="1447">AJ998</f>
        <v>378</v>
      </c>
      <c r="AK997" s="27">
        <f t="shared" si="1447"/>
        <v>0</v>
      </c>
      <c r="AL997" s="27">
        <f t="shared" si="1447"/>
        <v>0</v>
      </c>
      <c r="AM997" s="27">
        <f t="shared" si="1447"/>
        <v>0</v>
      </c>
      <c r="AN997" s="27">
        <f t="shared" si="1447"/>
        <v>0</v>
      </c>
      <c r="AO997" s="27">
        <f t="shared" si="1447"/>
        <v>0</v>
      </c>
      <c r="AP997" s="27">
        <f t="shared" si="1447"/>
        <v>378</v>
      </c>
      <c r="AQ997" s="27">
        <f t="shared" si="1447"/>
        <v>0</v>
      </c>
    </row>
    <row r="998" spans="1:43" s="7" customFormat="1" ht="20.25" customHeight="1">
      <c r="A998" s="77" t="s">
        <v>102</v>
      </c>
      <c r="B998" s="36" t="s">
        <v>11</v>
      </c>
      <c r="C998" s="36" t="s">
        <v>53</v>
      </c>
      <c r="D998" s="36" t="s">
        <v>347</v>
      </c>
      <c r="E998" s="36" t="s">
        <v>91</v>
      </c>
      <c r="F998" s="27">
        <f t="shared" si="1445"/>
        <v>378</v>
      </c>
      <c r="G998" s="27">
        <f t="shared" si="1445"/>
        <v>0</v>
      </c>
      <c r="H998" s="27">
        <f t="shared" si="1445"/>
        <v>0</v>
      </c>
      <c r="I998" s="27">
        <f t="shared" si="1445"/>
        <v>0</v>
      </c>
      <c r="J998" s="27">
        <f t="shared" si="1445"/>
        <v>0</v>
      </c>
      <c r="K998" s="27">
        <f t="shared" si="1445"/>
        <v>0</v>
      </c>
      <c r="L998" s="27">
        <f t="shared" si="1445"/>
        <v>378</v>
      </c>
      <c r="M998" s="27">
        <f t="shared" si="1445"/>
        <v>0</v>
      </c>
      <c r="N998" s="27">
        <f t="shared" si="1445"/>
        <v>0</v>
      </c>
      <c r="O998" s="27">
        <f t="shared" si="1445"/>
        <v>0</v>
      </c>
      <c r="P998" s="27">
        <f t="shared" si="1445"/>
        <v>0</v>
      </c>
      <c r="Q998" s="27">
        <f t="shared" si="1445"/>
        <v>0</v>
      </c>
      <c r="R998" s="27">
        <f t="shared" si="1445"/>
        <v>378</v>
      </c>
      <c r="S998" s="27">
        <f t="shared" si="1445"/>
        <v>0</v>
      </c>
      <c r="T998" s="27">
        <f t="shared" si="1446"/>
        <v>0</v>
      </c>
      <c r="U998" s="27">
        <f t="shared" si="1446"/>
        <v>0</v>
      </c>
      <c r="V998" s="27">
        <f t="shared" si="1446"/>
        <v>0</v>
      </c>
      <c r="W998" s="27">
        <f t="shared" si="1446"/>
        <v>0</v>
      </c>
      <c r="X998" s="27">
        <f t="shared" si="1446"/>
        <v>378</v>
      </c>
      <c r="Y998" s="27">
        <f t="shared" si="1446"/>
        <v>0</v>
      </c>
      <c r="Z998" s="27">
        <f t="shared" si="1446"/>
        <v>0</v>
      </c>
      <c r="AA998" s="27">
        <f t="shared" si="1446"/>
        <v>0</v>
      </c>
      <c r="AB998" s="27">
        <f t="shared" si="1446"/>
        <v>0</v>
      </c>
      <c r="AC998" s="27">
        <f t="shared" si="1446"/>
        <v>0</v>
      </c>
      <c r="AD998" s="27">
        <f t="shared" si="1446"/>
        <v>378</v>
      </c>
      <c r="AE998" s="27">
        <f t="shared" si="1446"/>
        <v>0</v>
      </c>
      <c r="AF998" s="27">
        <f t="shared" si="1447"/>
        <v>0</v>
      </c>
      <c r="AG998" s="27">
        <f t="shared" si="1447"/>
        <v>0</v>
      </c>
      <c r="AH998" s="27">
        <f t="shared" si="1447"/>
        <v>0</v>
      </c>
      <c r="AI998" s="27">
        <f t="shared" si="1447"/>
        <v>0</v>
      </c>
      <c r="AJ998" s="27">
        <f t="shared" si="1447"/>
        <v>378</v>
      </c>
      <c r="AK998" s="27">
        <f t="shared" si="1447"/>
        <v>0</v>
      </c>
      <c r="AL998" s="27">
        <f t="shared" si="1447"/>
        <v>0</v>
      </c>
      <c r="AM998" s="27">
        <f t="shared" si="1447"/>
        <v>0</v>
      </c>
      <c r="AN998" s="27">
        <f t="shared" si="1447"/>
        <v>0</v>
      </c>
      <c r="AO998" s="27">
        <f t="shared" si="1447"/>
        <v>0</v>
      </c>
      <c r="AP998" s="27">
        <f t="shared" si="1447"/>
        <v>378</v>
      </c>
      <c r="AQ998" s="27">
        <f t="shared" si="1447"/>
        <v>0</v>
      </c>
    </row>
    <row r="999" spans="1:43" s="7" customFormat="1" ht="33.75">
      <c r="A999" s="33" t="s">
        <v>198</v>
      </c>
      <c r="B999" s="36" t="s">
        <v>11</v>
      </c>
      <c r="C999" s="36" t="s">
        <v>53</v>
      </c>
      <c r="D999" s="36" t="s">
        <v>347</v>
      </c>
      <c r="E999" s="36" t="s">
        <v>197</v>
      </c>
      <c r="F999" s="27">
        <v>378</v>
      </c>
      <c r="G999" s="27"/>
      <c r="H999" s="27"/>
      <c r="I999" s="27"/>
      <c r="J999" s="27"/>
      <c r="K999" s="27"/>
      <c r="L999" s="27">
        <f>F999+H999+I999+J999+K999</f>
        <v>378</v>
      </c>
      <c r="M999" s="27">
        <f>G999+K999</f>
        <v>0</v>
      </c>
      <c r="N999" s="27"/>
      <c r="O999" s="27"/>
      <c r="P999" s="27"/>
      <c r="Q999" s="27"/>
      <c r="R999" s="27">
        <f>L999+N999+O999+P999+Q999</f>
        <v>378</v>
      </c>
      <c r="S999" s="27">
        <f>M999+Q999</f>
        <v>0</v>
      </c>
      <c r="T999" s="27"/>
      <c r="U999" s="27"/>
      <c r="V999" s="27"/>
      <c r="W999" s="27"/>
      <c r="X999" s="27">
        <f>R999+T999+U999+V999+W999</f>
        <v>378</v>
      </c>
      <c r="Y999" s="27">
        <f>S999+W999</f>
        <v>0</v>
      </c>
      <c r="Z999" s="27"/>
      <c r="AA999" s="27"/>
      <c r="AB999" s="27"/>
      <c r="AC999" s="27"/>
      <c r="AD999" s="27">
        <f>X999+Z999+AA999+AB999+AC999</f>
        <v>378</v>
      </c>
      <c r="AE999" s="27">
        <f>Y999+AC999</f>
        <v>0</v>
      </c>
      <c r="AF999" s="27"/>
      <c r="AG999" s="27"/>
      <c r="AH999" s="27"/>
      <c r="AI999" s="27"/>
      <c r="AJ999" s="27">
        <f>AD999+AF999+AG999+AH999+AI999</f>
        <v>378</v>
      </c>
      <c r="AK999" s="27">
        <f>AE999+AI999</f>
        <v>0</v>
      </c>
      <c r="AL999" s="27"/>
      <c r="AM999" s="27"/>
      <c r="AN999" s="27"/>
      <c r="AO999" s="27"/>
      <c r="AP999" s="27">
        <f>AJ999+AL999+AM999+AN999+AO999</f>
        <v>378</v>
      </c>
      <c r="AQ999" s="27">
        <f>AK999+AO999</f>
        <v>0</v>
      </c>
    </row>
    <row r="1000" spans="1:43" s="7" customFormat="1" ht="54.75" customHeight="1">
      <c r="A1000" s="79" t="s">
        <v>146</v>
      </c>
      <c r="B1000" s="36" t="s">
        <v>11</v>
      </c>
      <c r="C1000" s="36" t="s">
        <v>53</v>
      </c>
      <c r="D1000" s="36" t="s">
        <v>348</v>
      </c>
      <c r="E1000" s="36"/>
      <c r="F1000" s="27">
        <f t="shared" ref="F1000:U1001" si="1448">F1001</f>
        <v>100</v>
      </c>
      <c r="G1000" s="27">
        <f t="shared" si="1448"/>
        <v>0</v>
      </c>
      <c r="H1000" s="27">
        <f t="shared" si="1448"/>
        <v>0</v>
      </c>
      <c r="I1000" s="27">
        <f t="shared" si="1448"/>
        <v>0</v>
      </c>
      <c r="J1000" s="27">
        <f t="shared" si="1448"/>
        <v>0</v>
      </c>
      <c r="K1000" s="27">
        <f t="shared" si="1448"/>
        <v>0</v>
      </c>
      <c r="L1000" s="27">
        <f t="shared" si="1448"/>
        <v>100</v>
      </c>
      <c r="M1000" s="27">
        <f t="shared" si="1448"/>
        <v>0</v>
      </c>
      <c r="N1000" s="27">
        <f t="shared" si="1448"/>
        <v>0</v>
      </c>
      <c r="O1000" s="27">
        <f t="shared" si="1448"/>
        <v>0</v>
      </c>
      <c r="P1000" s="27">
        <f t="shared" si="1448"/>
        <v>0</v>
      </c>
      <c r="Q1000" s="27">
        <f t="shared" si="1448"/>
        <v>0</v>
      </c>
      <c r="R1000" s="27">
        <f t="shared" si="1448"/>
        <v>100</v>
      </c>
      <c r="S1000" s="27">
        <f t="shared" si="1448"/>
        <v>0</v>
      </c>
      <c r="T1000" s="27">
        <f t="shared" si="1448"/>
        <v>0</v>
      </c>
      <c r="U1000" s="27">
        <f t="shared" si="1448"/>
        <v>0</v>
      </c>
      <c r="V1000" s="27">
        <f t="shared" ref="T1000:AI1001" si="1449">V1001</f>
        <v>0</v>
      </c>
      <c r="W1000" s="27">
        <f t="shared" si="1449"/>
        <v>0</v>
      </c>
      <c r="X1000" s="27">
        <f t="shared" si="1449"/>
        <v>100</v>
      </c>
      <c r="Y1000" s="27">
        <f t="shared" si="1449"/>
        <v>0</v>
      </c>
      <c r="Z1000" s="27">
        <f t="shared" si="1449"/>
        <v>0</v>
      </c>
      <c r="AA1000" s="27">
        <f t="shared" si="1449"/>
        <v>0</v>
      </c>
      <c r="AB1000" s="27">
        <f t="shared" si="1449"/>
        <v>0</v>
      </c>
      <c r="AC1000" s="27">
        <f t="shared" si="1449"/>
        <v>0</v>
      </c>
      <c r="AD1000" s="27">
        <f t="shared" si="1449"/>
        <v>100</v>
      </c>
      <c r="AE1000" s="27">
        <f t="shared" si="1449"/>
        <v>0</v>
      </c>
      <c r="AF1000" s="27">
        <f t="shared" si="1449"/>
        <v>0</v>
      </c>
      <c r="AG1000" s="27">
        <f t="shared" si="1449"/>
        <v>0</v>
      </c>
      <c r="AH1000" s="27">
        <f t="shared" si="1449"/>
        <v>0</v>
      </c>
      <c r="AI1000" s="27">
        <f t="shared" si="1449"/>
        <v>0</v>
      </c>
      <c r="AJ1000" s="27">
        <f t="shared" ref="AF1000:AQ1001" si="1450">AJ1001</f>
        <v>100</v>
      </c>
      <c r="AK1000" s="27">
        <f t="shared" si="1450"/>
        <v>0</v>
      </c>
      <c r="AL1000" s="27">
        <f t="shared" si="1450"/>
        <v>0</v>
      </c>
      <c r="AM1000" s="27">
        <f t="shared" si="1450"/>
        <v>0</v>
      </c>
      <c r="AN1000" s="27">
        <f t="shared" si="1450"/>
        <v>0</v>
      </c>
      <c r="AO1000" s="27">
        <f t="shared" si="1450"/>
        <v>0</v>
      </c>
      <c r="AP1000" s="27">
        <f t="shared" si="1450"/>
        <v>100</v>
      </c>
      <c r="AQ1000" s="27">
        <f t="shared" si="1450"/>
        <v>0</v>
      </c>
    </row>
    <row r="1001" spans="1:43" s="7" customFormat="1" ht="19.5" customHeight="1">
      <c r="A1001" s="77" t="s">
        <v>102</v>
      </c>
      <c r="B1001" s="36" t="s">
        <v>11</v>
      </c>
      <c r="C1001" s="36" t="s">
        <v>53</v>
      </c>
      <c r="D1001" s="36" t="s">
        <v>348</v>
      </c>
      <c r="E1001" s="36" t="s">
        <v>91</v>
      </c>
      <c r="F1001" s="27">
        <f t="shared" si="1448"/>
        <v>100</v>
      </c>
      <c r="G1001" s="27">
        <f t="shared" si="1448"/>
        <v>0</v>
      </c>
      <c r="H1001" s="27">
        <f t="shared" si="1448"/>
        <v>0</v>
      </c>
      <c r="I1001" s="27">
        <f t="shared" si="1448"/>
        <v>0</v>
      </c>
      <c r="J1001" s="27">
        <f t="shared" si="1448"/>
        <v>0</v>
      </c>
      <c r="K1001" s="27">
        <f t="shared" si="1448"/>
        <v>0</v>
      </c>
      <c r="L1001" s="27">
        <f t="shared" si="1448"/>
        <v>100</v>
      </c>
      <c r="M1001" s="27">
        <f t="shared" si="1448"/>
        <v>0</v>
      </c>
      <c r="N1001" s="27">
        <f t="shared" si="1448"/>
        <v>0</v>
      </c>
      <c r="O1001" s="27">
        <f t="shared" si="1448"/>
        <v>0</v>
      </c>
      <c r="P1001" s="27">
        <f t="shared" si="1448"/>
        <v>0</v>
      </c>
      <c r="Q1001" s="27">
        <f t="shared" si="1448"/>
        <v>0</v>
      </c>
      <c r="R1001" s="27">
        <f t="shared" si="1448"/>
        <v>100</v>
      </c>
      <c r="S1001" s="27">
        <f t="shared" si="1448"/>
        <v>0</v>
      </c>
      <c r="T1001" s="27">
        <f t="shared" si="1449"/>
        <v>0</v>
      </c>
      <c r="U1001" s="27">
        <f t="shared" si="1449"/>
        <v>0</v>
      </c>
      <c r="V1001" s="27">
        <f t="shared" si="1449"/>
        <v>0</v>
      </c>
      <c r="W1001" s="27">
        <f t="shared" si="1449"/>
        <v>0</v>
      </c>
      <c r="X1001" s="27">
        <f t="shared" si="1449"/>
        <v>100</v>
      </c>
      <c r="Y1001" s="27">
        <f t="shared" si="1449"/>
        <v>0</v>
      </c>
      <c r="Z1001" s="27">
        <f t="shared" si="1449"/>
        <v>0</v>
      </c>
      <c r="AA1001" s="27">
        <f t="shared" si="1449"/>
        <v>0</v>
      </c>
      <c r="AB1001" s="27">
        <f t="shared" si="1449"/>
        <v>0</v>
      </c>
      <c r="AC1001" s="27">
        <f t="shared" si="1449"/>
        <v>0</v>
      </c>
      <c r="AD1001" s="27">
        <f t="shared" si="1449"/>
        <v>100</v>
      </c>
      <c r="AE1001" s="27">
        <f t="shared" si="1449"/>
        <v>0</v>
      </c>
      <c r="AF1001" s="27">
        <f t="shared" si="1450"/>
        <v>0</v>
      </c>
      <c r="AG1001" s="27">
        <f t="shared" si="1450"/>
        <v>0</v>
      </c>
      <c r="AH1001" s="27">
        <f t="shared" si="1450"/>
        <v>0</v>
      </c>
      <c r="AI1001" s="27">
        <f t="shared" si="1450"/>
        <v>0</v>
      </c>
      <c r="AJ1001" s="27">
        <f t="shared" si="1450"/>
        <v>100</v>
      </c>
      <c r="AK1001" s="27">
        <f t="shared" si="1450"/>
        <v>0</v>
      </c>
      <c r="AL1001" s="27">
        <f t="shared" si="1450"/>
        <v>0</v>
      </c>
      <c r="AM1001" s="27">
        <f t="shared" si="1450"/>
        <v>0</v>
      </c>
      <c r="AN1001" s="27">
        <f t="shared" si="1450"/>
        <v>0</v>
      </c>
      <c r="AO1001" s="27">
        <f t="shared" si="1450"/>
        <v>0</v>
      </c>
      <c r="AP1001" s="27">
        <f t="shared" si="1450"/>
        <v>100</v>
      </c>
      <c r="AQ1001" s="27">
        <f t="shared" si="1450"/>
        <v>0</v>
      </c>
    </row>
    <row r="1002" spans="1:43" s="7" customFormat="1" ht="33.75">
      <c r="A1002" s="33" t="s">
        <v>198</v>
      </c>
      <c r="B1002" s="36" t="s">
        <v>11</v>
      </c>
      <c r="C1002" s="36" t="s">
        <v>53</v>
      </c>
      <c r="D1002" s="36" t="s">
        <v>348</v>
      </c>
      <c r="E1002" s="36" t="s">
        <v>197</v>
      </c>
      <c r="F1002" s="27">
        <v>100</v>
      </c>
      <c r="G1002" s="27"/>
      <c r="H1002" s="27"/>
      <c r="I1002" s="27"/>
      <c r="J1002" s="27"/>
      <c r="K1002" s="27"/>
      <c r="L1002" s="27">
        <f>F1002+H1002+I1002+J1002+K1002</f>
        <v>100</v>
      </c>
      <c r="M1002" s="27">
        <f>G1002+K1002</f>
        <v>0</v>
      </c>
      <c r="N1002" s="27"/>
      <c r="O1002" s="27"/>
      <c r="P1002" s="27"/>
      <c r="Q1002" s="27"/>
      <c r="R1002" s="27">
        <f>L1002+N1002+O1002+P1002+Q1002</f>
        <v>100</v>
      </c>
      <c r="S1002" s="27">
        <f>M1002+Q1002</f>
        <v>0</v>
      </c>
      <c r="T1002" s="27"/>
      <c r="U1002" s="27"/>
      <c r="V1002" s="27"/>
      <c r="W1002" s="27"/>
      <c r="X1002" s="27">
        <f>R1002+T1002+U1002+V1002+W1002</f>
        <v>100</v>
      </c>
      <c r="Y1002" s="27">
        <f>S1002+W1002</f>
        <v>0</v>
      </c>
      <c r="Z1002" s="27"/>
      <c r="AA1002" s="27"/>
      <c r="AB1002" s="27"/>
      <c r="AC1002" s="27"/>
      <c r="AD1002" s="27">
        <f>X1002+Z1002+AA1002+AB1002+AC1002</f>
        <v>100</v>
      </c>
      <c r="AE1002" s="27">
        <f>Y1002+AC1002</f>
        <v>0</v>
      </c>
      <c r="AF1002" s="27"/>
      <c r="AG1002" s="27"/>
      <c r="AH1002" s="27"/>
      <c r="AI1002" s="27"/>
      <c r="AJ1002" s="27">
        <f>AD1002+AF1002+AG1002+AH1002+AI1002</f>
        <v>100</v>
      </c>
      <c r="AK1002" s="27">
        <f>AE1002+AI1002</f>
        <v>0</v>
      </c>
      <c r="AL1002" s="27"/>
      <c r="AM1002" s="27"/>
      <c r="AN1002" s="27"/>
      <c r="AO1002" s="27"/>
      <c r="AP1002" s="27">
        <f>AJ1002+AL1002+AM1002+AN1002+AO1002</f>
        <v>100</v>
      </c>
      <c r="AQ1002" s="27">
        <f>AK1002+AO1002</f>
        <v>0</v>
      </c>
    </row>
    <row r="1003" spans="1:43" s="7" customFormat="1" ht="177" customHeight="1">
      <c r="A1003" s="33" t="s">
        <v>154</v>
      </c>
      <c r="B1003" s="36" t="s">
        <v>11</v>
      </c>
      <c r="C1003" s="36" t="s">
        <v>53</v>
      </c>
      <c r="D1003" s="36" t="s">
        <v>349</v>
      </c>
      <c r="E1003" s="36"/>
      <c r="F1003" s="27">
        <f t="shared" ref="F1003:U1004" si="1451">F1004</f>
        <v>100</v>
      </c>
      <c r="G1003" s="27">
        <f t="shared" si="1451"/>
        <v>0</v>
      </c>
      <c r="H1003" s="27">
        <f t="shared" si="1451"/>
        <v>0</v>
      </c>
      <c r="I1003" s="27">
        <f t="shared" si="1451"/>
        <v>0</v>
      </c>
      <c r="J1003" s="27">
        <f t="shared" si="1451"/>
        <v>0</v>
      </c>
      <c r="K1003" s="27">
        <f t="shared" si="1451"/>
        <v>0</v>
      </c>
      <c r="L1003" s="27">
        <f t="shared" si="1451"/>
        <v>100</v>
      </c>
      <c r="M1003" s="27">
        <f t="shared" si="1451"/>
        <v>0</v>
      </c>
      <c r="N1003" s="27">
        <f t="shared" si="1451"/>
        <v>0</v>
      </c>
      <c r="O1003" s="27">
        <f t="shared" si="1451"/>
        <v>0</v>
      </c>
      <c r="P1003" s="27">
        <f t="shared" si="1451"/>
        <v>0</v>
      </c>
      <c r="Q1003" s="27">
        <f t="shared" si="1451"/>
        <v>0</v>
      </c>
      <c r="R1003" s="27">
        <f t="shared" si="1451"/>
        <v>100</v>
      </c>
      <c r="S1003" s="27">
        <f t="shared" si="1451"/>
        <v>0</v>
      </c>
      <c r="T1003" s="27">
        <f t="shared" si="1451"/>
        <v>0</v>
      </c>
      <c r="U1003" s="27">
        <f t="shared" si="1451"/>
        <v>0</v>
      </c>
      <c r="V1003" s="27">
        <f t="shared" ref="T1003:AI1004" si="1452">V1004</f>
        <v>0</v>
      </c>
      <c r="W1003" s="27">
        <f t="shared" si="1452"/>
        <v>0</v>
      </c>
      <c r="X1003" s="27">
        <f t="shared" si="1452"/>
        <v>100</v>
      </c>
      <c r="Y1003" s="27">
        <f t="shared" si="1452"/>
        <v>0</v>
      </c>
      <c r="Z1003" s="27">
        <f t="shared" si="1452"/>
        <v>0</v>
      </c>
      <c r="AA1003" s="27">
        <f t="shared" si="1452"/>
        <v>0</v>
      </c>
      <c r="AB1003" s="27">
        <f t="shared" si="1452"/>
        <v>0</v>
      </c>
      <c r="AC1003" s="27">
        <f t="shared" si="1452"/>
        <v>0</v>
      </c>
      <c r="AD1003" s="27">
        <f t="shared" si="1452"/>
        <v>100</v>
      </c>
      <c r="AE1003" s="27">
        <f t="shared" si="1452"/>
        <v>0</v>
      </c>
      <c r="AF1003" s="27">
        <f t="shared" si="1452"/>
        <v>0</v>
      </c>
      <c r="AG1003" s="27">
        <f t="shared" si="1452"/>
        <v>0</v>
      </c>
      <c r="AH1003" s="27">
        <f t="shared" si="1452"/>
        <v>0</v>
      </c>
      <c r="AI1003" s="27">
        <f t="shared" si="1452"/>
        <v>0</v>
      </c>
      <c r="AJ1003" s="27">
        <f t="shared" ref="AF1003:AQ1004" si="1453">AJ1004</f>
        <v>100</v>
      </c>
      <c r="AK1003" s="27">
        <f t="shared" si="1453"/>
        <v>0</v>
      </c>
      <c r="AL1003" s="27">
        <f t="shared" si="1453"/>
        <v>0</v>
      </c>
      <c r="AM1003" s="27">
        <f t="shared" si="1453"/>
        <v>0</v>
      </c>
      <c r="AN1003" s="27">
        <f t="shared" si="1453"/>
        <v>0</v>
      </c>
      <c r="AO1003" s="27">
        <f t="shared" si="1453"/>
        <v>0</v>
      </c>
      <c r="AP1003" s="27">
        <f t="shared" si="1453"/>
        <v>100</v>
      </c>
      <c r="AQ1003" s="27">
        <f t="shared" si="1453"/>
        <v>0</v>
      </c>
    </row>
    <row r="1004" spans="1:43" s="7" customFormat="1" ht="20.25" customHeight="1">
      <c r="A1004" s="77" t="s">
        <v>102</v>
      </c>
      <c r="B1004" s="36" t="s">
        <v>11</v>
      </c>
      <c r="C1004" s="36" t="s">
        <v>53</v>
      </c>
      <c r="D1004" s="36" t="s">
        <v>349</v>
      </c>
      <c r="E1004" s="36" t="s">
        <v>91</v>
      </c>
      <c r="F1004" s="27">
        <f t="shared" si="1451"/>
        <v>100</v>
      </c>
      <c r="G1004" s="27">
        <f t="shared" si="1451"/>
        <v>0</v>
      </c>
      <c r="H1004" s="27">
        <f t="shared" si="1451"/>
        <v>0</v>
      </c>
      <c r="I1004" s="27">
        <f t="shared" si="1451"/>
        <v>0</v>
      </c>
      <c r="J1004" s="27">
        <f t="shared" si="1451"/>
        <v>0</v>
      </c>
      <c r="K1004" s="27">
        <f t="shared" si="1451"/>
        <v>0</v>
      </c>
      <c r="L1004" s="27">
        <f t="shared" si="1451"/>
        <v>100</v>
      </c>
      <c r="M1004" s="27">
        <f t="shared" si="1451"/>
        <v>0</v>
      </c>
      <c r="N1004" s="27">
        <f t="shared" si="1451"/>
        <v>0</v>
      </c>
      <c r="O1004" s="27">
        <f t="shared" si="1451"/>
        <v>0</v>
      </c>
      <c r="P1004" s="27">
        <f t="shared" si="1451"/>
        <v>0</v>
      </c>
      <c r="Q1004" s="27">
        <f t="shared" si="1451"/>
        <v>0</v>
      </c>
      <c r="R1004" s="27">
        <f t="shared" si="1451"/>
        <v>100</v>
      </c>
      <c r="S1004" s="27">
        <f t="shared" si="1451"/>
        <v>0</v>
      </c>
      <c r="T1004" s="27">
        <f t="shared" si="1452"/>
        <v>0</v>
      </c>
      <c r="U1004" s="27">
        <f t="shared" si="1452"/>
        <v>0</v>
      </c>
      <c r="V1004" s="27">
        <f t="shared" si="1452"/>
        <v>0</v>
      </c>
      <c r="W1004" s="27">
        <f t="shared" si="1452"/>
        <v>0</v>
      </c>
      <c r="X1004" s="27">
        <f t="shared" si="1452"/>
        <v>100</v>
      </c>
      <c r="Y1004" s="27">
        <f t="shared" si="1452"/>
        <v>0</v>
      </c>
      <c r="Z1004" s="27">
        <f t="shared" si="1452"/>
        <v>0</v>
      </c>
      <c r="AA1004" s="27">
        <f t="shared" si="1452"/>
        <v>0</v>
      </c>
      <c r="AB1004" s="27">
        <f t="shared" si="1452"/>
        <v>0</v>
      </c>
      <c r="AC1004" s="27">
        <f t="shared" si="1452"/>
        <v>0</v>
      </c>
      <c r="AD1004" s="27">
        <f t="shared" si="1452"/>
        <v>100</v>
      </c>
      <c r="AE1004" s="27">
        <f t="shared" si="1452"/>
        <v>0</v>
      </c>
      <c r="AF1004" s="27">
        <f t="shared" si="1453"/>
        <v>0</v>
      </c>
      <c r="AG1004" s="27">
        <f t="shared" si="1453"/>
        <v>0</v>
      </c>
      <c r="AH1004" s="27">
        <f t="shared" si="1453"/>
        <v>0</v>
      </c>
      <c r="AI1004" s="27">
        <f t="shared" si="1453"/>
        <v>0</v>
      </c>
      <c r="AJ1004" s="27">
        <f t="shared" si="1453"/>
        <v>100</v>
      </c>
      <c r="AK1004" s="27">
        <f t="shared" si="1453"/>
        <v>0</v>
      </c>
      <c r="AL1004" s="27">
        <f t="shared" si="1453"/>
        <v>0</v>
      </c>
      <c r="AM1004" s="27">
        <f t="shared" si="1453"/>
        <v>0</v>
      </c>
      <c r="AN1004" s="27">
        <f t="shared" si="1453"/>
        <v>0</v>
      </c>
      <c r="AO1004" s="27">
        <f t="shared" si="1453"/>
        <v>0</v>
      </c>
      <c r="AP1004" s="27">
        <f t="shared" si="1453"/>
        <v>100</v>
      </c>
      <c r="AQ1004" s="27">
        <f t="shared" si="1453"/>
        <v>0</v>
      </c>
    </row>
    <row r="1005" spans="1:43" s="7" customFormat="1" ht="33.75">
      <c r="A1005" s="33" t="s">
        <v>198</v>
      </c>
      <c r="B1005" s="36" t="s">
        <v>11</v>
      </c>
      <c r="C1005" s="36" t="s">
        <v>53</v>
      </c>
      <c r="D1005" s="36" t="s">
        <v>349</v>
      </c>
      <c r="E1005" s="36" t="s">
        <v>197</v>
      </c>
      <c r="F1005" s="27">
        <v>100</v>
      </c>
      <c r="G1005" s="27"/>
      <c r="H1005" s="27"/>
      <c r="I1005" s="27"/>
      <c r="J1005" s="27"/>
      <c r="K1005" s="27"/>
      <c r="L1005" s="27">
        <f>F1005+H1005+I1005+J1005+K1005</f>
        <v>100</v>
      </c>
      <c r="M1005" s="27">
        <f>G1005+K1005</f>
        <v>0</v>
      </c>
      <c r="N1005" s="27"/>
      <c r="O1005" s="27"/>
      <c r="P1005" s="27"/>
      <c r="Q1005" s="27"/>
      <c r="R1005" s="27">
        <f>L1005+N1005+O1005+P1005+Q1005</f>
        <v>100</v>
      </c>
      <c r="S1005" s="27">
        <f>M1005+Q1005</f>
        <v>0</v>
      </c>
      <c r="T1005" s="27"/>
      <c r="U1005" s="27"/>
      <c r="V1005" s="27"/>
      <c r="W1005" s="27"/>
      <c r="X1005" s="27">
        <f>R1005+T1005+U1005+V1005+W1005</f>
        <v>100</v>
      </c>
      <c r="Y1005" s="27">
        <f>S1005+W1005</f>
        <v>0</v>
      </c>
      <c r="Z1005" s="27"/>
      <c r="AA1005" s="27"/>
      <c r="AB1005" s="27"/>
      <c r="AC1005" s="27"/>
      <c r="AD1005" s="27">
        <f>X1005+Z1005+AA1005+AB1005+AC1005</f>
        <v>100</v>
      </c>
      <c r="AE1005" s="27">
        <f>Y1005+AC1005</f>
        <v>0</v>
      </c>
      <c r="AF1005" s="27"/>
      <c r="AG1005" s="27"/>
      <c r="AH1005" s="27"/>
      <c r="AI1005" s="27"/>
      <c r="AJ1005" s="27">
        <f>AD1005+AF1005+AG1005+AH1005+AI1005</f>
        <v>100</v>
      </c>
      <c r="AK1005" s="27">
        <f>AE1005+AI1005</f>
        <v>0</v>
      </c>
      <c r="AL1005" s="27"/>
      <c r="AM1005" s="27"/>
      <c r="AN1005" s="27"/>
      <c r="AO1005" s="27"/>
      <c r="AP1005" s="27">
        <f>AJ1005+AL1005+AM1005+AN1005+AO1005</f>
        <v>100</v>
      </c>
      <c r="AQ1005" s="27">
        <f>AK1005+AO1005</f>
        <v>0</v>
      </c>
    </row>
    <row r="1006" spans="1:43" s="7" customFormat="1" ht="116.25" customHeight="1">
      <c r="A1006" s="33" t="s">
        <v>155</v>
      </c>
      <c r="B1006" s="36" t="s">
        <v>11</v>
      </c>
      <c r="C1006" s="36" t="s">
        <v>53</v>
      </c>
      <c r="D1006" s="36" t="s">
        <v>350</v>
      </c>
      <c r="E1006" s="36"/>
      <c r="F1006" s="27">
        <f t="shared" ref="F1006:U1007" si="1454">F1007</f>
        <v>50</v>
      </c>
      <c r="G1006" s="27">
        <f t="shared" si="1454"/>
        <v>0</v>
      </c>
      <c r="H1006" s="27">
        <f t="shared" si="1454"/>
        <v>0</v>
      </c>
      <c r="I1006" s="27">
        <f t="shared" si="1454"/>
        <v>0</v>
      </c>
      <c r="J1006" s="27">
        <f t="shared" si="1454"/>
        <v>0</v>
      </c>
      <c r="K1006" s="27">
        <f t="shared" si="1454"/>
        <v>0</v>
      </c>
      <c r="L1006" s="27">
        <f t="shared" si="1454"/>
        <v>50</v>
      </c>
      <c r="M1006" s="27">
        <f t="shared" si="1454"/>
        <v>0</v>
      </c>
      <c r="N1006" s="27">
        <f t="shared" si="1454"/>
        <v>0</v>
      </c>
      <c r="O1006" s="27">
        <f t="shared" si="1454"/>
        <v>0</v>
      </c>
      <c r="P1006" s="27">
        <f t="shared" si="1454"/>
        <v>0</v>
      </c>
      <c r="Q1006" s="27">
        <f t="shared" si="1454"/>
        <v>0</v>
      </c>
      <c r="R1006" s="27">
        <f t="shared" si="1454"/>
        <v>50</v>
      </c>
      <c r="S1006" s="27">
        <f t="shared" si="1454"/>
        <v>0</v>
      </c>
      <c r="T1006" s="27">
        <f t="shared" si="1454"/>
        <v>0</v>
      </c>
      <c r="U1006" s="27">
        <f t="shared" si="1454"/>
        <v>0</v>
      </c>
      <c r="V1006" s="27">
        <f t="shared" ref="T1006:AI1007" si="1455">V1007</f>
        <v>0</v>
      </c>
      <c r="W1006" s="27">
        <f t="shared" si="1455"/>
        <v>0</v>
      </c>
      <c r="X1006" s="27">
        <f t="shared" si="1455"/>
        <v>50</v>
      </c>
      <c r="Y1006" s="27">
        <f t="shared" si="1455"/>
        <v>0</v>
      </c>
      <c r="Z1006" s="27">
        <f t="shared" si="1455"/>
        <v>0</v>
      </c>
      <c r="AA1006" s="27">
        <f t="shared" si="1455"/>
        <v>0</v>
      </c>
      <c r="AB1006" s="27">
        <f t="shared" si="1455"/>
        <v>0</v>
      </c>
      <c r="AC1006" s="27">
        <f t="shared" si="1455"/>
        <v>0</v>
      </c>
      <c r="AD1006" s="27">
        <f t="shared" si="1455"/>
        <v>50</v>
      </c>
      <c r="AE1006" s="27">
        <f t="shared" si="1455"/>
        <v>0</v>
      </c>
      <c r="AF1006" s="27">
        <f t="shared" si="1455"/>
        <v>0</v>
      </c>
      <c r="AG1006" s="27">
        <f t="shared" si="1455"/>
        <v>0</v>
      </c>
      <c r="AH1006" s="27">
        <f t="shared" si="1455"/>
        <v>0</v>
      </c>
      <c r="AI1006" s="27">
        <f t="shared" si="1455"/>
        <v>0</v>
      </c>
      <c r="AJ1006" s="27">
        <f t="shared" ref="AF1006:AQ1007" si="1456">AJ1007</f>
        <v>50</v>
      </c>
      <c r="AK1006" s="27">
        <f t="shared" si="1456"/>
        <v>0</v>
      </c>
      <c r="AL1006" s="27">
        <f t="shared" si="1456"/>
        <v>0</v>
      </c>
      <c r="AM1006" s="27">
        <f t="shared" si="1456"/>
        <v>0</v>
      </c>
      <c r="AN1006" s="27">
        <f t="shared" si="1456"/>
        <v>0</v>
      </c>
      <c r="AO1006" s="27">
        <f t="shared" si="1456"/>
        <v>0</v>
      </c>
      <c r="AP1006" s="27">
        <f t="shared" si="1456"/>
        <v>50</v>
      </c>
      <c r="AQ1006" s="27">
        <f t="shared" si="1456"/>
        <v>0</v>
      </c>
    </row>
    <row r="1007" spans="1:43" s="7" customFormat="1" ht="22.5" customHeight="1">
      <c r="A1007" s="77" t="s">
        <v>102</v>
      </c>
      <c r="B1007" s="36" t="s">
        <v>11</v>
      </c>
      <c r="C1007" s="36" t="s">
        <v>53</v>
      </c>
      <c r="D1007" s="36" t="s">
        <v>350</v>
      </c>
      <c r="E1007" s="36" t="s">
        <v>91</v>
      </c>
      <c r="F1007" s="27">
        <f t="shared" si="1454"/>
        <v>50</v>
      </c>
      <c r="G1007" s="27">
        <f t="shared" si="1454"/>
        <v>0</v>
      </c>
      <c r="H1007" s="27">
        <f t="shared" si="1454"/>
        <v>0</v>
      </c>
      <c r="I1007" s="27">
        <f t="shared" si="1454"/>
        <v>0</v>
      </c>
      <c r="J1007" s="27">
        <f t="shared" si="1454"/>
        <v>0</v>
      </c>
      <c r="K1007" s="27">
        <f t="shared" si="1454"/>
        <v>0</v>
      </c>
      <c r="L1007" s="27">
        <f t="shared" si="1454"/>
        <v>50</v>
      </c>
      <c r="M1007" s="27">
        <f t="shared" si="1454"/>
        <v>0</v>
      </c>
      <c r="N1007" s="27">
        <f t="shared" si="1454"/>
        <v>0</v>
      </c>
      <c r="O1007" s="27">
        <f t="shared" si="1454"/>
        <v>0</v>
      </c>
      <c r="P1007" s="27">
        <f t="shared" si="1454"/>
        <v>0</v>
      </c>
      <c r="Q1007" s="27">
        <f t="shared" si="1454"/>
        <v>0</v>
      </c>
      <c r="R1007" s="27">
        <f t="shared" si="1454"/>
        <v>50</v>
      </c>
      <c r="S1007" s="27">
        <f t="shared" si="1454"/>
        <v>0</v>
      </c>
      <c r="T1007" s="27">
        <f t="shared" si="1455"/>
        <v>0</v>
      </c>
      <c r="U1007" s="27">
        <f t="shared" si="1455"/>
        <v>0</v>
      </c>
      <c r="V1007" s="27">
        <f t="shared" si="1455"/>
        <v>0</v>
      </c>
      <c r="W1007" s="27">
        <f t="shared" si="1455"/>
        <v>0</v>
      </c>
      <c r="X1007" s="27">
        <f t="shared" si="1455"/>
        <v>50</v>
      </c>
      <c r="Y1007" s="27">
        <f t="shared" si="1455"/>
        <v>0</v>
      </c>
      <c r="Z1007" s="27">
        <f t="shared" si="1455"/>
        <v>0</v>
      </c>
      <c r="AA1007" s="27">
        <f t="shared" si="1455"/>
        <v>0</v>
      </c>
      <c r="AB1007" s="27">
        <f t="shared" si="1455"/>
        <v>0</v>
      </c>
      <c r="AC1007" s="27">
        <f t="shared" si="1455"/>
        <v>0</v>
      </c>
      <c r="AD1007" s="27">
        <f t="shared" si="1455"/>
        <v>50</v>
      </c>
      <c r="AE1007" s="27">
        <f t="shared" si="1455"/>
        <v>0</v>
      </c>
      <c r="AF1007" s="27">
        <f t="shared" si="1456"/>
        <v>0</v>
      </c>
      <c r="AG1007" s="27">
        <f t="shared" si="1456"/>
        <v>0</v>
      </c>
      <c r="AH1007" s="27">
        <f t="shared" si="1456"/>
        <v>0</v>
      </c>
      <c r="AI1007" s="27">
        <f t="shared" si="1456"/>
        <v>0</v>
      </c>
      <c r="AJ1007" s="27">
        <f t="shared" si="1456"/>
        <v>50</v>
      </c>
      <c r="AK1007" s="27">
        <f t="shared" si="1456"/>
        <v>0</v>
      </c>
      <c r="AL1007" s="27">
        <f t="shared" si="1456"/>
        <v>0</v>
      </c>
      <c r="AM1007" s="27">
        <f t="shared" si="1456"/>
        <v>0</v>
      </c>
      <c r="AN1007" s="27">
        <f t="shared" si="1456"/>
        <v>0</v>
      </c>
      <c r="AO1007" s="27">
        <f t="shared" si="1456"/>
        <v>0</v>
      </c>
      <c r="AP1007" s="27">
        <f t="shared" si="1456"/>
        <v>50</v>
      </c>
      <c r="AQ1007" s="27">
        <f t="shared" si="1456"/>
        <v>0</v>
      </c>
    </row>
    <row r="1008" spans="1:43" s="7" customFormat="1" ht="37.5" customHeight="1">
      <c r="A1008" s="33" t="s">
        <v>198</v>
      </c>
      <c r="B1008" s="36" t="s">
        <v>11</v>
      </c>
      <c r="C1008" s="36" t="s">
        <v>53</v>
      </c>
      <c r="D1008" s="36" t="s">
        <v>350</v>
      </c>
      <c r="E1008" s="36" t="s">
        <v>197</v>
      </c>
      <c r="F1008" s="27">
        <v>50</v>
      </c>
      <c r="G1008" s="27"/>
      <c r="H1008" s="27"/>
      <c r="I1008" s="27"/>
      <c r="J1008" s="27"/>
      <c r="K1008" s="27"/>
      <c r="L1008" s="27">
        <f>F1008+H1008+I1008+J1008+K1008</f>
        <v>50</v>
      </c>
      <c r="M1008" s="27">
        <f>G1008+K1008</f>
        <v>0</v>
      </c>
      <c r="N1008" s="27"/>
      <c r="O1008" s="27"/>
      <c r="P1008" s="27"/>
      <c r="Q1008" s="27"/>
      <c r="R1008" s="27">
        <f>L1008+N1008+O1008+P1008+Q1008</f>
        <v>50</v>
      </c>
      <c r="S1008" s="27">
        <f>M1008+Q1008</f>
        <v>0</v>
      </c>
      <c r="T1008" s="27"/>
      <c r="U1008" s="27"/>
      <c r="V1008" s="27"/>
      <c r="W1008" s="27"/>
      <c r="X1008" s="27">
        <f>R1008+T1008+U1008+V1008+W1008</f>
        <v>50</v>
      </c>
      <c r="Y1008" s="27">
        <f>S1008+W1008</f>
        <v>0</v>
      </c>
      <c r="Z1008" s="27"/>
      <c r="AA1008" s="27"/>
      <c r="AB1008" s="27"/>
      <c r="AC1008" s="27"/>
      <c r="AD1008" s="27">
        <f>X1008+Z1008+AA1008+AB1008+AC1008</f>
        <v>50</v>
      </c>
      <c r="AE1008" s="27">
        <f>Y1008+AC1008</f>
        <v>0</v>
      </c>
      <c r="AF1008" s="27"/>
      <c r="AG1008" s="27"/>
      <c r="AH1008" s="27"/>
      <c r="AI1008" s="27"/>
      <c r="AJ1008" s="27">
        <f>AD1008+AF1008+AG1008+AH1008+AI1008</f>
        <v>50</v>
      </c>
      <c r="AK1008" s="27">
        <f>AE1008+AI1008</f>
        <v>0</v>
      </c>
      <c r="AL1008" s="27"/>
      <c r="AM1008" s="27"/>
      <c r="AN1008" s="27"/>
      <c r="AO1008" s="27"/>
      <c r="AP1008" s="27">
        <f>AJ1008+AL1008+AM1008+AN1008+AO1008</f>
        <v>50</v>
      </c>
      <c r="AQ1008" s="27">
        <f>AK1008+AO1008</f>
        <v>0</v>
      </c>
    </row>
    <row r="1009" spans="1:43" s="7" customFormat="1" ht="90" customHeight="1">
      <c r="A1009" s="77" t="s">
        <v>147</v>
      </c>
      <c r="B1009" s="36" t="s">
        <v>11</v>
      </c>
      <c r="C1009" s="36" t="s">
        <v>53</v>
      </c>
      <c r="D1009" s="36" t="s">
        <v>351</v>
      </c>
      <c r="E1009" s="36"/>
      <c r="F1009" s="27">
        <f t="shared" ref="F1009:U1010" si="1457">F1010</f>
        <v>360</v>
      </c>
      <c r="G1009" s="27">
        <f t="shared" si="1457"/>
        <v>0</v>
      </c>
      <c r="H1009" s="27">
        <f t="shared" si="1457"/>
        <v>0</v>
      </c>
      <c r="I1009" s="27">
        <f t="shared" si="1457"/>
        <v>0</v>
      </c>
      <c r="J1009" s="27">
        <f t="shared" si="1457"/>
        <v>0</v>
      </c>
      <c r="K1009" s="27">
        <f t="shared" si="1457"/>
        <v>0</v>
      </c>
      <c r="L1009" s="27">
        <f t="shared" si="1457"/>
        <v>360</v>
      </c>
      <c r="M1009" s="27">
        <f t="shared" si="1457"/>
        <v>0</v>
      </c>
      <c r="N1009" s="27">
        <f t="shared" si="1457"/>
        <v>0</v>
      </c>
      <c r="O1009" s="27">
        <f t="shared" si="1457"/>
        <v>0</v>
      </c>
      <c r="P1009" s="27">
        <f t="shared" si="1457"/>
        <v>0</v>
      </c>
      <c r="Q1009" s="27">
        <f t="shared" si="1457"/>
        <v>0</v>
      </c>
      <c r="R1009" s="27">
        <f t="shared" si="1457"/>
        <v>360</v>
      </c>
      <c r="S1009" s="27">
        <f t="shared" si="1457"/>
        <v>0</v>
      </c>
      <c r="T1009" s="27">
        <f t="shared" si="1457"/>
        <v>0</v>
      </c>
      <c r="U1009" s="27">
        <f t="shared" si="1457"/>
        <v>0</v>
      </c>
      <c r="V1009" s="27">
        <f t="shared" ref="T1009:AI1010" si="1458">V1010</f>
        <v>0</v>
      </c>
      <c r="W1009" s="27">
        <f t="shared" si="1458"/>
        <v>0</v>
      </c>
      <c r="X1009" s="27">
        <f t="shared" si="1458"/>
        <v>360</v>
      </c>
      <c r="Y1009" s="27">
        <f t="shared" si="1458"/>
        <v>0</v>
      </c>
      <c r="Z1009" s="27">
        <f t="shared" si="1458"/>
        <v>0</v>
      </c>
      <c r="AA1009" s="27">
        <f t="shared" si="1458"/>
        <v>0</v>
      </c>
      <c r="AB1009" s="27">
        <f t="shared" si="1458"/>
        <v>0</v>
      </c>
      <c r="AC1009" s="27">
        <f t="shared" si="1458"/>
        <v>0</v>
      </c>
      <c r="AD1009" s="27">
        <f t="shared" si="1458"/>
        <v>360</v>
      </c>
      <c r="AE1009" s="27">
        <f t="shared" si="1458"/>
        <v>0</v>
      </c>
      <c r="AF1009" s="27">
        <f t="shared" si="1458"/>
        <v>0</v>
      </c>
      <c r="AG1009" s="27">
        <f t="shared" si="1458"/>
        <v>0</v>
      </c>
      <c r="AH1009" s="27">
        <f t="shared" si="1458"/>
        <v>0</v>
      </c>
      <c r="AI1009" s="27">
        <f t="shared" si="1458"/>
        <v>0</v>
      </c>
      <c r="AJ1009" s="27">
        <f t="shared" ref="AF1009:AQ1010" si="1459">AJ1010</f>
        <v>360</v>
      </c>
      <c r="AK1009" s="27">
        <f t="shared" si="1459"/>
        <v>0</v>
      </c>
      <c r="AL1009" s="27">
        <f t="shared" si="1459"/>
        <v>0</v>
      </c>
      <c r="AM1009" s="27">
        <f t="shared" si="1459"/>
        <v>0</v>
      </c>
      <c r="AN1009" s="27">
        <f t="shared" si="1459"/>
        <v>0</v>
      </c>
      <c r="AO1009" s="27">
        <f t="shared" si="1459"/>
        <v>0</v>
      </c>
      <c r="AP1009" s="27">
        <f t="shared" si="1459"/>
        <v>360</v>
      </c>
      <c r="AQ1009" s="27">
        <f t="shared" si="1459"/>
        <v>0</v>
      </c>
    </row>
    <row r="1010" spans="1:43" s="7" customFormat="1" ht="22.5" customHeight="1">
      <c r="A1010" s="77" t="s">
        <v>102</v>
      </c>
      <c r="B1010" s="36" t="s">
        <v>11</v>
      </c>
      <c r="C1010" s="36" t="s">
        <v>53</v>
      </c>
      <c r="D1010" s="36" t="s">
        <v>351</v>
      </c>
      <c r="E1010" s="36" t="s">
        <v>91</v>
      </c>
      <c r="F1010" s="27">
        <f t="shared" si="1457"/>
        <v>360</v>
      </c>
      <c r="G1010" s="27">
        <f t="shared" si="1457"/>
        <v>0</v>
      </c>
      <c r="H1010" s="27">
        <f t="shared" si="1457"/>
        <v>0</v>
      </c>
      <c r="I1010" s="27">
        <f t="shared" si="1457"/>
        <v>0</v>
      </c>
      <c r="J1010" s="27">
        <f t="shared" si="1457"/>
        <v>0</v>
      </c>
      <c r="K1010" s="27">
        <f t="shared" si="1457"/>
        <v>0</v>
      </c>
      <c r="L1010" s="27">
        <f t="shared" si="1457"/>
        <v>360</v>
      </c>
      <c r="M1010" s="27">
        <f t="shared" si="1457"/>
        <v>0</v>
      </c>
      <c r="N1010" s="27">
        <f t="shared" si="1457"/>
        <v>0</v>
      </c>
      <c r="O1010" s="27">
        <f t="shared" si="1457"/>
        <v>0</v>
      </c>
      <c r="P1010" s="27">
        <f t="shared" si="1457"/>
        <v>0</v>
      </c>
      <c r="Q1010" s="27">
        <f t="shared" si="1457"/>
        <v>0</v>
      </c>
      <c r="R1010" s="27">
        <f t="shared" si="1457"/>
        <v>360</v>
      </c>
      <c r="S1010" s="27">
        <f t="shared" si="1457"/>
        <v>0</v>
      </c>
      <c r="T1010" s="27">
        <f t="shared" si="1458"/>
        <v>0</v>
      </c>
      <c r="U1010" s="27">
        <f t="shared" si="1458"/>
        <v>0</v>
      </c>
      <c r="V1010" s="27">
        <f t="shared" si="1458"/>
        <v>0</v>
      </c>
      <c r="W1010" s="27">
        <f t="shared" si="1458"/>
        <v>0</v>
      </c>
      <c r="X1010" s="27">
        <f t="shared" si="1458"/>
        <v>360</v>
      </c>
      <c r="Y1010" s="27">
        <f t="shared" si="1458"/>
        <v>0</v>
      </c>
      <c r="Z1010" s="27">
        <f t="shared" si="1458"/>
        <v>0</v>
      </c>
      <c r="AA1010" s="27">
        <f t="shared" si="1458"/>
        <v>0</v>
      </c>
      <c r="AB1010" s="27">
        <f t="shared" si="1458"/>
        <v>0</v>
      </c>
      <c r="AC1010" s="27">
        <f t="shared" si="1458"/>
        <v>0</v>
      </c>
      <c r="AD1010" s="27">
        <f t="shared" si="1458"/>
        <v>360</v>
      </c>
      <c r="AE1010" s="27">
        <f t="shared" si="1458"/>
        <v>0</v>
      </c>
      <c r="AF1010" s="27">
        <f t="shared" si="1459"/>
        <v>0</v>
      </c>
      <c r="AG1010" s="27">
        <f t="shared" si="1459"/>
        <v>0</v>
      </c>
      <c r="AH1010" s="27">
        <f t="shared" si="1459"/>
        <v>0</v>
      </c>
      <c r="AI1010" s="27">
        <f t="shared" si="1459"/>
        <v>0</v>
      </c>
      <c r="AJ1010" s="27">
        <f t="shared" si="1459"/>
        <v>360</v>
      </c>
      <c r="AK1010" s="27">
        <f t="shared" si="1459"/>
        <v>0</v>
      </c>
      <c r="AL1010" s="27">
        <f t="shared" si="1459"/>
        <v>0</v>
      </c>
      <c r="AM1010" s="27">
        <f t="shared" si="1459"/>
        <v>0</v>
      </c>
      <c r="AN1010" s="27">
        <f t="shared" si="1459"/>
        <v>0</v>
      </c>
      <c r="AO1010" s="27">
        <f t="shared" si="1459"/>
        <v>0</v>
      </c>
      <c r="AP1010" s="27">
        <f t="shared" si="1459"/>
        <v>360</v>
      </c>
      <c r="AQ1010" s="27">
        <f t="shared" si="1459"/>
        <v>0</v>
      </c>
    </row>
    <row r="1011" spans="1:43" s="7" customFormat="1" ht="33.75">
      <c r="A1011" s="33" t="s">
        <v>198</v>
      </c>
      <c r="B1011" s="36" t="s">
        <v>11</v>
      </c>
      <c r="C1011" s="36" t="s">
        <v>53</v>
      </c>
      <c r="D1011" s="36" t="s">
        <v>351</v>
      </c>
      <c r="E1011" s="36" t="s">
        <v>197</v>
      </c>
      <c r="F1011" s="27">
        <v>360</v>
      </c>
      <c r="G1011" s="27"/>
      <c r="H1011" s="27"/>
      <c r="I1011" s="27"/>
      <c r="J1011" s="27"/>
      <c r="K1011" s="27"/>
      <c r="L1011" s="27">
        <f>F1011+H1011+I1011+J1011+K1011</f>
        <v>360</v>
      </c>
      <c r="M1011" s="27">
        <f>G1011+K1011</f>
        <v>0</v>
      </c>
      <c r="N1011" s="27"/>
      <c r="O1011" s="27"/>
      <c r="P1011" s="27"/>
      <c r="Q1011" s="27"/>
      <c r="R1011" s="27">
        <f>L1011+N1011+O1011+P1011+Q1011</f>
        <v>360</v>
      </c>
      <c r="S1011" s="27">
        <f>M1011+Q1011</f>
        <v>0</v>
      </c>
      <c r="T1011" s="27"/>
      <c r="U1011" s="27"/>
      <c r="V1011" s="27"/>
      <c r="W1011" s="27"/>
      <c r="X1011" s="27">
        <f>R1011+T1011+U1011+V1011+W1011</f>
        <v>360</v>
      </c>
      <c r="Y1011" s="27">
        <f>S1011+W1011</f>
        <v>0</v>
      </c>
      <c r="Z1011" s="27"/>
      <c r="AA1011" s="27"/>
      <c r="AB1011" s="27"/>
      <c r="AC1011" s="27"/>
      <c r="AD1011" s="27">
        <f>X1011+Z1011+AA1011+AB1011+AC1011</f>
        <v>360</v>
      </c>
      <c r="AE1011" s="27">
        <f>Y1011+AC1011</f>
        <v>0</v>
      </c>
      <c r="AF1011" s="27"/>
      <c r="AG1011" s="27"/>
      <c r="AH1011" s="27"/>
      <c r="AI1011" s="27"/>
      <c r="AJ1011" s="27">
        <f>AD1011+AF1011+AG1011+AH1011+AI1011</f>
        <v>360</v>
      </c>
      <c r="AK1011" s="27">
        <f>AE1011+AI1011</f>
        <v>0</v>
      </c>
      <c r="AL1011" s="27"/>
      <c r="AM1011" s="27"/>
      <c r="AN1011" s="27"/>
      <c r="AO1011" s="27"/>
      <c r="AP1011" s="27">
        <f>AJ1011+AL1011+AM1011+AN1011+AO1011</f>
        <v>360</v>
      </c>
      <c r="AQ1011" s="27">
        <f>AK1011+AO1011</f>
        <v>0</v>
      </c>
    </row>
    <row r="1012" spans="1:43" s="7" customFormat="1" ht="83.25">
      <c r="A1012" s="33" t="s">
        <v>232</v>
      </c>
      <c r="B1012" s="36" t="s">
        <v>11</v>
      </c>
      <c r="C1012" s="36" t="s">
        <v>53</v>
      </c>
      <c r="D1012" s="36" t="s">
        <v>429</v>
      </c>
      <c r="E1012" s="36"/>
      <c r="F1012" s="27">
        <f t="shared" ref="F1012:U1013" si="1460">F1013</f>
        <v>90</v>
      </c>
      <c r="G1012" s="27">
        <f t="shared" si="1460"/>
        <v>0</v>
      </c>
      <c r="H1012" s="27">
        <f t="shared" si="1460"/>
        <v>0</v>
      </c>
      <c r="I1012" s="27">
        <f t="shared" si="1460"/>
        <v>0</v>
      </c>
      <c r="J1012" s="27">
        <f t="shared" si="1460"/>
        <v>0</v>
      </c>
      <c r="K1012" s="27">
        <f t="shared" si="1460"/>
        <v>0</v>
      </c>
      <c r="L1012" s="27">
        <f t="shared" si="1460"/>
        <v>90</v>
      </c>
      <c r="M1012" s="27">
        <f t="shared" si="1460"/>
        <v>0</v>
      </c>
      <c r="N1012" s="27">
        <f t="shared" si="1460"/>
        <v>0</v>
      </c>
      <c r="O1012" s="27">
        <f t="shared" si="1460"/>
        <v>0</v>
      </c>
      <c r="P1012" s="27">
        <f t="shared" si="1460"/>
        <v>0</v>
      </c>
      <c r="Q1012" s="27">
        <f t="shared" si="1460"/>
        <v>0</v>
      </c>
      <c r="R1012" s="27">
        <f t="shared" si="1460"/>
        <v>90</v>
      </c>
      <c r="S1012" s="27">
        <f t="shared" si="1460"/>
        <v>0</v>
      </c>
      <c r="T1012" s="27">
        <f t="shared" si="1460"/>
        <v>0</v>
      </c>
      <c r="U1012" s="27">
        <f t="shared" si="1460"/>
        <v>0</v>
      </c>
      <c r="V1012" s="27">
        <f t="shared" ref="T1012:AI1013" si="1461">V1013</f>
        <v>0</v>
      </c>
      <c r="W1012" s="27">
        <f t="shared" si="1461"/>
        <v>0</v>
      </c>
      <c r="X1012" s="27">
        <f t="shared" si="1461"/>
        <v>90</v>
      </c>
      <c r="Y1012" s="27">
        <f t="shared" si="1461"/>
        <v>0</v>
      </c>
      <c r="Z1012" s="27">
        <f t="shared" si="1461"/>
        <v>0</v>
      </c>
      <c r="AA1012" s="27">
        <f t="shared" si="1461"/>
        <v>0</v>
      </c>
      <c r="AB1012" s="27">
        <f t="shared" si="1461"/>
        <v>0</v>
      </c>
      <c r="AC1012" s="27">
        <f t="shared" si="1461"/>
        <v>0</v>
      </c>
      <c r="AD1012" s="27">
        <f t="shared" si="1461"/>
        <v>90</v>
      </c>
      <c r="AE1012" s="27">
        <f t="shared" si="1461"/>
        <v>0</v>
      </c>
      <c r="AF1012" s="27">
        <f t="shared" si="1461"/>
        <v>0</v>
      </c>
      <c r="AG1012" s="27">
        <f t="shared" si="1461"/>
        <v>0</v>
      </c>
      <c r="AH1012" s="27">
        <f t="shared" si="1461"/>
        <v>0</v>
      </c>
      <c r="AI1012" s="27">
        <f t="shared" si="1461"/>
        <v>0</v>
      </c>
      <c r="AJ1012" s="27">
        <f t="shared" ref="AF1012:AQ1013" si="1462">AJ1013</f>
        <v>90</v>
      </c>
      <c r="AK1012" s="27">
        <f t="shared" si="1462"/>
        <v>0</v>
      </c>
      <c r="AL1012" s="27">
        <f t="shared" si="1462"/>
        <v>0</v>
      </c>
      <c r="AM1012" s="27">
        <f t="shared" si="1462"/>
        <v>0</v>
      </c>
      <c r="AN1012" s="27">
        <f t="shared" si="1462"/>
        <v>0</v>
      </c>
      <c r="AO1012" s="27">
        <f t="shared" si="1462"/>
        <v>0</v>
      </c>
      <c r="AP1012" s="27">
        <f t="shared" si="1462"/>
        <v>90</v>
      </c>
      <c r="AQ1012" s="27">
        <f t="shared" si="1462"/>
        <v>0</v>
      </c>
    </row>
    <row r="1013" spans="1:43" s="7" customFormat="1" ht="23.25" customHeight="1">
      <c r="A1013" s="77" t="s">
        <v>102</v>
      </c>
      <c r="B1013" s="36" t="s">
        <v>11</v>
      </c>
      <c r="C1013" s="36" t="s">
        <v>53</v>
      </c>
      <c r="D1013" s="36" t="s">
        <v>429</v>
      </c>
      <c r="E1013" s="36" t="s">
        <v>91</v>
      </c>
      <c r="F1013" s="27">
        <f t="shared" si="1460"/>
        <v>90</v>
      </c>
      <c r="G1013" s="27">
        <f t="shared" si="1460"/>
        <v>0</v>
      </c>
      <c r="H1013" s="27">
        <f t="shared" si="1460"/>
        <v>0</v>
      </c>
      <c r="I1013" s="27">
        <f t="shared" si="1460"/>
        <v>0</v>
      </c>
      <c r="J1013" s="27">
        <f t="shared" si="1460"/>
        <v>0</v>
      </c>
      <c r="K1013" s="27">
        <f t="shared" si="1460"/>
        <v>0</v>
      </c>
      <c r="L1013" s="27">
        <f t="shared" si="1460"/>
        <v>90</v>
      </c>
      <c r="M1013" s="27">
        <f t="shared" si="1460"/>
        <v>0</v>
      </c>
      <c r="N1013" s="27">
        <f t="shared" si="1460"/>
        <v>0</v>
      </c>
      <c r="O1013" s="27">
        <f t="shared" si="1460"/>
        <v>0</v>
      </c>
      <c r="P1013" s="27">
        <f t="shared" si="1460"/>
        <v>0</v>
      </c>
      <c r="Q1013" s="27">
        <f t="shared" si="1460"/>
        <v>0</v>
      </c>
      <c r="R1013" s="27">
        <f t="shared" si="1460"/>
        <v>90</v>
      </c>
      <c r="S1013" s="27">
        <f t="shared" si="1460"/>
        <v>0</v>
      </c>
      <c r="T1013" s="27">
        <f t="shared" si="1461"/>
        <v>0</v>
      </c>
      <c r="U1013" s="27">
        <f t="shared" si="1461"/>
        <v>0</v>
      </c>
      <c r="V1013" s="27">
        <f t="shared" si="1461"/>
        <v>0</v>
      </c>
      <c r="W1013" s="27">
        <f t="shared" si="1461"/>
        <v>0</v>
      </c>
      <c r="X1013" s="27">
        <f t="shared" si="1461"/>
        <v>90</v>
      </c>
      <c r="Y1013" s="27">
        <f t="shared" si="1461"/>
        <v>0</v>
      </c>
      <c r="Z1013" s="27">
        <f t="shared" si="1461"/>
        <v>0</v>
      </c>
      <c r="AA1013" s="27">
        <f t="shared" si="1461"/>
        <v>0</v>
      </c>
      <c r="AB1013" s="27">
        <f t="shared" si="1461"/>
        <v>0</v>
      </c>
      <c r="AC1013" s="27">
        <f t="shared" si="1461"/>
        <v>0</v>
      </c>
      <c r="AD1013" s="27">
        <f t="shared" si="1461"/>
        <v>90</v>
      </c>
      <c r="AE1013" s="27">
        <f t="shared" si="1461"/>
        <v>0</v>
      </c>
      <c r="AF1013" s="27">
        <f t="shared" si="1462"/>
        <v>0</v>
      </c>
      <c r="AG1013" s="27">
        <f t="shared" si="1462"/>
        <v>0</v>
      </c>
      <c r="AH1013" s="27">
        <f t="shared" si="1462"/>
        <v>0</v>
      </c>
      <c r="AI1013" s="27">
        <f t="shared" si="1462"/>
        <v>0</v>
      </c>
      <c r="AJ1013" s="27">
        <f t="shared" si="1462"/>
        <v>90</v>
      </c>
      <c r="AK1013" s="27">
        <f t="shared" si="1462"/>
        <v>0</v>
      </c>
      <c r="AL1013" s="27">
        <f t="shared" si="1462"/>
        <v>0</v>
      </c>
      <c r="AM1013" s="27">
        <f t="shared" si="1462"/>
        <v>0</v>
      </c>
      <c r="AN1013" s="27">
        <f t="shared" si="1462"/>
        <v>0</v>
      </c>
      <c r="AO1013" s="27">
        <f t="shared" si="1462"/>
        <v>0</v>
      </c>
      <c r="AP1013" s="27">
        <f t="shared" si="1462"/>
        <v>90</v>
      </c>
      <c r="AQ1013" s="27">
        <f t="shared" si="1462"/>
        <v>0</v>
      </c>
    </row>
    <row r="1014" spans="1:43" s="7" customFormat="1" ht="33.75">
      <c r="A1014" s="33" t="s">
        <v>198</v>
      </c>
      <c r="B1014" s="36" t="s">
        <v>11</v>
      </c>
      <c r="C1014" s="36" t="s">
        <v>53</v>
      </c>
      <c r="D1014" s="36" t="s">
        <v>429</v>
      </c>
      <c r="E1014" s="36" t="s">
        <v>197</v>
      </c>
      <c r="F1014" s="27">
        <v>90</v>
      </c>
      <c r="G1014" s="27"/>
      <c r="H1014" s="27"/>
      <c r="I1014" s="27"/>
      <c r="J1014" s="27"/>
      <c r="K1014" s="27"/>
      <c r="L1014" s="27">
        <f>F1014+H1014+I1014+J1014+K1014</f>
        <v>90</v>
      </c>
      <c r="M1014" s="27">
        <f>G1014+K1014</f>
        <v>0</v>
      </c>
      <c r="N1014" s="27"/>
      <c r="O1014" s="27"/>
      <c r="P1014" s="27"/>
      <c r="Q1014" s="27"/>
      <c r="R1014" s="27">
        <f>L1014+N1014+O1014+P1014+Q1014</f>
        <v>90</v>
      </c>
      <c r="S1014" s="27">
        <f>M1014+Q1014</f>
        <v>0</v>
      </c>
      <c r="T1014" s="27"/>
      <c r="U1014" s="27"/>
      <c r="V1014" s="27"/>
      <c r="W1014" s="27"/>
      <c r="X1014" s="27">
        <f>R1014+T1014+U1014+V1014+W1014</f>
        <v>90</v>
      </c>
      <c r="Y1014" s="27">
        <f>S1014+W1014</f>
        <v>0</v>
      </c>
      <c r="Z1014" s="27"/>
      <c r="AA1014" s="27"/>
      <c r="AB1014" s="27"/>
      <c r="AC1014" s="27"/>
      <c r="AD1014" s="27">
        <f>X1014+Z1014+AA1014+AB1014+AC1014</f>
        <v>90</v>
      </c>
      <c r="AE1014" s="27">
        <f>Y1014+AC1014</f>
        <v>0</v>
      </c>
      <c r="AF1014" s="27"/>
      <c r="AG1014" s="27"/>
      <c r="AH1014" s="27"/>
      <c r="AI1014" s="27"/>
      <c r="AJ1014" s="27">
        <f>AD1014+AF1014+AG1014+AH1014+AI1014</f>
        <v>90</v>
      </c>
      <c r="AK1014" s="27">
        <f>AE1014+AI1014</f>
        <v>0</v>
      </c>
      <c r="AL1014" s="27"/>
      <c r="AM1014" s="27"/>
      <c r="AN1014" s="27"/>
      <c r="AO1014" s="27"/>
      <c r="AP1014" s="27">
        <f>AJ1014+AL1014+AM1014+AN1014+AO1014</f>
        <v>90</v>
      </c>
      <c r="AQ1014" s="27">
        <f>AK1014+AO1014</f>
        <v>0</v>
      </c>
    </row>
    <row r="1015" spans="1:43" s="7" customFormat="1" ht="38.25" customHeight="1">
      <c r="A1015" s="79" t="s">
        <v>148</v>
      </c>
      <c r="B1015" s="36" t="s">
        <v>11</v>
      </c>
      <c r="C1015" s="36" t="s">
        <v>53</v>
      </c>
      <c r="D1015" s="36" t="s">
        <v>352</v>
      </c>
      <c r="E1015" s="36"/>
      <c r="F1015" s="27">
        <f t="shared" ref="F1015:U1016" si="1463">F1016</f>
        <v>1834</v>
      </c>
      <c r="G1015" s="27">
        <f t="shared" si="1463"/>
        <v>0</v>
      </c>
      <c r="H1015" s="27">
        <f t="shared" si="1463"/>
        <v>0</v>
      </c>
      <c r="I1015" s="27">
        <f t="shared" si="1463"/>
        <v>0</v>
      </c>
      <c r="J1015" s="27">
        <f t="shared" si="1463"/>
        <v>0</v>
      </c>
      <c r="K1015" s="27">
        <f t="shared" si="1463"/>
        <v>0</v>
      </c>
      <c r="L1015" s="27">
        <f t="shared" si="1463"/>
        <v>1834</v>
      </c>
      <c r="M1015" s="27">
        <f t="shared" si="1463"/>
        <v>0</v>
      </c>
      <c r="N1015" s="27">
        <f t="shared" si="1463"/>
        <v>0</v>
      </c>
      <c r="O1015" s="27">
        <f t="shared" si="1463"/>
        <v>0</v>
      </c>
      <c r="P1015" s="27">
        <f t="shared" si="1463"/>
        <v>0</v>
      </c>
      <c r="Q1015" s="27">
        <f t="shared" si="1463"/>
        <v>0</v>
      </c>
      <c r="R1015" s="27">
        <f t="shared" si="1463"/>
        <v>1834</v>
      </c>
      <c r="S1015" s="27">
        <f t="shared" si="1463"/>
        <v>0</v>
      </c>
      <c r="T1015" s="27">
        <f t="shared" si="1463"/>
        <v>0</v>
      </c>
      <c r="U1015" s="27">
        <f t="shared" si="1463"/>
        <v>0</v>
      </c>
      <c r="V1015" s="27">
        <f t="shared" ref="T1015:AI1016" si="1464">V1016</f>
        <v>0</v>
      </c>
      <c r="W1015" s="27">
        <f t="shared" si="1464"/>
        <v>0</v>
      </c>
      <c r="X1015" s="27">
        <f t="shared" si="1464"/>
        <v>1834</v>
      </c>
      <c r="Y1015" s="27">
        <f t="shared" si="1464"/>
        <v>0</v>
      </c>
      <c r="Z1015" s="27">
        <f t="shared" si="1464"/>
        <v>0</v>
      </c>
      <c r="AA1015" s="27">
        <f t="shared" si="1464"/>
        <v>0</v>
      </c>
      <c r="AB1015" s="27">
        <f t="shared" si="1464"/>
        <v>0</v>
      </c>
      <c r="AC1015" s="27">
        <f t="shared" si="1464"/>
        <v>0</v>
      </c>
      <c r="AD1015" s="27">
        <f t="shared" si="1464"/>
        <v>1834</v>
      </c>
      <c r="AE1015" s="27">
        <f t="shared" si="1464"/>
        <v>0</v>
      </c>
      <c r="AF1015" s="27">
        <f t="shared" si="1464"/>
        <v>0</v>
      </c>
      <c r="AG1015" s="27">
        <f t="shared" si="1464"/>
        <v>0</v>
      </c>
      <c r="AH1015" s="27">
        <f t="shared" si="1464"/>
        <v>0</v>
      </c>
      <c r="AI1015" s="27">
        <f t="shared" si="1464"/>
        <v>0</v>
      </c>
      <c r="AJ1015" s="27">
        <f t="shared" ref="AF1015:AQ1016" si="1465">AJ1016</f>
        <v>1834</v>
      </c>
      <c r="AK1015" s="27">
        <f t="shared" si="1465"/>
        <v>0</v>
      </c>
      <c r="AL1015" s="27">
        <f t="shared" si="1465"/>
        <v>0</v>
      </c>
      <c r="AM1015" s="27">
        <f t="shared" si="1465"/>
        <v>0</v>
      </c>
      <c r="AN1015" s="27">
        <f t="shared" si="1465"/>
        <v>0</v>
      </c>
      <c r="AO1015" s="27">
        <f t="shared" si="1465"/>
        <v>0</v>
      </c>
      <c r="AP1015" s="27">
        <f t="shared" si="1465"/>
        <v>1834</v>
      </c>
      <c r="AQ1015" s="27">
        <f t="shared" si="1465"/>
        <v>0</v>
      </c>
    </row>
    <row r="1016" spans="1:43" s="7" customFormat="1" ht="18.75" customHeight="1">
      <c r="A1016" s="77" t="s">
        <v>102</v>
      </c>
      <c r="B1016" s="36" t="s">
        <v>11</v>
      </c>
      <c r="C1016" s="36" t="s">
        <v>53</v>
      </c>
      <c r="D1016" s="36" t="s">
        <v>352</v>
      </c>
      <c r="E1016" s="36" t="s">
        <v>91</v>
      </c>
      <c r="F1016" s="27">
        <f t="shared" si="1463"/>
        <v>1834</v>
      </c>
      <c r="G1016" s="27">
        <f t="shared" si="1463"/>
        <v>0</v>
      </c>
      <c r="H1016" s="27">
        <f t="shared" si="1463"/>
        <v>0</v>
      </c>
      <c r="I1016" s="27">
        <f t="shared" si="1463"/>
        <v>0</v>
      </c>
      <c r="J1016" s="27">
        <f t="shared" si="1463"/>
        <v>0</v>
      </c>
      <c r="K1016" s="27">
        <f t="shared" si="1463"/>
        <v>0</v>
      </c>
      <c r="L1016" s="27">
        <f t="shared" si="1463"/>
        <v>1834</v>
      </c>
      <c r="M1016" s="27">
        <f t="shared" si="1463"/>
        <v>0</v>
      </c>
      <c r="N1016" s="27">
        <f t="shared" si="1463"/>
        <v>0</v>
      </c>
      <c r="O1016" s="27">
        <f t="shared" si="1463"/>
        <v>0</v>
      </c>
      <c r="P1016" s="27">
        <f t="shared" si="1463"/>
        <v>0</v>
      </c>
      <c r="Q1016" s="27">
        <f t="shared" si="1463"/>
        <v>0</v>
      </c>
      <c r="R1016" s="27">
        <f t="shared" si="1463"/>
        <v>1834</v>
      </c>
      <c r="S1016" s="27">
        <f t="shared" si="1463"/>
        <v>0</v>
      </c>
      <c r="T1016" s="27">
        <f t="shared" si="1464"/>
        <v>0</v>
      </c>
      <c r="U1016" s="27">
        <f t="shared" si="1464"/>
        <v>0</v>
      </c>
      <c r="V1016" s="27">
        <f t="shared" si="1464"/>
        <v>0</v>
      </c>
      <c r="W1016" s="27">
        <f t="shared" si="1464"/>
        <v>0</v>
      </c>
      <c r="X1016" s="27">
        <f t="shared" si="1464"/>
        <v>1834</v>
      </c>
      <c r="Y1016" s="27">
        <f t="shared" si="1464"/>
        <v>0</v>
      </c>
      <c r="Z1016" s="27">
        <f t="shared" si="1464"/>
        <v>0</v>
      </c>
      <c r="AA1016" s="27">
        <f t="shared" si="1464"/>
        <v>0</v>
      </c>
      <c r="AB1016" s="27">
        <f t="shared" si="1464"/>
        <v>0</v>
      </c>
      <c r="AC1016" s="27">
        <f t="shared" si="1464"/>
        <v>0</v>
      </c>
      <c r="AD1016" s="27">
        <f t="shared" si="1464"/>
        <v>1834</v>
      </c>
      <c r="AE1016" s="27">
        <f t="shared" si="1464"/>
        <v>0</v>
      </c>
      <c r="AF1016" s="27">
        <f t="shared" si="1465"/>
        <v>0</v>
      </c>
      <c r="AG1016" s="27">
        <f t="shared" si="1465"/>
        <v>0</v>
      </c>
      <c r="AH1016" s="27">
        <f t="shared" si="1465"/>
        <v>0</v>
      </c>
      <c r="AI1016" s="27">
        <f t="shared" si="1465"/>
        <v>0</v>
      </c>
      <c r="AJ1016" s="27">
        <f t="shared" si="1465"/>
        <v>1834</v>
      </c>
      <c r="AK1016" s="27">
        <f t="shared" si="1465"/>
        <v>0</v>
      </c>
      <c r="AL1016" s="27">
        <f t="shared" si="1465"/>
        <v>0</v>
      </c>
      <c r="AM1016" s="27">
        <f t="shared" si="1465"/>
        <v>0</v>
      </c>
      <c r="AN1016" s="27">
        <f t="shared" si="1465"/>
        <v>0</v>
      </c>
      <c r="AO1016" s="27">
        <f t="shared" si="1465"/>
        <v>0</v>
      </c>
      <c r="AP1016" s="27">
        <f t="shared" si="1465"/>
        <v>1834</v>
      </c>
      <c r="AQ1016" s="27">
        <f t="shared" si="1465"/>
        <v>0</v>
      </c>
    </row>
    <row r="1017" spans="1:43" s="7" customFormat="1" ht="33.75">
      <c r="A1017" s="33" t="s">
        <v>198</v>
      </c>
      <c r="B1017" s="36" t="s">
        <v>11</v>
      </c>
      <c r="C1017" s="36" t="s">
        <v>53</v>
      </c>
      <c r="D1017" s="36" t="s">
        <v>352</v>
      </c>
      <c r="E1017" s="36" t="s">
        <v>197</v>
      </c>
      <c r="F1017" s="27">
        <v>1834</v>
      </c>
      <c r="G1017" s="27"/>
      <c r="H1017" s="27"/>
      <c r="I1017" s="27"/>
      <c r="J1017" s="27"/>
      <c r="K1017" s="27"/>
      <c r="L1017" s="27">
        <f>F1017+H1017+I1017+J1017+K1017</f>
        <v>1834</v>
      </c>
      <c r="M1017" s="27">
        <f>G1017+K1017</f>
        <v>0</v>
      </c>
      <c r="N1017" s="27"/>
      <c r="O1017" s="27"/>
      <c r="P1017" s="27"/>
      <c r="Q1017" s="27"/>
      <c r="R1017" s="27">
        <f>L1017+N1017+O1017+P1017+Q1017</f>
        <v>1834</v>
      </c>
      <c r="S1017" s="27">
        <f>M1017+Q1017</f>
        <v>0</v>
      </c>
      <c r="T1017" s="27"/>
      <c r="U1017" s="27"/>
      <c r="V1017" s="27"/>
      <c r="W1017" s="27"/>
      <c r="X1017" s="27">
        <f>R1017+T1017+U1017+V1017+W1017</f>
        <v>1834</v>
      </c>
      <c r="Y1017" s="27">
        <f>S1017+W1017</f>
        <v>0</v>
      </c>
      <c r="Z1017" s="27"/>
      <c r="AA1017" s="27"/>
      <c r="AB1017" s="27"/>
      <c r="AC1017" s="27"/>
      <c r="AD1017" s="27">
        <f>X1017+Z1017+AA1017+AB1017+AC1017</f>
        <v>1834</v>
      </c>
      <c r="AE1017" s="27">
        <f>Y1017+AC1017</f>
        <v>0</v>
      </c>
      <c r="AF1017" s="27"/>
      <c r="AG1017" s="27"/>
      <c r="AH1017" s="27"/>
      <c r="AI1017" s="27"/>
      <c r="AJ1017" s="27">
        <f>AD1017+AF1017+AG1017+AH1017+AI1017</f>
        <v>1834</v>
      </c>
      <c r="AK1017" s="27">
        <f>AE1017+AI1017</f>
        <v>0</v>
      </c>
      <c r="AL1017" s="27"/>
      <c r="AM1017" s="27"/>
      <c r="AN1017" s="27"/>
      <c r="AO1017" s="27"/>
      <c r="AP1017" s="27">
        <f>AJ1017+AL1017+AM1017+AN1017+AO1017</f>
        <v>1834</v>
      </c>
      <c r="AQ1017" s="27">
        <f>AK1017+AO1017</f>
        <v>0</v>
      </c>
    </row>
    <row r="1018" spans="1:43" s="7" customFormat="1" ht="70.5" customHeight="1">
      <c r="A1018" s="77" t="s">
        <v>556</v>
      </c>
      <c r="B1018" s="36" t="s">
        <v>11</v>
      </c>
      <c r="C1018" s="36" t="s">
        <v>53</v>
      </c>
      <c r="D1018" s="36" t="s">
        <v>353</v>
      </c>
      <c r="E1018" s="36"/>
      <c r="F1018" s="27">
        <f t="shared" ref="F1018:U1019" si="1466">F1019</f>
        <v>90</v>
      </c>
      <c r="G1018" s="27">
        <f t="shared" si="1466"/>
        <v>0</v>
      </c>
      <c r="H1018" s="27">
        <f t="shared" si="1466"/>
        <v>0</v>
      </c>
      <c r="I1018" s="27">
        <f t="shared" si="1466"/>
        <v>0</v>
      </c>
      <c r="J1018" s="27">
        <f t="shared" si="1466"/>
        <v>0</v>
      </c>
      <c r="K1018" s="27">
        <f t="shared" si="1466"/>
        <v>0</v>
      </c>
      <c r="L1018" s="27">
        <f t="shared" si="1466"/>
        <v>90</v>
      </c>
      <c r="M1018" s="27">
        <f t="shared" si="1466"/>
        <v>0</v>
      </c>
      <c r="N1018" s="27">
        <f t="shared" si="1466"/>
        <v>0</v>
      </c>
      <c r="O1018" s="27">
        <f t="shared" si="1466"/>
        <v>0</v>
      </c>
      <c r="P1018" s="27">
        <f t="shared" si="1466"/>
        <v>0</v>
      </c>
      <c r="Q1018" s="27">
        <f t="shared" si="1466"/>
        <v>0</v>
      </c>
      <c r="R1018" s="27">
        <f t="shared" si="1466"/>
        <v>90</v>
      </c>
      <c r="S1018" s="27">
        <f t="shared" si="1466"/>
        <v>0</v>
      </c>
      <c r="T1018" s="27">
        <f t="shared" si="1466"/>
        <v>0</v>
      </c>
      <c r="U1018" s="27">
        <f t="shared" si="1466"/>
        <v>0</v>
      </c>
      <c r="V1018" s="27">
        <f t="shared" ref="T1018:AI1019" si="1467">V1019</f>
        <v>0</v>
      </c>
      <c r="W1018" s="27">
        <f t="shared" si="1467"/>
        <v>0</v>
      </c>
      <c r="X1018" s="27">
        <f t="shared" si="1467"/>
        <v>90</v>
      </c>
      <c r="Y1018" s="27">
        <f t="shared" si="1467"/>
        <v>0</v>
      </c>
      <c r="Z1018" s="27">
        <f t="shared" si="1467"/>
        <v>0</v>
      </c>
      <c r="AA1018" s="27">
        <f t="shared" si="1467"/>
        <v>270</v>
      </c>
      <c r="AB1018" s="27">
        <f t="shared" si="1467"/>
        <v>0</v>
      </c>
      <c r="AC1018" s="27">
        <f t="shared" si="1467"/>
        <v>0</v>
      </c>
      <c r="AD1018" s="27">
        <f t="shared" si="1467"/>
        <v>360</v>
      </c>
      <c r="AE1018" s="27">
        <f t="shared" si="1467"/>
        <v>0</v>
      </c>
      <c r="AF1018" s="27">
        <f t="shared" si="1467"/>
        <v>0</v>
      </c>
      <c r="AG1018" s="27">
        <f t="shared" si="1467"/>
        <v>0</v>
      </c>
      <c r="AH1018" s="27">
        <f t="shared" si="1467"/>
        <v>0</v>
      </c>
      <c r="AI1018" s="27">
        <f t="shared" si="1467"/>
        <v>0</v>
      </c>
      <c r="AJ1018" s="27">
        <f t="shared" ref="AF1018:AQ1019" si="1468">AJ1019</f>
        <v>360</v>
      </c>
      <c r="AK1018" s="27">
        <f t="shared" si="1468"/>
        <v>0</v>
      </c>
      <c r="AL1018" s="27">
        <f t="shared" si="1468"/>
        <v>0</v>
      </c>
      <c r="AM1018" s="27">
        <f t="shared" si="1468"/>
        <v>0</v>
      </c>
      <c r="AN1018" s="27">
        <f t="shared" si="1468"/>
        <v>0</v>
      </c>
      <c r="AO1018" s="27">
        <f t="shared" si="1468"/>
        <v>0</v>
      </c>
      <c r="AP1018" s="27">
        <f t="shared" si="1468"/>
        <v>360</v>
      </c>
      <c r="AQ1018" s="27">
        <f t="shared" si="1468"/>
        <v>0</v>
      </c>
    </row>
    <row r="1019" spans="1:43" s="7" customFormat="1" ht="21" customHeight="1">
      <c r="A1019" s="77" t="s">
        <v>102</v>
      </c>
      <c r="B1019" s="36" t="s">
        <v>11</v>
      </c>
      <c r="C1019" s="36" t="s">
        <v>53</v>
      </c>
      <c r="D1019" s="36" t="s">
        <v>353</v>
      </c>
      <c r="E1019" s="36" t="s">
        <v>91</v>
      </c>
      <c r="F1019" s="27">
        <f t="shared" si="1466"/>
        <v>90</v>
      </c>
      <c r="G1019" s="27">
        <f t="shared" si="1466"/>
        <v>0</v>
      </c>
      <c r="H1019" s="27">
        <f t="shared" si="1466"/>
        <v>0</v>
      </c>
      <c r="I1019" s="27">
        <f t="shared" si="1466"/>
        <v>0</v>
      </c>
      <c r="J1019" s="27">
        <f t="shared" si="1466"/>
        <v>0</v>
      </c>
      <c r="K1019" s="27">
        <f t="shared" si="1466"/>
        <v>0</v>
      </c>
      <c r="L1019" s="27">
        <f t="shared" si="1466"/>
        <v>90</v>
      </c>
      <c r="M1019" s="27">
        <f t="shared" si="1466"/>
        <v>0</v>
      </c>
      <c r="N1019" s="27">
        <f t="shared" si="1466"/>
        <v>0</v>
      </c>
      <c r="O1019" s="27">
        <f t="shared" si="1466"/>
        <v>0</v>
      </c>
      <c r="P1019" s="27">
        <f t="shared" si="1466"/>
        <v>0</v>
      </c>
      <c r="Q1019" s="27">
        <f t="shared" si="1466"/>
        <v>0</v>
      </c>
      <c r="R1019" s="27">
        <f t="shared" si="1466"/>
        <v>90</v>
      </c>
      <c r="S1019" s="27">
        <f t="shared" si="1466"/>
        <v>0</v>
      </c>
      <c r="T1019" s="27">
        <f t="shared" si="1467"/>
        <v>0</v>
      </c>
      <c r="U1019" s="27">
        <f t="shared" si="1467"/>
        <v>0</v>
      </c>
      <c r="V1019" s="27">
        <f t="shared" si="1467"/>
        <v>0</v>
      </c>
      <c r="W1019" s="27">
        <f t="shared" si="1467"/>
        <v>0</v>
      </c>
      <c r="X1019" s="27">
        <f t="shared" si="1467"/>
        <v>90</v>
      </c>
      <c r="Y1019" s="27">
        <f t="shared" si="1467"/>
        <v>0</v>
      </c>
      <c r="Z1019" s="27">
        <f t="shared" si="1467"/>
        <v>0</v>
      </c>
      <c r="AA1019" s="131">
        <f t="shared" si="1467"/>
        <v>270</v>
      </c>
      <c r="AB1019" s="27">
        <f t="shared" si="1467"/>
        <v>0</v>
      </c>
      <c r="AC1019" s="27">
        <f t="shared" si="1467"/>
        <v>0</v>
      </c>
      <c r="AD1019" s="27">
        <f t="shared" si="1467"/>
        <v>360</v>
      </c>
      <c r="AE1019" s="27">
        <f t="shared" si="1467"/>
        <v>0</v>
      </c>
      <c r="AF1019" s="27">
        <f t="shared" si="1468"/>
        <v>0</v>
      </c>
      <c r="AG1019" s="27">
        <f t="shared" si="1468"/>
        <v>0</v>
      </c>
      <c r="AH1019" s="27">
        <f t="shared" si="1468"/>
        <v>0</v>
      </c>
      <c r="AI1019" s="27">
        <f t="shared" si="1468"/>
        <v>0</v>
      </c>
      <c r="AJ1019" s="27">
        <f t="shared" si="1468"/>
        <v>360</v>
      </c>
      <c r="AK1019" s="27">
        <f t="shared" si="1468"/>
        <v>0</v>
      </c>
      <c r="AL1019" s="27">
        <f t="shared" si="1468"/>
        <v>0</v>
      </c>
      <c r="AM1019" s="27">
        <f t="shared" si="1468"/>
        <v>0</v>
      </c>
      <c r="AN1019" s="27">
        <f t="shared" si="1468"/>
        <v>0</v>
      </c>
      <c r="AO1019" s="27">
        <f t="shared" si="1468"/>
        <v>0</v>
      </c>
      <c r="AP1019" s="27">
        <f t="shared" si="1468"/>
        <v>360</v>
      </c>
      <c r="AQ1019" s="27">
        <f t="shared" si="1468"/>
        <v>0</v>
      </c>
    </row>
    <row r="1020" spans="1:43" s="7" customFormat="1" ht="33.75">
      <c r="A1020" s="33" t="s">
        <v>198</v>
      </c>
      <c r="B1020" s="36" t="s">
        <v>11</v>
      </c>
      <c r="C1020" s="36" t="s">
        <v>53</v>
      </c>
      <c r="D1020" s="36" t="s">
        <v>353</v>
      </c>
      <c r="E1020" s="36" t="s">
        <v>197</v>
      </c>
      <c r="F1020" s="27">
        <v>90</v>
      </c>
      <c r="G1020" s="27"/>
      <c r="H1020" s="27"/>
      <c r="I1020" s="27"/>
      <c r="J1020" s="27"/>
      <c r="K1020" s="27"/>
      <c r="L1020" s="27">
        <f>F1020+H1020+I1020+J1020+K1020</f>
        <v>90</v>
      </c>
      <c r="M1020" s="27">
        <f>G1020+K1020</f>
        <v>0</v>
      </c>
      <c r="N1020" s="27"/>
      <c r="O1020" s="27"/>
      <c r="P1020" s="27"/>
      <c r="Q1020" s="27"/>
      <c r="R1020" s="27">
        <f>L1020+N1020+O1020+P1020+Q1020</f>
        <v>90</v>
      </c>
      <c r="S1020" s="27">
        <f>M1020+Q1020</f>
        <v>0</v>
      </c>
      <c r="T1020" s="27"/>
      <c r="U1020" s="27"/>
      <c r="V1020" s="27"/>
      <c r="W1020" s="27"/>
      <c r="X1020" s="27">
        <f>R1020+T1020+U1020+V1020+W1020</f>
        <v>90</v>
      </c>
      <c r="Y1020" s="27">
        <f>S1020+W1020</f>
        <v>0</v>
      </c>
      <c r="Z1020" s="27"/>
      <c r="AA1020" s="131">
        <v>270</v>
      </c>
      <c r="AB1020" s="27"/>
      <c r="AC1020" s="27"/>
      <c r="AD1020" s="27">
        <f>X1020+Z1020+AA1020+AB1020+AC1020</f>
        <v>360</v>
      </c>
      <c r="AE1020" s="27">
        <f>Y1020+AC1020</f>
        <v>0</v>
      </c>
      <c r="AF1020" s="27"/>
      <c r="AG1020" s="27"/>
      <c r="AH1020" s="27"/>
      <c r="AI1020" s="27"/>
      <c r="AJ1020" s="27">
        <f>AD1020+AF1020+AG1020+AH1020+AI1020</f>
        <v>360</v>
      </c>
      <c r="AK1020" s="27">
        <f>AE1020+AI1020</f>
        <v>0</v>
      </c>
      <c r="AL1020" s="27"/>
      <c r="AM1020" s="27"/>
      <c r="AN1020" s="27"/>
      <c r="AO1020" s="27"/>
      <c r="AP1020" s="27">
        <f>AJ1020+AL1020+AM1020+AN1020+AO1020</f>
        <v>360</v>
      </c>
      <c r="AQ1020" s="27">
        <f>AK1020+AO1020</f>
        <v>0</v>
      </c>
    </row>
    <row r="1021" spans="1:43" s="7" customFormat="1" ht="54" customHeight="1">
      <c r="A1021" s="77" t="s">
        <v>226</v>
      </c>
      <c r="B1021" s="36" t="s">
        <v>11</v>
      </c>
      <c r="C1021" s="36" t="s">
        <v>53</v>
      </c>
      <c r="D1021" s="36" t="s">
        <v>354</v>
      </c>
      <c r="E1021" s="36"/>
      <c r="F1021" s="27">
        <f t="shared" ref="F1021:U1022" si="1469">F1022</f>
        <v>1000</v>
      </c>
      <c r="G1021" s="27">
        <f t="shared" si="1469"/>
        <v>0</v>
      </c>
      <c r="H1021" s="27">
        <f t="shared" si="1469"/>
        <v>0</v>
      </c>
      <c r="I1021" s="27">
        <f t="shared" si="1469"/>
        <v>0</v>
      </c>
      <c r="J1021" s="27">
        <f t="shared" si="1469"/>
        <v>0</v>
      </c>
      <c r="K1021" s="27">
        <f t="shared" si="1469"/>
        <v>0</v>
      </c>
      <c r="L1021" s="27">
        <f t="shared" si="1469"/>
        <v>1000</v>
      </c>
      <c r="M1021" s="27">
        <f t="shared" si="1469"/>
        <v>0</v>
      </c>
      <c r="N1021" s="27">
        <f t="shared" si="1469"/>
        <v>0</v>
      </c>
      <c r="O1021" s="27">
        <f t="shared" si="1469"/>
        <v>0</v>
      </c>
      <c r="P1021" s="27">
        <f t="shared" si="1469"/>
        <v>0</v>
      </c>
      <c r="Q1021" s="27">
        <f t="shared" si="1469"/>
        <v>0</v>
      </c>
      <c r="R1021" s="27">
        <f t="shared" si="1469"/>
        <v>1000</v>
      </c>
      <c r="S1021" s="27">
        <f t="shared" si="1469"/>
        <v>0</v>
      </c>
      <c r="T1021" s="27">
        <f t="shared" si="1469"/>
        <v>0</v>
      </c>
      <c r="U1021" s="27">
        <f t="shared" si="1469"/>
        <v>0</v>
      </c>
      <c r="V1021" s="27">
        <f t="shared" ref="T1021:AI1022" si="1470">V1022</f>
        <v>0</v>
      </c>
      <c r="W1021" s="27">
        <f t="shared" si="1470"/>
        <v>0</v>
      </c>
      <c r="X1021" s="27">
        <f t="shared" si="1470"/>
        <v>1000</v>
      </c>
      <c r="Y1021" s="27">
        <f t="shared" si="1470"/>
        <v>0</v>
      </c>
      <c r="Z1021" s="27">
        <f t="shared" si="1470"/>
        <v>0</v>
      </c>
      <c r="AA1021" s="27">
        <f t="shared" si="1470"/>
        <v>0</v>
      </c>
      <c r="AB1021" s="27">
        <f t="shared" si="1470"/>
        <v>0</v>
      </c>
      <c r="AC1021" s="27">
        <f t="shared" si="1470"/>
        <v>0</v>
      </c>
      <c r="AD1021" s="27">
        <f t="shared" si="1470"/>
        <v>1000</v>
      </c>
      <c r="AE1021" s="27">
        <f t="shared" si="1470"/>
        <v>0</v>
      </c>
      <c r="AF1021" s="27">
        <f t="shared" si="1470"/>
        <v>0</v>
      </c>
      <c r="AG1021" s="27">
        <f t="shared" si="1470"/>
        <v>0</v>
      </c>
      <c r="AH1021" s="27">
        <f t="shared" si="1470"/>
        <v>0</v>
      </c>
      <c r="AI1021" s="27">
        <f t="shared" si="1470"/>
        <v>0</v>
      </c>
      <c r="AJ1021" s="27">
        <f t="shared" ref="AF1021:AQ1022" si="1471">AJ1022</f>
        <v>1000</v>
      </c>
      <c r="AK1021" s="27">
        <f t="shared" si="1471"/>
        <v>0</v>
      </c>
      <c r="AL1021" s="27">
        <f t="shared" si="1471"/>
        <v>0</v>
      </c>
      <c r="AM1021" s="27">
        <f t="shared" si="1471"/>
        <v>0</v>
      </c>
      <c r="AN1021" s="27">
        <f t="shared" si="1471"/>
        <v>0</v>
      </c>
      <c r="AO1021" s="27">
        <f t="shared" si="1471"/>
        <v>0</v>
      </c>
      <c r="AP1021" s="27">
        <f t="shared" si="1471"/>
        <v>1000</v>
      </c>
      <c r="AQ1021" s="27">
        <f t="shared" si="1471"/>
        <v>0</v>
      </c>
    </row>
    <row r="1022" spans="1:43" s="7" customFormat="1" ht="19.5" customHeight="1">
      <c r="A1022" s="77" t="s">
        <v>102</v>
      </c>
      <c r="B1022" s="36" t="s">
        <v>11</v>
      </c>
      <c r="C1022" s="36" t="s">
        <v>53</v>
      </c>
      <c r="D1022" s="36" t="s">
        <v>354</v>
      </c>
      <c r="E1022" s="36" t="s">
        <v>91</v>
      </c>
      <c r="F1022" s="27">
        <f t="shared" si="1469"/>
        <v>1000</v>
      </c>
      <c r="G1022" s="27">
        <f t="shared" si="1469"/>
        <v>0</v>
      </c>
      <c r="H1022" s="27">
        <f t="shared" si="1469"/>
        <v>0</v>
      </c>
      <c r="I1022" s="27">
        <f t="shared" si="1469"/>
        <v>0</v>
      </c>
      <c r="J1022" s="27">
        <f t="shared" si="1469"/>
        <v>0</v>
      </c>
      <c r="K1022" s="27">
        <f t="shared" si="1469"/>
        <v>0</v>
      </c>
      <c r="L1022" s="27">
        <f t="shared" si="1469"/>
        <v>1000</v>
      </c>
      <c r="M1022" s="27">
        <f t="shared" si="1469"/>
        <v>0</v>
      </c>
      <c r="N1022" s="27">
        <f t="shared" si="1469"/>
        <v>0</v>
      </c>
      <c r="O1022" s="27">
        <f t="shared" si="1469"/>
        <v>0</v>
      </c>
      <c r="P1022" s="27">
        <f t="shared" si="1469"/>
        <v>0</v>
      </c>
      <c r="Q1022" s="27">
        <f t="shared" si="1469"/>
        <v>0</v>
      </c>
      <c r="R1022" s="27">
        <f t="shared" si="1469"/>
        <v>1000</v>
      </c>
      <c r="S1022" s="27">
        <f t="shared" si="1469"/>
        <v>0</v>
      </c>
      <c r="T1022" s="27">
        <f t="shared" si="1470"/>
        <v>0</v>
      </c>
      <c r="U1022" s="27">
        <f t="shared" si="1470"/>
        <v>0</v>
      </c>
      <c r="V1022" s="27">
        <f t="shared" si="1470"/>
        <v>0</v>
      </c>
      <c r="W1022" s="27">
        <f t="shared" si="1470"/>
        <v>0</v>
      </c>
      <c r="X1022" s="27">
        <f t="shared" si="1470"/>
        <v>1000</v>
      </c>
      <c r="Y1022" s="27">
        <f t="shared" si="1470"/>
        <v>0</v>
      </c>
      <c r="Z1022" s="27">
        <f t="shared" si="1470"/>
        <v>0</v>
      </c>
      <c r="AA1022" s="27">
        <f t="shared" si="1470"/>
        <v>0</v>
      </c>
      <c r="AB1022" s="27">
        <f t="shared" si="1470"/>
        <v>0</v>
      </c>
      <c r="AC1022" s="27">
        <f t="shared" si="1470"/>
        <v>0</v>
      </c>
      <c r="AD1022" s="27">
        <f t="shared" si="1470"/>
        <v>1000</v>
      </c>
      <c r="AE1022" s="27">
        <f t="shared" si="1470"/>
        <v>0</v>
      </c>
      <c r="AF1022" s="27">
        <f t="shared" si="1471"/>
        <v>0</v>
      </c>
      <c r="AG1022" s="27">
        <f t="shared" si="1471"/>
        <v>0</v>
      </c>
      <c r="AH1022" s="27">
        <f t="shared" si="1471"/>
        <v>0</v>
      </c>
      <c r="AI1022" s="27">
        <f t="shared" si="1471"/>
        <v>0</v>
      </c>
      <c r="AJ1022" s="27">
        <f t="shared" si="1471"/>
        <v>1000</v>
      </c>
      <c r="AK1022" s="27">
        <f t="shared" si="1471"/>
        <v>0</v>
      </c>
      <c r="AL1022" s="27">
        <f t="shared" si="1471"/>
        <v>0</v>
      </c>
      <c r="AM1022" s="27">
        <f t="shared" si="1471"/>
        <v>0</v>
      </c>
      <c r="AN1022" s="27">
        <f t="shared" si="1471"/>
        <v>0</v>
      </c>
      <c r="AO1022" s="27">
        <f t="shared" si="1471"/>
        <v>0</v>
      </c>
      <c r="AP1022" s="27">
        <f t="shared" si="1471"/>
        <v>1000</v>
      </c>
      <c r="AQ1022" s="27">
        <f t="shared" si="1471"/>
        <v>0</v>
      </c>
    </row>
    <row r="1023" spans="1:43" s="7" customFormat="1" ht="33.75">
      <c r="A1023" s="33" t="s">
        <v>198</v>
      </c>
      <c r="B1023" s="36" t="s">
        <v>11</v>
      </c>
      <c r="C1023" s="36" t="s">
        <v>53</v>
      </c>
      <c r="D1023" s="36" t="s">
        <v>354</v>
      </c>
      <c r="E1023" s="36" t="s">
        <v>197</v>
      </c>
      <c r="F1023" s="27">
        <v>1000</v>
      </c>
      <c r="G1023" s="27"/>
      <c r="H1023" s="27"/>
      <c r="I1023" s="27"/>
      <c r="J1023" s="27"/>
      <c r="K1023" s="27"/>
      <c r="L1023" s="27">
        <f>F1023+H1023+I1023+J1023+K1023</f>
        <v>1000</v>
      </c>
      <c r="M1023" s="27">
        <f>G1023+K1023</f>
        <v>0</v>
      </c>
      <c r="N1023" s="27"/>
      <c r="O1023" s="27"/>
      <c r="P1023" s="27"/>
      <c r="Q1023" s="27"/>
      <c r="R1023" s="27">
        <f>L1023+N1023+O1023+P1023+Q1023</f>
        <v>1000</v>
      </c>
      <c r="S1023" s="27">
        <f>M1023+Q1023</f>
        <v>0</v>
      </c>
      <c r="T1023" s="27"/>
      <c r="U1023" s="27"/>
      <c r="V1023" s="27"/>
      <c r="W1023" s="27"/>
      <c r="X1023" s="27">
        <f>R1023+T1023+U1023+V1023+W1023</f>
        <v>1000</v>
      </c>
      <c r="Y1023" s="27">
        <f>S1023+W1023</f>
        <v>0</v>
      </c>
      <c r="Z1023" s="27"/>
      <c r="AA1023" s="27"/>
      <c r="AB1023" s="27"/>
      <c r="AC1023" s="27"/>
      <c r="AD1023" s="27">
        <f>X1023+Z1023+AA1023+AB1023+AC1023</f>
        <v>1000</v>
      </c>
      <c r="AE1023" s="27">
        <f>Y1023+AC1023</f>
        <v>0</v>
      </c>
      <c r="AF1023" s="27"/>
      <c r="AG1023" s="27"/>
      <c r="AH1023" s="27"/>
      <c r="AI1023" s="27"/>
      <c r="AJ1023" s="27">
        <f>AD1023+AF1023+AG1023+AH1023+AI1023</f>
        <v>1000</v>
      </c>
      <c r="AK1023" s="27">
        <f>AE1023+AI1023</f>
        <v>0</v>
      </c>
      <c r="AL1023" s="27"/>
      <c r="AM1023" s="27"/>
      <c r="AN1023" s="27"/>
      <c r="AO1023" s="27"/>
      <c r="AP1023" s="27">
        <f>AJ1023+AL1023+AM1023+AN1023+AO1023</f>
        <v>1000</v>
      </c>
      <c r="AQ1023" s="27">
        <f>AK1023+AO1023</f>
        <v>0</v>
      </c>
    </row>
    <row r="1024" spans="1:43" s="7" customFormat="1" ht="102.75" customHeight="1">
      <c r="A1024" s="33" t="s">
        <v>159</v>
      </c>
      <c r="B1024" s="36" t="s">
        <v>11</v>
      </c>
      <c r="C1024" s="36" t="s">
        <v>53</v>
      </c>
      <c r="D1024" s="36" t="s">
        <v>355</v>
      </c>
      <c r="E1024" s="36"/>
      <c r="F1024" s="27">
        <f t="shared" ref="F1024:U1025" si="1472">F1025</f>
        <v>50</v>
      </c>
      <c r="G1024" s="27">
        <f t="shared" si="1472"/>
        <v>0</v>
      </c>
      <c r="H1024" s="27">
        <f t="shared" si="1472"/>
        <v>0</v>
      </c>
      <c r="I1024" s="27">
        <f t="shared" si="1472"/>
        <v>0</v>
      </c>
      <c r="J1024" s="27">
        <f t="shared" si="1472"/>
        <v>0</v>
      </c>
      <c r="K1024" s="27">
        <f t="shared" si="1472"/>
        <v>0</v>
      </c>
      <c r="L1024" s="27">
        <f t="shared" si="1472"/>
        <v>50</v>
      </c>
      <c r="M1024" s="27">
        <f t="shared" si="1472"/>
        <v>0</v>
      </c>
      <c r="N1024" s="27">
        <f t="shared" si="1472"/>
        <v>0</v>
      </c>
      <c r="O1024" s="27">
        <f t="shared" si="1472"/>
        <v>0</v>
      </c>
      <c r="P1024" s="27">
        <f t="shared" si="1472"/>
        <v>0</v>
      </c>
      <c r="Q1024" s="27">
        <f t="shared" si="1472"/>
        <v>0</v>
      </c>
      <c r="R1024" s="27">
        <f t="shared" si="1472"/>
        <v>50</v>
      </c>
      <c r="S1024" s="27">
        <f t="shared" si="1472"/>
        <v>0</v>
      </c>
      <c r="T1024" s="27">
        <f t="shared" si="1472"/>
        <v>0</v>
      </c>
      <c r="U1024" s="27">
        <f t="shared" si="1472"/>
        <v>0</v>
      </c>
      <c r="V1024" s="27">
        <f t="shared" ref="T1024:AI1025" si="1473">V1025</f>
        <v>0</v>
      </c>
      <c r="W1024" s="27">
        <f t="shared" si="1473"/>
        <v>0</v>
      </c>
      <c r="X1024" s="27">
        <f t="shared" si="1473"/>
        <v>50</v>
      </c>
      <c r="Y1024" s="27">
        <f t="shared" si="1473"/>
        <v>0</v>
      </c>
      <c r="Z1024" s="27">
        <f t="shared" si="1473"/>
        <v>0</v>
      </c>
      <c r="AA1024" s="27">
        <f t="shared" si="1473"/>
        <v>0</v>
      </c>
      <c r="AB1024" s="27">
        <f t="shared" si="1473"/>
        <v>0</v>
      </c>
      <c r="AC1024" s="27">
        <f t="shared" si="1473"/>
        <v>0</v>
      </c>
      <c r="AD1024" s="27">
        <f t="shared" si="1473"/>
        <v>50</v>
      </c>
      <c r="AE1024" s="27">
        <f t="shared" si="1473"/>
        <v>0</v>
      </c>
      <c r="AF1024" s="27">
        <f t="shared" si="1473"/>
        <v>0</v>
      </c>
      <c r="AG1024" s="27">
        <f t="shared" si="1473"/>
        <v>0</v>
      </c>
      <c r="AH1024" s="27">
        <f t="shared" si="1473"/>
        <v>0</v>
      </c>
      <c r="AI1024" s="27">
        <f t="shared" si="1473"/>
        <v>0</v>
      </c>
      <c r="AJ1024" s="27">
        <f t="shared" ref="AF1024:AQ1025" si="1474">AJ1025</f>
        <v>50</v>
      </c>
      <c r="AK1024" s="27">
        <f t="shared" si="1474"/>
        <v>0</v>
      </c>
      <c r="AL1024" s="27">
        <f t="shared" si="1474"/>
        <v>0</v>
      </c>
      <c r="AM1024" s="27">
        <f t="shared" si="1474"/>
        <v>0</v>
      </c>
      <c r="AN1024" s="27">
        <f t="shared" si="1474"/>
        <v>0</v>
      </c>
      <c r="AO1024" s="27">
        <f t="shared" si="1474"/>
        <v>0</v>
      </c>
      <c r="AP1024" s="27">
        <f t="shared" si="1474"/>
        <v>50</v>
      </c>
      <c r="AQ1024" s="27">
        <f t="shared" si="1474"/>
        <v>0</v>
      </c>
    </row>
    <row r="1025" spans="1:43" s="7" customFormat="1" ht="19.5" customHeight="1">
      <c r="A1025" s="77" t="s">
        <v>102</v>
      </c>
      <c r="B1025" s="36" t="s">
        <v>11</v>
      </c>
      <c r="C1025" s="36" t="s">
        <v>53</v>
      </c>
      <c r="D1025" s="36" t="s">
        <v>355</v>
      </c>
      <c r="E1025" s="36" t="s">
        <v>91</v>
      </c>
      <c r="F1025" s="27">
        <f t="shared" si="1472"/>
        <v>50</v>
      </c>
      <c r="G1025" s="27">
        <f t="shared" si="1472"/>
        <v>0</v>
      </c>
      <c r="H1025" s="27">
        <f t="shared" si="1472"/>
        <v>0</v>
      </c>
      <c r="I1025" s="27">
        <f t="shared" si="1472"/>
        <v>0</v>
      </c>
      <c r="J1025" s="27">
        <f t="shared" si="1472"/>
        <v>0</v>
      </c>
      <c r="K1025" s="27">
        <f t="shared" si="1472"/>
        <v>0</v>
      </c>
      <c r="L1025" s="27">
        <f t="shared" si="1472"/>
        <v>50</v>
      </c>
      <c r="M1025" s="27">
        <f t="shared" si="1472"/>
        <v>0</v>
      </c>
      <c r="N1025" s="27">
        <f t="shared" si="1472"/>
        <v>0</v>
      </c>
      <c r="O1025" s="27">
        <f t="shared" si="1472"/>
        <v>0</v>
      </c>
      <c r="P1025" s="27">
        <f t="shared" si="1472"/>
        <v>0</v>
      </c>
      <c r="Q1025" s="27">
        <f t="shared" si="1472"/>
        <v>0</v>
      </c>
      <c r="R1025" s="27">
        <f t="shared" si="1472"/>
        <v>50</v>
      </c>
      <c r="S1025" s="27">
        <f t="shared" si="1472"/>
        <v>0</v>
      </c>
      <c r="T1025" s="27">
        <f t="shared" si="1473"/>
        <v>0</v>
      </c>
      <c r="U1025" s="27">
        <f t="shared" si="1473"/>
        <v>0</v>
      </c>
      <c r="V1025" s="27">
        <f t="shared" si="1473"/>
        <v>0</v>
      </c>
      <c r="W1025" s="27">
        <f t="shared" si="1473"/>
        <v>0</v>
      </c>
      <c r="X1025" s="27">
        <f t="shared" si="1473"/>
        <v>50</v>
      </c>
      <c r="Y1025" s="27">
        <f t="shared" si="1473"/>
        <v>0</v>
      </c>
      <c r="Z1025" s="27">
        <f t="shared" si="1473"/>
        <v>0</v>
      </c>
      <c r="AA1025" s="27">
        <f t="shared" si="1473"/>
        <v>0</v>
      </c>
      <c r="AB1025" s="27">
        <f t="shared" si="1473"/>
        <v>0</v>
      </c>
      <c r="AC1025" s="27">
        <f t="shared" si="1473"/>
        <v>0</v>
      </c>
      <c r="AD1025" s="27">
        <f t="shared" si="1473"/>
        <v>50</v>
      </c>
      <c r="AE1025" s="27">
        <f t="shared" si="1473"/>
        <v>0</v>
      </c>
      <c r="AF1025" s="27">
        <f t="shared" si="1474"/>
        <v>0</v>
      </c>
      <c r="AG1025" s="27">
        <f t="shared" si="1474"/>
        <v>0</v>
      </c>
      <c r="AH1025" s="27">
        <f t="shared" si="1474"/>
        <v>0</v>
      </c>
      <c r="AI1025" s="27">
        <f t="shared" si="1474"/>
        <v>0</v>
      </c>
      <c r="AJ1025" s="27">
        <f t="shared" si="1474"/>
        <v>50</v>
      </c>
      <c r="AK1025" s="27">
        <f t="shared" si="1474"/>
        <v>0</v>
      </c>
      <c r="AL1025" s="27">
        <f t="shared" si="1474"/>
        <v>0</v>
      </c>
      <c r="AM1025" s="27">
        <f t="shared" si="1474"/>
        <v>0</v>
      </c>
      <c r="AN1025" s="27">
        <f t="shared" si="1474"/>
        <v>0</v>
      </c>
      <c r="AO1025" s="27">
        <f t="shared" si="1474"/>
        <v>0</v>
      </c>
      <c r="AP1025" s="27">
        <f t="shared" si="1474"/>
        <v>50</v>
      </c>
      <c r="AQ1025" s="27">
        <f t="shared" si="1474"/>
        <v>0</v>
      </c>
    </row>
    <row r="1026" spans="1:43" s="7" customFormat="1" ht="35.25" customHeight="1">
      <c r="A1026" s="33" t="s">
        <v>198</v>
      </c>
      <c r="B1026" s="36" t="s">
        <v>11</v>
      </c>
      <c r="C1026" s="36" t="s">
        <v>53</v>
      </c>
      <c r="D1026" s="36" t="s">
        <v>355</v>
      </c>
      <c r="E1026" s="36" t="s">
        <v>197</v>
      </c>
      <c r="F1026" s="27">
        <v>50</v>
      </c>
      <c r="G1026" s="27"/>
      <c r="H1026" s="27"/>
      <c r="I1026" s="27"/>
      <c r="J1026" s="27"/>
      <c r="K1026" s="27"/>
      <c r="L1026" s="27">
        <f>F1026+H1026+I1026+J1026+K1026</f>
        <v>50</v>
      </c>
      <c r="M1026" s="27">
        <f>G1026+K1026</f>
        <v>0</v>
      </c>
      <c r="N1026" s="27"/>
      <c r="O1026" s="27"/>
      <c r="P1026" s="27"/>
      <c r="Q1026" s="27"/>
      <c r="R1026" s="27">
        <f>L1026+N1026+O1026+P1026+Q1026</f>
        <v>50</v>
      </c>
      <c r="S1026" s="27">
        <f>M1026+Q1026</f>
        <v>0</v>
      </c>
      <c r="T1026" s="27"/>
      <c r="U1026" s="27"/>
      <c r="V1026" s="27"/>
      <c r="W1026" s="27"/>
      <c r="X1026" s="27">
        <f>R1026+T1026+U1026+V1026+W1026</f>
        <v>50</v>
      </c>
      <c r="Y1026" s="27">
        <f>S1026+W1026</f>
        <v>0</v>
      </c>
      <c r="Z1026" s="27"/>
      <c r="AA1026" s="27"/>
      <c r="AB1026" s="27"/>
      <c r="AC1026" s="27"/>
      <c r="AD1026" s="27">
        <f>X1026+Z1026+AA1026+AB1026+AC1026</f>
        <v>50</v>
      </c>
      <c r="AE1026" s="27">
        <f>Y1026+AC1026</f>
        <v>0</v>
      </c>
      <c r="AF1026" s="27"/>
      <c r="AG1026" s="27"/>
      <c r="AH1026" s="27"/>
      <c r="AI1026" s="27"/>
      <c r="AJ1026" s="27">
        <f>AD1026+AF1026+AG1026+AH1026+AI1026</f>
        <v>50</v>
      </c>
      <c r="AK1026" s="27">
        <f>AE1026+AI1026</f>
        <v>0</v>
      </c>
      <c r="AL1026" s="27"/>
      <c r="AM1026" s="27"/>
      <c r="AN1026" s="27"/>
      <c r="AO1026" s="27"/>
      <c r="AP1026" s="27">
        <f>AJ1026+AL1026+AM1026+AN1026+AO1026</f>
        <v>50</v>
      </c>
      <c r="AQ1026" s="27">
        <f>AK1026+AO1026</f>
        <v>0</v>
      </c>
    </row>
    <row r="1027" spans="1:43" s="7" customFormat="1" ht="90" customHeight="1">
      <c r="A1027" s="77" t="s">
        <v>160</v>
      </c>
      <c r="B1027" s="36" t="s">
        <v>11</v>
      </c>
      <c r="C1027" s="36" t="s">
        <v>53</v>
      </c>
      <c r="D1027" s="36" t="s">
        <v>356</v>
      </c>
      <c r="E1027" s="36"/>
      <c r="F1027" s="27">
        <f t="shared" ref="F1027:U1028" si="1475">F1028</f>
        <v>636</v>
      </c>
      <c r="G1027" s="27">
        <f t="shared" si="1475"/>
        <v>0</v>
      </c>
      <c r="H1027" s="27">
        <f t="shared" si="1475"/>
        <v>0</v>
      </c>
      <c r="I1027" s="27">
        <f t="shared" si="1475"/>
        <v>0</v>
      </c>
      <c r="J1027" s="27">
        <f t="shared" si="1475"/>
        <v>0</v>
      </c>
      <c r="K1027" s="27">
        <f t="shared" si="1475"/>
        <v>0</v>
      </c>
      <c r="L1027" s="27">
        <f t="shared" si="1475"/>
        <v>636</v>
      </c>
      <c r="M1027" s="27">
        <f t="shared" si="1475"/>
        <v>0</v>
      </c>
      <c r="N1027" s="27">
        <f t="shared" si="1475"/>
        <v>0</v>
      </c>
      <c r="O1027" s="27">
        <f t="shared" si="1475"/>
        <v>0</v>
      </c>
      <c r="P1027" s="27">
        <f t="shared" si="1475"/>
        <v>0</v>
      </c>
      <c r="Q1027" s="27">
        <f t="shared" si="1475"/>
        <v>0</v>
      </c>
      <c r="R1027" s="27">
        <f t="shared" si="1475"/>
        <v>636</v>
      </c>
      <c r="S1027" s="27">
        <f t="shared" si="1475"/>
        <v>0</v>
      </c>
      <c r="T1027" s="27">
        <f t="shared" si="1475"/>
        <v>0</v>
      </c>
      <c r="U1027" s="27">
        <f t="shared" si="1475"/>
        <v>0</v>
      </c>
      <c r="V1027" s="27">
        <f t="shared" ref="T1027:AI1028" si="1476">V1028</f>
        <v>0</v>
      </c>
      <c r="W1027" s="27">
        <f t="shared" si="1476"/>
        <v>0</v>
      </c>
      <c r="X1027" s="27">
        <f t="shared" si="1476"/>
        <v>636</v>
      </c>
      <c r="Y1027" s="27">
        <f t="shared" si="1476"/>
        <v>0</v>
      </c>
      <c r="Z1027" s="27">
        <f t="shared" si="1476"/>
        <v>0</v>
      </c>
      <c r="AA1027" s="27">
        <f t="shared" si="1476"/>
        <v>0</v>
      </c>
      <c r="AB1027" s="27">
        <f t="shared" si="1476"/>
        <v>0</v>
      </c>
      <c r="AC1027" s="27">
        <f t="shared" si="1476"/>
        <v>0</v>
      </c>
      <c r="AD1027" s="27">
        <f t="shared" si="1476"/>
        <v>636</v>
      </c>
      <c r="AE1027" s="27">
        <f t="shared" si="1476"/>
        <v>0</v>
      </c>
      <c r="AF1027" s="27">
        <f t="shared" si="1476"/>
        <v>0</v>
      </c>
      <c r="AG1027" s="27">
        <f t="shared" si="1476"/>
        <v>0</v>
      </c>
      <c r="AH1027" s="27">
        <f t="shared" si="1476"/>
        <v>0</v>
      </c>
      <c r="AI1027" s="27">
        <f t="shared" si="1476"/>
        <v>0</v>
      </c>
      <c r="AJ1027" s="27">
        <f t="shared" ref="AF1027:AQ1028" si="1477">AJ1028</f>
        <v>636</v>
      </c>
      <c r="AK1027" s="27">
        <f t="shared" si="1477"/>
        <v>0</v>
      </c>
      <c r="AL1027" s="27">
        <f t="shared" si="1477"/>
        <v>0</v>
      </c>
      <c r="AM1027" s="27">
        <f t="shared" si="1477"/>
        <v>0</v>
      </c>
      <c r="AN1027" s="27">
        <f t="shared" si="1477"/>
        <v>0</v>
      </c>
      <c r="AO1027" s="27">
        <f t="shared" si="1477"/>
        <v>0</v>
      </c>
      <c r="AP1027" s="27">
        <f t="shared" si="1477"/>
        <v>636</v>
      </c>
      <c r="AQ1027" s="27">
        <f t="shared" si="1477"/>
        <v>0</v>
      </c>
    </row>
    <row r="1028" spans="1:43" s="7" customFormat="1" ht="20.25" customHeight="1">
      <c r="A1028" s="77" t="s">
        <v>102</v>
      </c>
      <c r="B1028" s="36" t="s">
        <v>11</v>
      </c>
      <c r="C1028" s="36" t="s">
        <v>53</v>
      </c>
      <c r="D1028" s="36" t="s">
        <v>356</v>
      </c>
      <c r="E1028" s="36" t="s">
        <v>91</v>
      </c>
      <c r="F1028" s="27">
        <f t="shared" si="1475"/>
        <v>636</v>
      </c>
      <c r="G1028" s="27">
        <f t="shared" si="1475"/>
        <v>0</v>
      </c>
      <c r="H1028" s="27">
        <f t="shared" si="1475"/>
        <v>0</v>
      </c>
      <c r="I1028" s="27">
        <f t="shared" si="1475"/>
        <v>0</v>
      </c>
      <c r="J1028" s="27">
        <f t="shared" si="1475"/>
        <v>0</v>
      </c>
      <c r="K1028" s="27">
        <f t="shared" si="1475"/>
        <v>0</v>
      </c>
      <c r="L1028" s="27">
        <f t="shared" si="1475"/>
        <v>636</v>
      </c>
      <c r="M1028" s="27">
        <f t="shared" si="1475"/>
        <v>0</v>
      </c>
      <c r="N1028" s="27">
        <f t="shared" si="1475"/>
        <v>0</v>
      </c>
      <c r="O1028" s="27">
        <f t="shared" si="1475"/>
        <v>0</v>
      </c>
      <c r="P1028" s="27">
        <f t="shared" si="1475"/>
        <v>0</v>
      </c>
      <c r="Q1028" s="27">
        <f t="shared" si="1475"/>
        <v>0</v>
      </c>
      <c r="R1028" s="27">
        <f t="shared" si="1475"/>
        <v>636</v>
      </c>
      <c r="S1028" s="27">
        <f t="shared" si="1475"/>
        <v>0</v>
      </c>
      <c r="T1028" s="27">
        <f t="shared" si="1476"/>
        <v>0</v>
      </c>
      <c r="U1028" s="27">
        <f t="shared" si="1476"/>
        <v>0</v>
      </c>
      <c r="V1028" s="27">
        <f t="shared" si="1476"/>
        <v>0</v>
      </c>
      <c r="W1028" s="27">
        <f t="shared" si="1476"/>
        <v>0</v>
      </c>
      <c r="X1028" s="27">
        <f t="shared" si="1476"/>
        <v>636</v>
      </c>
      <c r="Y1028" s="27">
        <f t="shared" si="1476"/>
        <v>0</v>
      </c>
      <c r="Z1028" s="27">
        <f t="shared" si="1476"/>
        <v>0</v>
      </c>
      <c r="AA1028" s="27">
        <f t="shared" si="1476"/>
        <v>0</v>
      </c>
      <c r="AB1028" s="27">
        <f t="shared" si="1476"/>
        <v>0</v>
      </c>
      <c r="AC1028" s="27">
        <f t="shared" si="1476"/>
        <v>0</v>
      </c>
      <c r="AD1028" s="27">
        <f t="shared" si="1476"/>
        <v>636</v>
      </c>
      <c r="AE1028" s="27">
        <f t="shared" si="1476"/>
        <v>0</v>
      </c>
      <c r="AF1028" s="27">
        <f t="shared" si="1477"/>
        <v>0</v>
      </c>
      <c r="AG1028" s="27">
        <f t="shared" si="1477"/>
        <v>0</v>
      </c>
      <c r="AH1028" s="27">
        <f t="shared" si="1477"/>
        <v>0</v>
      </c>
      <c r="AI1028" s="27">
        <f t="shared" si="1477"/>
        <v>0</v>
      </c>
      <c r="AJ1028" s="27">
        <f t="shared" si="1477"/>
        <v>636</v>
      </c>
      <c r="AK1028" s="27">
        <f t="shared" si="1477"/>
        <v>0</v>
      </c>
      <c r="AL1028" s="27">
        <f t="shared" si="1477"/>
        <v>0</v>
      </c>
      <c r="AM1028" s="27">
        <f t="shared" si="1477"/>
        <v>0</v>
      </c>
      <c r="AN1028" s="27">
        <f t="shared" si="1477"/>
        <v>0</v>
      </c>
      <c r="AO1028" s="27">
        <f t="shared" si="1477"/>
        <v>0</v>
      </c>
      <c r="AP1028" s="27">
        <f t="shared" si="1477"/>
        <v>636</v>
      </c>
      <c r="AQ1028" s="27">
        <f t="shared" si="1477"/>
        <v>0</v>
      </c>
    </row>
    <row r="1029" spans="1:43" s="7" customFormat="1" ht="37.5" customHeight="1">
      <c r="A1029" s="33" t="s">
        <v>198</v>
      </c>
      <c r="B1029" s="36" t="s">
        <v>11</v>
      </c>
      <c r="C1029" s="36" t="s">
        <v>53</v>
      </c>
      <c r="D1029" s="36" t="s">
        <v>356</v>
      </c>
      <c r="E1029" s="36" t="s">
        <v>197</v>
      </c>
      <c r="F1029" s="27">
        <v>636</v>
      </c>
      <c r="G1029" s="27"/>
      <c r="H1029" s="27"/>
      <c r="I1029" s="27"/>
      <c r="J1029" s="27"/>
      <c r="K1029" s="27"/>
      <c r="L1029" s="27">
        <f>F1029+H1029+I1029+J1029+K1029</f>
        <v>636</v>
      </c>
      <c r="M1029" s="27">
        <f>G1029+K1029</f>
        <v>0</v>
      </c>
      <c r="N1029" s="27"/>
      <c r="O1029" s="27"/>
      <c r="P1029" s="27"/>
      <c r="Q1029" s="27"/>
      <c r="R1029" s="27">
        <f>L1029+N1029+O1029+P1029+Q1029</f>
        <v>636</v>
      </c>
      <c r="S1029" s="27">
        <f>M1029+Q1029</f>
        <v>0</v>
      </c>
      <c r="T1029" s="27"/>
      <c r="U1029" s="27"/>
      <c r="V1029" s="27"/>
      <c r="W1029" s="27"/>
      <c r="X1029" s="27">
        <f>R1029+T1029+U1029+V1029+W1029</f>
        <v>636</v>
      </c>
      <c r="Y1029" s="27">
        <f>S1029+W1029</f>
        <v>0</v>
      </c>
      <c r="Z1029" s="27"/>
      <c r="AA1029" s="27"/>
      <c r="AB1029" s="27"/>
      <c r="AC1029" s="27"/>
      <c r="AD1029" s="27">
        <f>X1029+Z1029+AA1029+AB1029+AC1029</f>
        <v>636</v>
      </c>
      <c r="AE1029" s="27">
        <f>Y1029+AC1029</f>
        <v>0</v>
      </c>
      <c r="AF1029" s="27"/>
      <c r="AG1029" s="27"/>
      <c r="AH1029" s="27"/>
      <c r="AI1029" s="27"/>
      <c r="AJ1029" s="27">
        <f>AD1029+AF1029+AG1029+AH1029+AI1029</f>
        <v>636</v>
      </c>
      <c r="AK1029" s="27">
        <f>AE1029+AI1029</f>
        <v>0</v>
      </c>
      <c r="AL1029" s="27"/>
      <c r="AM1029" s="27"/>
      <c r="AN1029" s="27"/>
      <c r="AO1029" s="27"/>
      <c r="AP1029" s="27">
        <f>AJ1029+AL1029+AM1029+AN1029+AO1029</f>
        <v>636</v>
      </c>
      <c r="AQ1029" s="27">
        <f>AK1029+AO1029</f>
        <v>0</v>
      </c>
    </row>
    <row r="1030" spans="1:43" s="7" customFormat="1" ht="141" customHeight="1">
      <c r="A1030" s="77" t="s">
        <v>161</v>
      </c>
      <c r="B1030" s="36" t="s">
        <v>11</v>
      </c>
      <c r="C1030" s="36" t="s">
        <v>53</v>
      </c>
      <c r="D1030" s="36" t="s">
        <v>357</v>
      </c>
      <c r="E1030" s="36"/>
      <c r="F1030" s="27">
        <f t="shared" ref="F1030:U1031" si="1478">F1031</f>
        <v>12</v>
      </c>
      <c r="G1030" s="27">
        <f t="shared" si="1478"/>
        <v>0</v>
      </c>
      <c r="H1030" s="27">
        <f t="shared" si="1478"/>
        <v>0</v>
      </c>
      <c r="I1030" s="27">
        <f t="shared" si="1478"/>
        <v>0</v>
      </c>
      <c r="J1030" s="27">
        <f t="shared" si="1478"/>
        <v>0</v>
      </c>
      <c r="K1030" s="27">
        <f t="shared" si="1478"/>
        <v>0</v>
      </c>
      <c r="L1030" s="27">
        <f t="shared" si="1478"/>
        <v>12</v>
      </c>
      <c r="M1030" s="27">
        <f t="shared" si="1478"/>
        <v>0</v>
      </c>
      <c r="N1030" s="27">
        <f t="shared" si="1478"/>
        <v>0</v>
      </c>
      <c r="O1030" s="27">
        <f t="shared" si="1478"/>
        <v>0</v>
      </c>
      <c r="P1030" s="27">
        <f t="shared" si="1478"/>
        <v>0</v>
      </c>
      <c r="Q1030" s="27">
        <f t="shared" si="1478"/>
        <v>0</v>
      </c>
      <c r="R1030" s="27">
        <f t="shared" si="1478"/>
        <v>12</v>
      </c>
      <c r="S1030" s="27">
        <f t="shared" si="1478"/>
        <v>0</v>
      </c>
      <c r="T1030" s="27">
        <f t="shared" si="1478"/>
        <v>0</v>
      </c>
      <c r="U1030" s="27">
        <f t="shared" si="1478"/>
        <v>0</v>
      </c>
      <c r="V1030" s="27">
        <f t="shared" ref="T1030:AI1031" si="1479">V1031</f>
        <v>0</v>
      </c>
      <c r="W1030" s="27">
        <f t="shared" si="1479"/>
        <v>0</v>
      </c>
      <c r="X1030" s="27">
        <f t="shared" si="1479"/>
        <v>12</v>
      </c>
      <c r="Y1030" s="27">
        <f t="shared" si="1479"/>
        <v>0</v>
      </c>
      <c r="Z1030" s="27">
        <f t="shared" si="1479"/>
        <v>0</v>
      </c>
      <c r="AA1030" s="27">
        <f t="shared" si="1479"/>
        <v>0</v>
      </c>
      <c r="AB1030" s="27">
        <f t="shared" si="1479"/>
        <v>0</v>
      </c>
      <c r="AC1030" s="27">
        <f t="shared" si="1479"/>
        <v>0</v>
      </c>
      <c r="AD1030" s="27">
        <f t="shared" si="1479"/>
        <v>12</v>
      </c>
      <c r="AE1030" s="27">
        <f t="shared" si="1479"/>
        <v>0</v>
      </c>
      <c r="AF1030" s="27">
        <f t="shared" si="1479"/>
        <v>0</v>
      </c>
      <c r="AG1030" s="27">
        <f t="shared" si="1479"/>
        <v>0</v>
      </c>
      <c r="AH1030" s="27">
        <f t="shared" si="1479"/>
        <v>0</v>
      </c>
      <c r="AI1030" s="27">
        <f t="shared" si="1479"/>
        <v>0</v>
      </c>
      <c r="AJ1030" s="27">
        <f t="shared" ref="AF1030:AQ1031" si="1480">AJ1031</f>
        <v>12</v>
      </c>
      <c r="AK1030" s="27">
        <f t="shared" si="1480"/>
        <v>0</v>
      </c>
      <c r="AL1030" s="27">
        <f t="shared" si="1480"/>
        <v>0</v>
      </c>
      <c r="AM1030" s="27">
        <f t="shared" si="1480"/>
        <v>0</v>
      </c>
      <c r="AN1030" s="27">
        <f t="shared" si="1480"/>
        <v>0</v>
      </c>
      <c r="AO1030" s="27">
        <f t="shared" si="1480"/>
        <v>0</v>
      </c>
      <c r="AP1030" s="27">
        <f t="shared" si="1480"/>
        <v>12</v>
      </c>
      <c r="AQ1030" s="27">
        <f t="shared" si="1480"/>
        <v>0</v>
      </c>
    </row>
    <row r="1031" spans="1:43" s="7" customFormat="1" ht="23.25" customHeight="1">
      <c r="A1031" s="67" t="s">
        <v>102</v>
      </c>
      <c r="B1031" s="36" t="s">
        <v>11</v>
      </c>
      <c r="C1031" s="36" t="s">
        <v>53</v>
      </c>
      <c r="D1031" s="36" t="s">
        <v>357</v>
      </c>
      <c r="E1031" s="36" t="s">
        <v>91</v>
      </c>
      <c r="F1031" s="27">
        <f t="shared" si="1478"/>
        <v>12</v>
      </c>
      <c r="G1031" s="27">
        <f t="shared" si="1478"/>
        <v>0</v>
      </c>
      <c r="H1031" s="27">
        <f t="shared" si="1478"/>
        <v>0</v>
      </c>
      <c r="I1031" s="27">
        <f t="shared" si="1478"/>
        <v>0</v>
      </c>
      <c r="J1031" s="27">
        <f t="shared" si="1478"/>
        <v>0</v>
      </c>
      <c r="K1031" s="27">
        <f t="shared" si="1478"/>
        <v>0</v>
      </c>
      <c r="L1031" s="27">
        <f t="shared" si="1478"/>
        <v>12</v>
      </c>
      <c r="M1031" s="27">
        <f t="shared" si="1478"/>
        <v>0</v>
      </c>
      <c r="N1031" s="27">
        <f t="shared" si="1478"/>
        <v>0</v>
      </c>
      <c r="O1031" s="27">
        <f t="shared" si="1478"/>
        <v>0</v>
      </c>
      <c r="P1031" s="27">
        <f t="shared" si="1478"/>
        <v>0</v>
      </c>
      <c r="Q1031" s="27">
        <f t="shared" si="1478"/>
        <v>0</v>
      </c>
      <c r="R1031" s="27">
        <f t="shared" si="1478"/>
        <v>12</v>
      </c>
      <c r="S1031" s="27">
        <f t="shared" si="1478"/>
        <v>0</v>
      </c>
      <c r="T1031" s="27">
        <f t="shared" si="1479"/>
        <v>0</v>
      </c>
      <c r="U1031" s="27">
        <f t="shared" si="1479"/>
        <v>0</v>
      </c>
      <c r="V1031" s="27">
        <f t="shared" si="1479"/>
        <v>0</v>
      </c>
      <c r="W1031" s="27">
        <f t="shared" si="1479"/>
        <v>0</v>
      </c>
      <c r="X1031" s="27">
        <f t="shared" si="1479"/>
        <v>12</v>
      </c>
      <c r="Y1031" s="27">
        <f t="shared" si="1479"/>
        <v>0</v>
      </c>
      <c r="Z1031" s="27">
        <f t="shared" si="1479"/>
        <v>0</v>
      </c>
      <c r="AA1031" s="27">
        <f t="shared" si="1479"/>
        <v>0</v>
      </c>
      <c r="AB1031" s="27">
        <f t="shared" si="1479"/>
        <v>0</v>
      </c>
      <c r="AC1031" s="27">
        <f t="shared" si="1479"/>
        <v>0</v>
      </c>
      <c r="AD1031" s="27">
        <f t="shared" si="1479"/>
        <v>12</v>
      </c>
      <c r="AE1031" s="27">
        <f t="shared" si="1479"/>
        <v>0</v>
      </c>
      <c r="AF1031" s="27">
        <f t="shared" si="1480"/>
        <v>0</v>
      </c>
      <c r="AG1031" s="27">
        <f t="shared" si="1480"/>
        <v>0</v>
      </c>
      <c r="AH1031" s="27">
        <f t="shared" si="1480"/>
        <v>0</v>
      </c>
      <c r="AI1031" s="27">
        <f t="shared" si="1480"/>
        <v>0</v>
      </c>
      <c r="AJ1031" s="27">
        <f t="shared" si="1480"/>
        <v>12</v>
      </c>
      <c r="AK1031" s="27">
        <f t="shared" si="1480"/>
        <v>0</v>
      </c>
      <c r="AL1031" s="27">
        <f t="shared" si="1480"/>
        <v>0</v>
      </c>
      <c r="AM1031" s="27">
        <f t="shared" si="1480"/>
        <v>0</v>
      </c>
      <c r="AN1031" s="27">
        <f t="shared" si="1480"/>
        <v>0</v>
      </c>
      <c r="AO1031" s="27">
        <f t="shared" si="1480"/>
        <v>0</v>
      </c>
      <c r="AP1031" s="27">
        <f t="shared" si="1480"/>
        <v>12</v>
      </c>
      <c r="AQ1031" s="27">
        <f t="shared" si="1480"/>
        <v>0</v>
      </c>
    </row>
    <row r="1032" spans="1:43" s="7" customFormat="1" ht="35.25" customHeight="1">
      <c r="A1032" s="33" t="s">
        <v>198</v>
      </c>
      <c r="B1032" s="36" t="s">
        <v>11</v>
      </c>
      <c r="C1032" s="36" t="s">
        <v>53</v>
      </c>
      <c r="D1032" s="36" t="s">
        <v>357</v>
      </c>
      <c r="E1032" s="36" t="s">
        <v>197</v>
      </c>
      <c r="F1032" s="27">
        <v>12</v>
      </c>
      <c r="G1032" s="27"/>
      <c r="H1032" s="27"/>
      <c r="I1032" s="27"/>
      <c r="J1032" s="27"/>
      <c r="K1032" s="27"/>
      <c r="L1032" s="27">
        <f>F1032+H1032+I1032+J1032+K1032</f>
        <v>12</v>
      </c>
      <c r="M1032" s="27">
        <f>G1032+K1032</f>
        <v>0</v>
      </c>
      <c r="N1032" s="27"/>
      <c r="O1032" s="27"/>
      <c r="P1032" s="27"/>
      <c r="Q1032" s="27"/>
      <c r="R1032" s="27">
        <f>L1032+N1032+O1032+P1032+Q1032</f>
        <v>12</v>
      </c>
      <c r="S1032" s="27">
        <f>M1032+Q1032</f>
        <v>0</v>
      </c>
      <c r="T1032" s="27"/>
      <c r="U1032" s="27"/>
      <c r="V1032" s="27"/>
      <c r="W1032" s="27"/>
      <c r="X1032" s="27">
        <f>R1032+T1032+U1032+V1032+W1032</f>
        <v>12</v>
      </c>
      <c r="Y1032" s="27">
        <f>S1032+W1032</f>
        <v>0</v>
      </c>
      <c r="Z1032" s="27"/>
      <c r="AA1032" s="27"/>
      <c r="AB1032" s="27"/>
      <c r="AC1032" s="27"/>
      <c r="AD1032" s="27">
        <f>X1032+Z1032+AA1032+AB1032+AC1032</f>
        <v>12</v>
      </c>
      <c r="AE1032" s="27">
        <f>Y1032+AC1032</f>
        <v>0</v>
      </c>
      <c r="AF1032" s="27"/>
      <c r="AG1032" s="27"/>
      <c r="AH1032" s="27"/>
      <c r="AI1032" s="27"/>
      <c r="AJ1032" s="27">
        <f>AD1032+AF1032+AG1032+AH1032+AI1032</f>
        <v>12</v>
      </c>
      <c r="AK1032" s="27">
        <f>AE1032+AI1032</f>
        <v>0</v>
      </c>
      <c r="AL1032" s="27"/>
      <c r="AM1032" s="27"/>
      <c r="AN1032" s="27"/>
      <c r="AO1032" s="27"/>
      <c r="AP1032" s="27">
        <f>AJ1032+AL1032+AM1032+AN1032+AO1032</f>
        <v>12</v>
      </c>
      <c r="AQ1032" s="27">
        <f>AK1032+AO1032</f>
        <v>0</v>
      </c>
    </row>
    <row r="1033" spans="1:43" s="7" customFormat="1" ht="243.75" customHeight="1">
      <c r="A1033" s="77" t="s">
        <v>162</v>
      </c>
      <c r="B1033" s="36" t="s">
        <v>11</v>
      </c>
      <c r="C1033" s="36" t="s">
        <v>53</v>
      </c>
      <c r="D1033" s="36" t="s">
        <v>358</v>
      </c>
      <c r="E1033" s="36"/>
      <c r="F1033" s="27">
        <f t="shared" ref="F1033:U1034" si="1481">F1034</f>
        <v>9</v>
      </c>
      <c r="G1033" s="27">
        <f t="shared" si="1481"/>
        <v>0</v>
      </c>
      <c r="H1033" s="27">
        <f t="shared" si="1481"/>
        <v>0</v>
      </c>
      <c r="I1033" s="27">
        <f t="shared" si="1481"/>
        <v>0</v>
      </c>
      <c r="J1033" s="27">
        <f t="shared" si="1481"/>
        <v>0</v>
      </c>
      <c r="K1033" s="27">
        <f t="shared" si="1481"/>
        <v>0</v>
      </c>
      <c r="L1033" s="27">
        <f t="shared" si="1481"/>
        <v>9</v>
      </c>
      <c r="M1033" s="27">
        <f t="shared" si="1481"/>
        <v>0</v>
      </c>
      <c r="N1033" s="27">
        <f t="shared" si="1481"/>
        <v>0</v>
      </c>
      <c r="O1033" s="27">
        <f t="shared" si="1481"/>
        <v>0</v>
      </c>
      <c r="P1033" s="27">
        <f t="shared" si="1481"/>
        <v>0</v>
      </c>
      <c r="Q1033" s="27">
        <f t="shared" si="1481"/>
        <v>0</v>
      </c>
      <c r="R1033" s="27">
        <f t="shared" si="1481"/>
        <v>9</v>
      </c>
      <c r="S1033" s="27">
        <f t="shared" si="1481"/>
        <v>0</v>
      </c>
      <c r="T1033" s="27">
        <f t="shared" si="1481"/>
        <v>0</v>
      </c>
      <c r="U1033" s="27">
        <f t="shared" si="1481"/>
        <v>0</v>
      </c>
      <c r="V1033" s="27">
        <f t="shared" ref="T1033:AI1034" si="1482">V1034</f>
        <v>0</v>
      </c>
      <c r="W1033" s="27">
        <f t="shared" si="1482"/>
        <v>0</v>
      </c>
      <c r="X1033" s="27">
        <f t="shared" si="1482"/>
        <v>9</v>
      </c>
      <c r="Y1033" s="27">
        <f t="shared" si="1482"/>
        <v>0</v>
      </c>
      <c r="Z1033" s="27">
        <f t="shared" si="1482"/>
        <v>0</v>
      </c>
      <c r="AA1033" s="27">
        <f t="shared" si="1482"/>
        <v>0</v>
      </c>
      <c r="AB1033" s="27">
        <f t="shared" si="1482"/>
        <v>0</v>
      </c>
      <c r="AC1033" s="27">
        <f t="shared" si="1482"/>
        <v>0</v>
      </c>
      <c r="AD1033" s="27">
        <f t="shared" si="1482"/>
        <v>9</v>
      </c>
      <c r="AE1033" s="27">
        <f t="shared" si="1482"/>
        <v>0</v>
      </c>
      <c r="AF1033" s="27">
        <f t="shared" si="1482"/>
        <v>0</v>
      </c>
      <c r="AG1033" s="27">
        <f t="shared" si="1482"/>
        <v>0</v>
      </c>
      <c r="AH1033" s="27">
        <f t="shared" si="1482"/>
        <v>0</v>
      </c>
      <c r="AI1033" s="27">
        <f t="shared" si="1482"/>
        <v>0</v>
      </c>
      <c r="AJ1033" s="27">
        <f t="shared" ref="AF1033:AQ1034" si="1483">AJ1034</f>
        <v>9</v>
      </c>
      <c r="AK1033" s="27">
        <f t="shared" si="1483"/>
        <v>0</v>
      </c>
      <c r="AL1033" s="27">
        <f t="shared" si="1483"/>
        <v>0</v>
      </c>
      <c r="AM1033" s="27">
        <f t="shared" si="1483"/>
        <v>0</v>
      </c>
      <c r="AN1033" s="27">
        <f t="shared" si="1483"/>
        <v>0</v>
      </c>
      <c r="AO1033" s="27">
        <f t="shared" si="1483"/>
        <v>0</v>
      </c>
      <c r="AP1033" s="27">
        <f t="shared" si="1483"/>
        <v>9</v>
      </c>
      <c r="AQ1033" s="27">
        <f t="shared" si="1483"/>
        <v>0</v>
      </c>
    </row>
    <row r="1034" spans="1:43" s="7" customFormat="1" ht="21.75" customHeight="1">
      <c r="A1034" s="67" t="s">
        <v>102</v>
      </c>
      <c r="B1034" s="36" t="s">
        <v>11</v>
      </c>
      <c r="C1034" s="36" t="s">
        <v>53</v>
      </c>
      <c r="D1034" s="36" t="s">
        <v>358</v>
      </c>
      <c r="E1034" s="36" t="s">
        <v>91</v>
      </c>
      <c r="F1034" s="27">
        <f t="shared" si="1481"/>
        <v>9</v>
      </c>
      <c r="G1034" s="27">
        <f t="shared" si="1481"/>
        <v>0</v>
      </c>
      <c r="H1034" s="27">
        <f t="shared" si="1481"/>
        <v>0</v>
      </c>
      <c r="I1034" s="27">
        <f t="shared" si="1481"/>
        <v>0</v>
      </c>
      <c r="J1034" s="27">
        <f t="shared" si="1481"/>
        <v>0</v>
      </c>
      <c r="K1034" s="27">
        <f t="shared" si="1481"/>
        <v>0</v>
      </c>
      <c r="L1034" s="27">
        <f t="shared" si="1481"/>
        <v>9</v>
      </c>
      <c r="M1034" s="27">
        <f t="shared" si="1481"/>
        <v>0</v>
      </c>
      <c r="N1034" s="27">
        <f t="shared" si="1481"/>
        <v>0</v>
      </c>
      <c r="O1034" s="27">
        <f t="shared" si="1481"/>
        <v>0</v>
      </c>
      <c r="P1034" s="27">
        <f t="shared" si="1481"/>
        <v>0</v>
      </c>
      <c r="Q1034" s="27">
        <f t="shared" si="1481"/>
        <v>0</v>
      </c>
      <c r="R1034" s="27">
        <f t="shared" si="1481"/>
        <v>9</v>
      </c>
      <c r="S1034" s="27">
        <f t="shared" si="1481"/>
        <v>0</v>
      </c>
      <c r="T1034" s="27">
        <f t="shared" si="1482"/>
        <v>0</v>
      </c>
      <c r="U1034" s="27">
        <f t="shared" si="1482"/>
        <v>0</v>
      </c>
      <c r="V1034" s="27">
        <f t="shared" si="1482"/>
        <v>0</v>
      </c>
      <c r="W1034" s="27">
        <f t="shared" si="1482"/>
        <v>0</v>
      </c>
      <c r="X1034" s="27">
        <f t="shared" si="1482"/>
        <v>9</v>
      </c>
      <c r="Y1034" s="27">
        <f t="shared" si="1482"/>
        <v>0</v>
      </c>
      <c r="Z1034" s="27">
        <f t="shared" si="1482"/>
        <v>0</v>
      </c>
      <c r="AA1034" s="27">
        <f t="shared" si="1482"/>
        <v>0</v>
      </c>
      <c r="AB1034" s="27">
        <f t="shared" si="1482"/>
        <v>0</v>
      </c>
      <c r="AC1034" s="27">
        <f t="shared" si="1482"/>
        <v>0</v>
      </c>
      <c r="AD1034" s="27">
        <f t="shared" si="1482"/>
        <v>9</v>
      </c>
      <c r="AE1034" s="27">
        <f t="shared" si="1482"/>
        <v>0</v>
      </c>
      <c r="AF1034" s="27">
        <f t="shared" si="1483"/>
        <v>0</v>
      </c>
      <c r="AG1034" s="27">
        <f t="shared" si="1483"/>
        <v>0</v>
      </c>
      <c r="AH1034" s="27">
        <f t="shared" si="1483"/>
        <v>0</v>
      </c>
      <c r="AI1034" s="27">
        <f t="shared" si="1483"/>
        <v>0</v>
      </c>
      <c r="AJ1034" s="27">
        <f t="shared" si="1483"/>
        <v>9</v>
      </c>
      <c r="AK1034" s="27">
        <f t="shared" si="1483"/>
        <v>0</v>
      </c>
      <c r="AL1034" s="27">
        <f t="shared" si="1483"/>
        <v>0</v>
      </c>
      <c r="AM1034" s="27">
        <f t="shared" si="1483"/>
        <v>0</v>
      </c>
      <c r="AN1034" s="27">
        <f t="shared" si="1483"/>
        <v>0</v>
      </c>
      <c r="AO1034" s="27">
        <f t="shared" si="1483"/>
        <v>0</v>
      </c>
      <c r="AP1034" s="27">
        <f t="shared" si="1483"/>
        <v>9</v>
      </c>
      <c r="AQ1034" s="27">
        <f t="shared" si="1483"/>
        <v>0</v>
      </c>
    </row>
    <row r="1035" spans="1:43" s="7" customFormat="1" ht="33" customHeight="1">
      <c r="A1035" s="33" t="s">
        <v>198</v>
      </c>
      <c r="B1035" s="36" t="s">
        <v>11</v>
      </c>
      <c r="C1035" s="36" t="s">
        <v>53</v>
      </c>
      <c r="D1035" s="36" t="s">
        <v>358</v>
      </c>
      <c r="E1035" s="36" t="s">
        <v>197</v>
      </c>
      <c r="F1035" s="27">
        <v>9</v>
      </c>
      <c r="G1035" s="27"/>
      <c r="H1035" s="27"/>
      <c r="I1035" s="27"/>
      <c r="J1035" s="27"/>
      <c r="K1035" s="27"/>
      <c r="L1035" s="27">
        <f>F1035+H1035+I1035+J1035+K1035</f>
        <v>9</v>
      </c>
      <c r="M1035" s="27">
        <f>G1035+K1035</f>
        <v>0</v>
      </c>
      <c r="N1035" s="27"/>
      <c r="O1035" s="27"/>
      <c r="P1035" s="27"/>
      <c r="Q1035" s="27"/>
      <c r="R1035" s="27">
        <f>L1035+N1035+O1035+P1035+Q1035</f>
        <v>9</v>
      </c>
      <c r="S1035" s="27">
        <f>M1035+Q1035</f>
        <v>0</v>
      </c>
      <c r="T1035" s="27"/>
      <c r="U1035" s="27"/>
      <c r="V1035" s="27"/>
      <c r="W1035" s="27"/>
      <c r="X1035" s="27">
        <f>R1035+T1035+U1035+V1035+W1035</f>
        <v>9</v>
      </c>
      <c r="Y1035" s="27">
        <f>S1035+W1035</f>
        <v>0</v>
      </c>
      <c r="Z1035" s="27"/>
      <c r="AA1035" s="27"/>
      <c r="AB1035" s="27"/>
      <c r="AC1035" s="27"/>
      <c r="AD1035" s="27">
        <f>X1035+Z1035+AA1035+AB1035+AC1035</f>
        <v>9</v>
      </c>
      <c r="AE1035" s="27">
        <f>Y1035+AC1035</f>
        <v>0</v>
      </c>
      <c r="AF1035" s="27"/>
      <c r="AG1035" s="27"/>
      <c r="AH1035" s="27"/>
      <c r="AI1035" s="27"/>
      <c r="AJ1035" s="27">
        <f>AD1035+AF1035+AG1035+AH1035+AI1035</f>
        <v>9</v>
      </c>
      <c r="AK1035" s="27">
        <f>AE1035+AI1035</f>
        <v>0</v>
      </c>
      <c r="AL1035" s="27"/>
      <c r="AM1035" s="27"/>
      <c r="AN1035" s="27"/>
      <c r="AO1035" s="27"/>
      <c r="AP1035" s="27">
        <f>AJ1035+AL1035+AM1035+AN1035+AO1035</f>
        <v>9</v>
      </c>
      <c r="AQ1035" s="27">
        <f>AK1035+AO1035</f>
        <v>0</v>
      </c>
    </row>
    <row r="1036" spans="1:43" s="7" customFormat="1" ht="85.5" customHeight="1">
      <c r="A1036" s="33" t="s">
        <v>546</v>
      </c>
      <c r="B1036" s="36" t="s">
        <v>11</v>
      </c>
      <c r="C1036" s="36" t="s">
        <v>53</v>
      </c>
      <c r="D1036" s="36" t="s">
        <v>533</v>
      </c>
      <c r="E1036" s="36"/>
      <c r="F1036" s="27">
        <f t="shared" ref="F1036:T1037" si="1484">F1037</f>
        <v>60</v>
      </c>
      <c r="G1036" s="27"/>
      <c r="H1036" s="27">
        <f t="shared" si="1484"/>
        <v>0</v>
      </c>
      <c r="I1036" s="27"/>
      <c r="J1036" s="27">
        <f t="shared" si="1484"/>
        <v>0</v>
      </c>
      <c r="K1036" s="27"/>
      <c r="L1036" s="27">
        <f t="shared" si="1484"/>
        <v>60</v>
      </c>
      <c r="M1036" s="27"/>
      <c r="N1036" s="27">
        <f t="shared" si="1484"/>
        <v>0</v>
      </c>
      <c r="O1036" s="27"/>
      <c r="P1036" s="27">
        <f t="shared" si="1484"/>
        <v>0</v>
      </c>
      <c r="Q1036" s="27"/>
      <c r="R1036" s="27">
        <f t="shared" si="1484"/>
        <v>60</v>
      </c>
      <c r="S1036" s="27"/>
      <c r="T1036" s="27">
        <f t="shared" si="1484"/>
        <v>0</v>
      </c>
      <c r="U1036" s="27"/>
      <c r="V1036" s="27">
        <f t="shared" ref="T1036:X1037" si="1485">V1037</f>
        <v>0</v>
      </c>
      <c r="W1036" s="27"/>
      <c r="X1036" s="27">
        <f t="shared" si="1485"/>
        <v>60</v>
      </c>
      <c r="Y1036" s="27"/>
      <c r="Z1036" s="27">
        <f t="shared" ref="Z1036" si="1486">Z1037</f>
        <v>0</v>
      </c>
      <c r="AA1036" s="27"/>
      <c r="AB1036" s="27">
        <f t="shared" ref="Z1036:AD1037" si="1487">AB1037</f>
        <v>0</v>
      </c>
      <c r="AC1036" s="27"/>
      <c r="AD1036" s="27">
        <f t="shared" si="1487"/>
        <v>60</v>
      </c>
      <c r="AE1036" s="27"/>
      <c r="AF1036" s="27">
        <f t="shared" ref="AF1036" si="1488">AF1037</f>
        <v>0</v>
      </c>
      <c r="AG1036" s="27"/>
      <c r="AH1036" s="27">
        <f t="shared" ref="AF1036:AJ1037" si="1489">AH1037</f>
        <v>0</v>
      </c>
      <c r="AI1036" s="27"/>
      <c r="AJ1036" s="27">
        <f t="shared" si="1489"/>
        <v>60</v>
      </c>
      <c r="AK1036" s="27"/>
      <c r="AL1036" s="27">
        <f t="shared" ref="AL1036" si="1490">AL1037</f>
        <v>0</v>
      </c>
      <c r="AM1036" s="27"/>
      <c r="AN1036" s="27">
        <f t="shared" ref="AL1036:AP1037" si="1491">AN1037</f>
        <v>0</v>
      </c>
      <c r="AO1036" s="27"/>
      <c r="AP1036" s="27">
        <f t="shared" si="1491"/>
        <v>60</v>
      </c>
      <c r="AQ1036" s="27"/>
    </row>
    <row r="1037" spans="1:43" s="7" customFormat="1" ht="21.75" customHeight="1">
      <c r="A1037" s="67" t="s">
        <v>102</v>
      </c>
      <c r="B1037" s="36" t="s">
        <v>11</v>
      </c>
      <c r="C1037" s="36" t="s">
        <v>53</v>
      </c>
      <c r="D1037" s="36" t="s">
        <v>533</v>
      </c>
      <c r="E1037" s="36" t="s">
        <v>91</v>
      </c>
      <c r="F1037" s="27">
        <f t="shared" si="1484"/>
        <v>60</v>
      </c>
      <c r="G1037" s="27"/>
      <c r="H1037" s="27">
        <f t="shared" si="1484"/>
        <v>0</v>
      </c>
      <c r="I1037" s="27"/>
      <c r="J1037" s="27">
        <f t="shared" si="1484"/>
        <v>0</v>
      </c>
      <c r="K1037" s="27"/>
      <c r="L1037" s="27">
        <f t="shared" si="1484"/>
        <v>60</v>
      </c>
      <c r="M1037" s="27"/>
      <c r="N1037" s="27">
        <f t="shared" si="1484"/>
        <v>0</v>
      </c>
      <c r="O1037" s="27"/>
      <c r="P1037" s="27">
        <f t="shared" si="1484"/>
        <v>0</v>
      </c>
      <c r="Q1037" s="27"/>
      <c r="R1037" s="27">
        <f t="shared" si="1484"/>
        <v>60</v>
      </c>
      <c r="S1037" s="27"/>
      <c r="T1037" s="27">
        <f t="shared" si="1485"/>
        <v>0</v>
      </c>
      <c r="U1037" s="27"/>
      <c r="V1037" s="27">
        <f t="shared" si="1485"/>
        <v>0</v>
      </c>
      <c r="W1037" s="27"/>
      <c r="X1037" s="27">
        <f t="shared" si="1485"/>
        <v>60</v>
      </c>
      <c r="Y1037" s="27"/>
      <c r="Z1037" s="27">
        <f t="shared" si="1487"/>
        <v>0</v>
      </c>
      <c r="AA1037" s="27"/>
      <c r="AB1037" s="27">
        <f t="shared" si="1487"/>
        <v>0</v>
      </c>
      <c r="AC1037" s="27"/>
      <c r="AD1037" s="27">
        <f t="shared" si="1487"/>
        <v>60</v>
      </c>
      <c r="AE1037" s="27"/>
      <c r="AF1037" s="27">
        <f t="shared" si="1489"/>
        <v>0</v>
      </c>
      <c r="AG1037" s="27"/>
      <c r="AH1037" s="27">
        <f t="shared" si="1489"/>
        <v>0</v>
      </c>
      <c r="AI1037" s="27"/>
      <c r="AJ1037" s="27">
        <f t="shared" si="1489"/>
        <v>60</v>
      </c>
      <c r="AK1037" s="27"/>
      <c r="AL1037" s="27">
        <f t="shared" si="1491"/>
        <v>0</v>
      </c>
      <c r="AM1037" s="27"/>
      <c r="AN1037" s="27">
        <f t="shared" si="1491"/>
        <v>0</v>
      </c>
      <c r="AO1037" s="27"/>
      <c r="AP1037" s="27">
        <f t="shared" si="1491"/>
        <v>60</v>
      </c>
      <c r="AQ1037" s="27"/>
    </row>
    <row r="1038" spans="1:43" s="7" customFormat="1" ht="33" customHeight="1">
      <c r="A1038" s="33" t="s">
        <v>198</v>
      </c>
      <c r="B1038" s="36" t="s">
        <v>11</v>
      </c>
      <c r="C1038" s="36" t="s">
        <v>53</v>
      </c>
      <c r="D1038" s="36" t="s">
        <v>533</v>
      </c>
      <c r="E1038" s="36" t="s">
        <v>197</v>
      </c>
      <c r="F1038" s="27">
        <v>60</v>
      </c>
      <c r="G1038" s="27"/>
      <c r="H1038" s="27"/>
      <c r="I1038" s="27"/>
      <c r="J1038" s="27"/>
      <c r="K1038" s="27"/>
      <c r="L1038" s="27">
        <f>F1038+H1038+I1038+J1038+K1038</f>
        <v>60</v>
      </c>
      <c r="M1038" s="27">
        <f>G1038+K1038</f>
        <v>0</v>
      </c>
      <c r="N1038" s="27"/>
      <c r="O1038" s="27"/>
      <c r="P1038" s="27"/>
      <c r="Q1038" s="27"/>
      <c r="R1038" s="27">
        <f>L1038+N1038+O1038+P1038+Q1038</f>
        <v>60</v>
      </c>
      <c r="S1038" s="27">
        <f>M1038+Q1038</f>
        <v>0</v>
      </c>
      <c r="T1038" s="27"/>
      <c r="U1038" s="27"/>
      <c r="V1038" s="27"/>
      <c r="W1038" s="27"/>
      <c r="X1038" s="27">
        <f>R1038+T1038+U1038+V1038+W1038</f>
        <v>60</v>
      </c>
      <c r="Y1038" s="27">
        <f>S1038+W1038</f>
        <v>0</v>
      </c>
      <c r="Z1038" s="27"/>
      <c r="AA1038" s="27"/>
      <c r="AB1038" s="27"/>
      <c r="AC1038" s="27"/>
      <c r="AD1038" s="27">
        <f>X1038+Z1038+AA1038+AB1038+AC1038</f>
        <v>60</v>
      </c>
      <c r="AE1038" s="27">
        <f>Y1038+AC1038</f>
        <v>0</v>
      </c>
      <c r="AF1038" s="27"/>
      <c r="AG1038" s="27"/>
      <c r="AH1038" s="27"/>
      <c r="AI1038" s="27"/>
      <c r="AJ1038" s="27">
        <f>AD1038+AF1038+AG1038+AH1038+AI1038</f>
        <v>60</v>
      </c>
      <c r="AK1038" s="27">
        <f>AE1038+AI1038</f>
        <v>0</v>
      </c>
      <c r="AL1038" s="27"/>
      <c r="AM1038" s="27"/>
      <c r="AN1038" s="27"/>
      <c r="AO1038" s="27"/>
      <c r="AP1038" s="27">
        <f>AJ1038+AL1038+AM1038+AN1038+AO1038</f>
        <v>60</v>
      </c>
      <c r="AQ1038" s="27">
        <f>AK1038+AO1038</f>
        <v>0</v>
      </c>
    </row>
    <row r="1039" spans="1:43" s="7" customFormat="1" ht="52.5" customHeight="1">
      <c r="A1039" s="67" t="s">
        <v>164</v>
      </c>
      <c r="B1039" s="36" t="s">
        <v>11</v>
      </c>
      <c r="C1039" s="36" t="s">
        <v>53</v>
      </c>
      <c r="D1039" s="36" t="s">
        <v>359</v>
      </c>
      <c r="E1039" s="36"/>
      <c r="F1039" s="27">
        <f t="shared" ref="F1039:U1040" si="1492">F1040</f>
        <v>108</v>
      </c>
      <c r="G1039" s="27">
        <f t="shared" si="1492"/>
        <v>0</v>
      </c>
      <c r="H1039" s="27">
        <f t="shared" si="1492"/>
        <v>0</v>
      </c>
      <c r="I1039" s="27">
        <f t="shared" si="1492"/>
        <v>0</v>
      </c>
      <c r="J1039" s="27">
        <f t="shared" si="1492"/>
        <v>0</v>
      </c>
      <c r="K1039" s="27">
        <f t="shared" si="1492"/>
        <v>0</v>
      </c>
      <c r="L1039" s="27">
        <f t="shared" si="1492"/>
        <v>108</v>
      </c>
      <c r="M1039" s="27">
        <f t="shared" si="1492"/>
        <v>0</v>
      </c>
      <c r="N1039" s="27">
        <f t="shared" si="1492"/>
        <v>0</v>
      </c>
      <c r="O1039" s="27">
        <f t="shared" si="1492"/>
        <v>0</v>
      </c>
      <c r="P1039" s="27">
        <f t="shared" si="1492"/>
        <v>0</v>
      </c>
      <c r="Q1039" s="27">
        <f t="shared" si="1492"/>
        <v>0</v>
      </c>
      <c r="R1039" s="27">
        <f t="shared" si="1492"/>
        <v>108</v>
      </c>
      <c r="S1039" s="27">
        <f t="shared" si="1492"/>
        <v>0</v>
      </c>
      <c r="T1039" s="27">
        <f t="shared" si="1492"/>
        <v>0</v>
      </c>
      <c r="U1039" s="27">
        <f t="shared" si="1492"/>
        <v>0</v>
      </c>
      <c r="V1039" s="27">
        <f t="shared" ref="T1039:AI1040" si="1493">V1040</f>
        <v>0</v>
      </c>
      <c r="W1039" s="27">
        <f t="shared" si="1493"/>
        <v>0</v>
      </c>
      <c r="X1039" s="27">
        <f t="shared" si="1493"/>
        <v>108</v>
      </c>
      <c r="Y1039" s="27">
        <f t="shared" si="1493"/>
        <v>0</v>
      </c>
      <c r="Z1039" s="27">
        <f t="shared" si="1493"/>
        <v>0</v>
      </c>
      <c r="AA1039" s="27">
        <f t="shared" si="1493"/>
        <v>0</v>
      </c>
      <c r="AB1039" s="27">
        <f t="shared" si="1493"/>
        <v>0</v>
      </c>
      <c r="AC1039" s="27">
        <f t="shared" si="1493"/>
        <v>0</v>
      </c>
      <c r="AD1039" s="27">
        <f t="shared" si="1493"/>
        <v>108</v>
      </c>
      <c r="AE1039" s="27">
        <f t="shared" si="1493"/>
        <v>0</v>
      </c>
      <c r="AF1039" s="27">
        <f t="shared" si="1493"/>
        <v>0</v>
      </c>
      <c r="AG1039" s="27">
        <f t="shared" si="1493"/>
        <v>0</v>
      </c>
      <c r="AH1039" s="27">
        <f t="shared" si="1493"/>
        <v>0</v>
      </c>
      <c r="AI1039" s="27">
        <f t="shared" si="1493"/>
        <v>0</v>
      </c>
      <c r="AJ1039" s="27">
        <f t="shared" ref="AF1039:AQ1040" si="1494">AJ1040</f>
        <v>108</v>
      </c>
      <c r="AK1039" s="27">
        <f t="shared" si="1494"/>
        <v>0</v>
      </c>
      <c r="AL1039" s="27">
        <f t="shared" si="1494"/>
        <v>0</v>
      </c>
      <c r="AM1039" s="27">
        <f t="shared" si="1494"/>
        <v>0</v>
      </c>
      <c r="AN1039" s="27">
        <f t="shared" si="1494"/>
        <v>0</v>
      </c>
      <c r="AO1039" s="27">
        <f t="shared" si="1494"/>
        <v>0</v>
      </c>
      <c r="AP1039" s="27">
        <f t="shared" si="1494"/>
        <v>108</v>
      </c>
      <c r="AQ1039" s="27">
        <f t="shared" si="1494"/>
        <v>0</v>
      </c>
    </row>
    <row r="1040" spans="1:43" s="7" customFormat="1" ht="18.75" customHeight="1">
      <c r="A1040" s="67" t="s">
        <v>102</v>
      </c>
      <c r="B1040" s="36" t="s">
        <v>11</v>
      </c>
      <c r="C1040" s="36" t="s">
        <v>53</v>
      </c>
      <c r="D1040" s="36" t="s">
        <v>359</v>
      </c>
      <c r="E1040" s="36" t="s">
        <v>91</v>
      </c>
      <c r="F1040" s="27">
        <f t="shared" si="1492"/>
        <v>108</v>
      </c>
      <c r="G1040" s="27">
        <f t="shared" si="1492"/>
        <v>0</v>
      </c>
      <c r="H1040" s="27">
        <f t="shared" si="1492"/>
        <v>0</v>
      </c>
      <c r="I1040" s="27">
        <f t="shared" si="1492"/>
        <v>0</v>
      </c>
      <c r="J1040" s="27">
        <f t="shared" si="1492"/>
        <v>0</v>
      </c>
      <c r="K1040" s="27">
        <f t="shared" si="1492"/>
        <v>0</v>
      </c>
      <c r="L1040" s="27">
        <f t="shared" si="1492"/>
        <v>108</v>
      </c>
      <c r="M1040" s="27">
        <f t="shared" si="1492"/>
        <v>0</v>
      </c>
      <c r="N1040" s="27">
        <f t="shared" si="1492"/>
        <v>0</v>
      </c>
      <c r="O1040" s="27">
        <f t="shared" si="1492"/>
        <v>0</v>
      </c>
      <c r="P1040" s="27">
        <f t="shared" si="1492"/>
        <v>0</v>
      </c>
      <c r="Q1040" s="27">
        <f t="shared" si="1492"/>
        <v>0</v>
      </c>
      <c r="R1040" s="27">
        <f t="shared" si="1492"/>
        <v>108</v>
      </c>
      <c r="S1040" s="27">
        <f t="shared" si="1492"/>
        <v>0</v>
      </c>
      <c r="T1040" s="27">
        <f t="shared" si="1493"/>
        <v>0</v>
      </c>
      <c r="U1040" s="27">
        <f t="shared" si="1493"/>
        <v>0</v>
      </c>
      <c r="V1040" s="27">
        <f t="shared" si="1493"/>
        <v>0</v>
      </c>
      <c r="W1040" s="27">
        <f t="shared" si="1493"/>
        <v>0</v>
      </c>
      <c r="X1040" s="27">
        <f t="shared" si="1493"/>
        <v>108</v>
      </c>
      <c r="Y1040" s="27">
        <f t="shared" si="1493"/>
        <v>0</v>
      </c>
      <c r="Z1040" s="27">
        <f t="shared" si="1493"/>
        <v>0</v>
      </c>
      <c r="AA1040" s="27">
        <f t="shared" si="1493"/>
        <v>0</v>
      </c>
      <c r="AB1040" s="27">
        <f t="shared" si="1493"/>
        <v>0</v>
      </c>
      <c r="AC1040" s="27">
        <f t="shared" si="1493"/>
        <v>0</v>
      </c>
      <c r="AD1040" s="27">
        <f t="shared" si="1493"/>
        <v>108</v>
      </c>
      <c r="AE1040" s="27">
        <f t="shared" si="1493"/>
        <v>0</v>
      </c>
      <c r="AF1040" s="27">
        <f t="shared" si="1494"/>
        <v>0</v>
      </c>
      <c r="AG1040" s="27">
        <f t="shared" si="1494"/>
        <v>0</v>
      </c>
      <c r="AH1040" s="27">
        <f t="shared" si="1494"/>
        <v>0</v>
      </c>
      <c r="AI1040" s="27">
        <f t="shared" si="1494"/>
        <v>0</v>
      </c>
      <c r="AJ1040" s="27">
        <f t="shared" si="1494"/>
        <v>108</v>
      </c>
      <c r="AK1040" s="27">
        <f t="shared" si="1494"/>
        <v>0</v>
      </c>
      <c r="AL1040" s="27">
        <f t="shared" si="1494"/>
        <v>0</v>
      </c>
      <c r="AM1040" s="27">
        <f t="shared" si="1494"/>
        <v>0</v>
      </c>
      <c r="AN1040" s="27">
        <f t="shared" si="1494"/>
        <v>0</v>
      </c>
      <c r="AO1040" s="27">
        <f t="shared" si="1494"/>
        <v>0</v>
      </c>
      <c r="AP1040" s="27">
        <f t="shared" si="1494"/>
        <v>108</v>
      </c>
      <c r="AQ1040" s="27">
        <f t="shared" si="1494"/>
        <v>0</v>
      </c>
    </row>
    <row r="1041" spans="1:43" s="7" customFormat="1" ht="33.75">
      <c r="A1041" s="33" t="s">
        <v>198</v>
      </c>
      <c r="B1041" s="36" t="s">
        <v>11</v>
      </c>
      <c r="C1041" s="36" t="s">
        <v>53</v>
      </c>
      <c r="D1041" s="36" t="s">
        <v>359</v>
      </c>
      <c r="E1041" s="36" t="s">
        <v>197</v>
      </c>
      <c r="F1041" s="27">
        <v>108</v>
      </c>
      <c r="G1041" s="27"/>
      <c r="H1041" s="27"/>
      <c r="I1041" s="27"/>
      <c r="J1041" s="27"/>
      <c r="K1041" s="27"/>
      <c r="L1041" s="27">
        <f>F1041+H1041+I1041+J1041+K1041</f>
        <v>108</v>
      </c>
      <c r="M1041" s="27">
        <f>G1041+K1041</f>
        <v>0</v>
      </c>
      <c r="N1041" s="27"/>
      <c r="O1041" s="27"/>
      <c r="P1041" s="27"/>
      <c r="Q1041" s="27"/>
      <c r="R1041" s="27">
        <f>L1041+N1041+O1041+P1041+Q1041</f>
        <v>108</v>
      </c>
      <c r="S1041" s="27">
        <f>M1041+Q1041</f>
        <v>0</v>
      </c>
      <c r="T1041" s="27"/>
      <c r="U1041" s="27"/>
      <c r="V1041" s="27"/>
      <c r="W1041" s="27"/>
      <c r="X1041" s="27">
        <f>R1041+T1041+U1041+V1041+W1041</f>
        <v>108</v>
      </c>
      <c r="Y1041" s="27">
        <f>S1041+W1041</f>
        <v>0</v>
      </c>
      <c r="Z1041" s="27"/>
      <c r="AA1041" s="27"/>
      <c r="AB1041" s="27"/>
      <c r="AC1041" s="27"/>
      <c r="AD1041" s="27">
        <f>X1041+Z1041+AA1041+AB1041+AC1041</f>
        <v>108</v>
      </c>
      <c r="AE1041" s="27">
        <f>Y1041+AC1041</f>
        <v>0</v>
      </c>
      <c r="AF1041" s="27"/>
      <c r="AG1041" s="27"/>
      <c r="AH1041" s="27"/>
      <c r="AI1041" s="27"/>
      <c r="AJ1041" s="27">
        <f>AD1041+AF1041+AG1041+AH1041+AI1041</f>
        <v>108</v>
      </c>
      <c r="AK1041" s="27">
        <f>AE1041+AI1041</f>
        <v>0</v>
      </c>
      <c r="AL1041" s="27"/>
      <c r="AM1041" s="27"/>
      <c r="AN1041" s="27"/>
      <c r="AO1041" s="27"/>
      <c r="AP1041" s="27">
        <f>AJ1041+AL1041+AM1041+AN1041+AO1041</f>
        <v>108</v>
      </c>
      <c r="AQ1041" s="27">
        <f>AK1041+AO1041</f>
        <v>0</v>
      </c>
    </row>
    <row r="1042" spans="1:43" s="7" customFormat="1" ht="39" customHeight="1">
      <c r="A1042" s="67" t="s">
        <v>165</v>
      </c>
      <c r="B1042" s="36" t="s">
        <v>11</v>
      </c>
      <c r="C1042" s="36" t="s">
        <v>53</v>
      </c>
      <c r="D1042" s="36" t="s">
        <v>360</v>
      </c>
      <c r="E1042" s="36"/>
      <c r="F1042" s="27">
        <f t="shared" ref="F1042:U1043" si="1495">F1043</f>
        <v>5333</v>
      </c>
      <c r="G1042" s="27">
        <f t="shared" si="1495"/>
        <v>0</v>
      </c>
      <c r="H1042" s="27">
        <f t="shared" si="1495"/>
        <v>0</v>
      </c>
      <c r="I1042" s="27">
        <f t="shared" si="1495"/>
        <v>0</v>
      </c>
      <c r="J1042" s="27">
        <f t="shared" si="1495"/>
        <v>0</v>
      </c>
      <c r="K1042" s="27">
        <f t="shared" si="1495"/>
        <v>0</v>
      </c>
      <c r="L1042" s="27">
        <f t="shared" si="1495"/>
        <v>5333</v>
      </c>
      <c r="M1042" s="27">
        <f t="shared" si="1495"/>
        <v>0</v>
      </c>
      <c r="N1042" s="27">
        <f t="shared" si="1495"/>
        <v>0</v>
      </c>
      <c r="O1042" s="27">
        <f t="shared" si="1495"/>
        <v>0</v>
      </c>
      <c r="P1042" s="27">
        <f t="shared" si="1495"/>
        <v>0</v>
      </c>
      <c r="Q1042" s="27">
        <f t="shared" si="1495"/>
        <v>0</v>
      </c>
      <c r="R1042" s="27">
        <f t="shared" si="1495"/>
        <v>5333</v>
      </c>
      <c r="S1042" s="27">
        <f t="shared" si="1495"/>
        <v>0</v>
      </c>
      <c r="T1042" s="27">
        <f t="shared" si="1495"/>
        <v>0</v>
      </c>
      <c r="U1042" s="27">
        <f t="shared" si="1495"/>
        <v>0</v>
      </c>
      <c r="V1042" s="27">
        <f t="shared" ref="T1042:AI1043" si="1496">V1043</f>
        <v>0</v>
      </c>
      <c r="W1042" s="27">
        <f t="shared" si="1496"/>
        <v>0</v>
      </c>
      <c r="X1042" s="27">
        <f t="shared" si="1496"/>
        <v>5333</v>
      </c>
      <c r="Y1042" s="27">
        <f t="shared" si="1496"/>
        <v>0</v>
      </c>
      <c r="Z1042" s="27">
        <f t="shared" si="1496"/>
        <v>0</v>
      </c>
      <c r="AA1042" s="27">
        <f t="shared" si="1496"/>
        <v>0</v>
      </c>
      <c r="AB1042" s="27">
        <f t="shared" si="1496"/>
        <v>0</v>
      </c>
      <c r="AC1042" s="27">
        <f t="shared" si="1496"/>
        <v>0</v>
      </c>
      <c r="AD1042" s="27">
        <f t="shared" si="1496"/>
        <v>5333</v>
      </c>
      <c r="AE1042" s="27">
        <f t="shared" si="1496"/>
        <v>0</v>
      </c>
      <c r="AF1042" s="27">
        <f t="shared" si="1496"/>
        <v>0</v>
      </c>
      <c r="AG1042" s="27">
        <f t="shared" si="1496"/>
        <v>-220</v>
      </c>
      <c r="AH1042" s="27">
        <f t="shared" si="1496"/>
        <v>0</v>
      </c>
      <c r="AI1042" s="27">
        <f t="shared" si="1496"/>
        <v>0</v>
      </c>
      <c r="AJ1042" s="27">
        <f t="shared" ref="AF1042:AQ1043" si="1497">AJ1043</f>
        <v>5113</v>
      </c>
      <c r="AK1042" s="27">
        <f t="shared" si="1497"/>
        <v>0</v>
      </c>
      <c r="AL1042" s="27">
        <f t="shared" si="1497"/>
        <v>0</v>
      </c>
      <c r="AM1042" s="27">
        <f t="shared" si="1497"/>
        <v>0</v>
      </c>
      <c r="AN1042" s="27">
        <f t="shared" si="1497"/>
        <v>0</v>
      </c>
      <c r="AO1042" s="27">
        <f t="shared" si="1497"/>
        <v>0</v>
      </c>
      <c r="AP1042" s="27">
        <f t="shared" si="1497"/>
        <v>5113</v>
      </c>
      <c r="AQ1042" s="27">
        <f t="shared" si="1497"/>
        <v>0</v>
      </c>
    </row>
    <row r="1043" spans="1:43" s="7" customFormat="1" ht="21" customHeight="1">
      <c r="A1043" s="67" t="s">
        <v>102</v>
      </c>
      <c r="B1043" s="36" t="s">
        <v>11</v>
      </c>
      <c r="C1043" s="36" t="s">
        <v>53</v>
      </c>
      <c r="D1043" s="36" t="s">
        <v>360</v>
      </c>
      <c r="E1043" s="36" t="s">
        <v>91</v>
      </c>
      <c r="F1043" s="27">
        <f t="shared" si="1495"/>
        <v>5333</v>
      </c>
      <c r="G1043" s="27">
        <f t="shared" si="1495"/>
        <v>0</v>
      </c>
      <c r="H1043" s="27">
        <f t="shared" si="1495"/>
        <v>0</v>
      </c>
      <c r="I1043" s="27">
        <f t="shared" si="1495"/>
        <v>0</v>
      </c>
      <c r="J1043" s="27">
        <f t="shared" si="1495"/>
        <v>0</v>
      </c>
      <c r="K1043" s="27">
        <f t="shared" si="1495"/>
        <v>0</v>
      </c>
      <c r="L1043" s="27">
        <f t="shared" si="1495"/>
        <v>5333</v>
      </c>
      <c r="M1043" s="27">
        <f t="shared" si="1495"/>
        <v>0</v>
      </c>
      <c r="N1043" s="27">
        <f t="shared" si="1495"/>
        <v>0</v>
      </c>
      <c r="O1043" s="27">
        <f t="shared" si="1495"/>
        <v>0</v>
      </c>
      <c r="P1043" s="27">
        <f t="shared" si="1495"/>
        <v>0</v>
      </c>
      <c r="Q1043" s="27">
        <f t="shared" si="1495"/>
        <v>0</v>
      </c>
      <c r="R1043" s="27">
        <f t="shared" si="1495"/>
        <v>5333</v>
      </c>
      <c r="S1043" s="27">
        <f t="shared" si="1495"/>
        <v>0</v>
      </c>
      <c r="T1043" s="27">
        <f t="shared" si="1496"/>
        <v>0</v>
      </c>
      <c r="U1043" s="27">
        <f t="shared" si="1496"/>
        <v>0</v>
      </c>
      <c r="V1043" s="27">
        <f t="shared" si="1496"/>
        <v>0</v>
      </c>
      <c r="W1043" s="27">
        <f t="shared" si="1496"/>
        <v>0</v>
      </c>
      <c r="X1043" s="27">
        <f t="shared" si="1496"/>
        <v>5333</v>
      </c>
      <c r="Y1043" s="27">
        <f t="shared" si="1496"/>
        <v>0</v>
      </c>
      <c r="Z1043" s="27">
        <f t="shared" si="1496"/>
        <v>0</v>
      </c>
      <c r="AA1043" s="27">
        <f t="shared" si="1496"/>
        <v>0</v>
      </c>
      <c r="AB1043" s="27">
        <f t="shared" si="1496"/>
        <v>0</v>
      </c>
      <c r="AC1043" s="27">
        <f t="shared" si="1496"/>
        <v>0</v>
      </c>
      <c r="AD1043" s="27">
        <f t="shared" si="1496"/>
        <v>5333</v>
      </c>
      <c r="AE1043" s="27">
        <f t="shared" si="1496"/>
        <v>0</v>
      </c>
      <c r="AF1043" s="27">
        <f t="shared" si="1497"/>
        <v>0</v>
      </c>
      <c r="AG1043" s="27">
        <f t="shared" si="1497"/>
        <v>-220</v>
      </c>
      <c r="AH1043" s="27">
        <f t="shared" si="1497"/>
        <v>0</v>
      </c>
      <c r="AI1043" s="27">
        <f t="shared" si="1497"/>
        <v>0</v>
      </c>
      <c r="AJ1043" s="27">
        <f t="shared" si="1497"/>
        <v>5113</v>
      </c>
      <c r="AK1043" s="27">
        <f t="shared" si="1497"/>
        <v>0</v>
      </c>
      <c r="AL1043" s="27">
        <f t="shared" si="1497"/>
        <v>0</v>
      </c>
      <c r="AM1043" s="27">
        <f t="shared" si="1497"/>
        <v>0</v>
      </c>
      <c r="AN1043" s="27">
        <f t="shared" si="1497"/>
        <v>0</v>
      </c>
      <c r="AO1043" s="27">
        <f t="shared" si="1497"/>
        <v>0</v>
      </c>
      <c r="AP1043" s="27">
        <f t="shared" si="1497"/>
        <v>5113</v>
      </c>
      <c r="AQ1043" s="27">
        <f t="shared" si="1497"/>
        <v>0</v>
      </c>
    </row>
    <row r="1044" spans="1:43" s="7" customFormat="1" ht="33" customHeight="1">
      <c r="A1044" s="33" t="s">
        <v>198</v>
      </c>
      <c r="B1044" s="36" t="s">
        <v>11</v>
      </c>
      <c r="C1044" s="36" t="s">
        <v>53</v>
      </c>
      <c r="D1044" s="36" t="s">
        <v>360</v>
      </c>
      <c r="E1044" s="36" t="s">
        <v>197</v>
      </c>
      <c r="F1044" s="27">
        <v>5333</v>
      </c>
      <c r="G1044" s="27"/>
      <c r="H1044" s="27"/>
      <c r="I1044" s="27"/>
      <c r="J1044" s="27"/>
      <c r="K1044" s="27"/>
      <c r="L1044" s="27">
        <f>F1044+H1044+I1044+J1044+K1044</f>
        <v>5333</v>
      </c>
      <c r="M1044" s="27">
        <f>G1044+K1044</f>
        <v>0</v>
      </c>
      <c r="N1044" s="27"/>
      <c r="O1044" s="27"/>
      <c r="P1044" s="27"/>
      <c r="Q1044" s="27"/>
      <c r="R1044" s="27">
        <f>L1044+N1044+O1044+P1044+Q1044</f>
        <v>5333</v>
      </c>
      <c r="S1044" s="27">
        <f>M1044+Q1044</f>
        <v>0</v>
      </c>
      <c r="T1044" s="27"/>
      <c r="U1044" s="27"/>
      <c r="V1044" s="27"/>
      <c r="W1044" s="27"/>
      <c r="X1044" s="27">
        <f>R1044+T1044+U1044+V1044+W1044</f>
        <v>5333</v>
      </c>
      <c r="Y1044" s="27">
        <f>S1044+W1044</f>
        <v>0</v>
      </c>
      <c r="Z1044" s="27"/>
      <c r="AA1044" s="27"/>
      <c r="AB1044" s="27"/>
      <c r="AC1044" s="27"/>
      <c r="AD1044" s="27">
        <f>X1044+Z1044+AA1044+AB1044+AC1044</f>
        <v>5333</v>
      </c>
      <c r="AE1044" s="27">
        <f>Y1044+AC1044</f>
        <v>0</v>
      </c>
      <c r="AF1044" s="27"/>
      <c r="AG1044" s="27">
        <v>-220</v>
      </c>
      <c r="AH1044" s="27"/>
      <c r="AI1044" s="27"/>
      <c r="AJ1044" s="27">
        <f>AD1044+AF1044+AG1044+AH1044+AI1044</f>
        <v>5113</v>
      </c>
      <c r="AK1044" s="27">
        <f>AE1044+AI1044</f>
        <v>0</v>
      </c>
      <c r="AL1044" s="27"/>
      <c r="AM1044" s="27"/>
      <c r="AN1044" s="27"/>
      <c r="AO1044" s="27"/>
      <c r="AP1044" s="27">
        <f>AJ1044+AL1044+AM1044+AN1044+AO1044</f>
        <v>5113</v>
      </c>
      <c r="AQ1044" s="27">
        <f>AK1044+AO1044</f>
        <v>0</v>
      </c>
    </row>
    <row r="1045" spans="1:43" s="7" customFormat="1" ht="34.5" customHeight="1">
      <c r="A1045" s="67" t="s">
        <v>163</v>
      </c>
      <c r="B1045" s="36" t="s">
        <v>11</v>
      </c>
      <c r="C1045" s="36" t="s">
        <v>53</v>
      </c>
      <c r="D1045" s="36" t="s">
        <v>361</v>
      </c>
      <c r="E1045" s="36"/>
      <c r="F1045" s="27">
        <f t="shared" ref="F1045:U1046" si="1498">F1046</f>
        <v>21316</v>
      </c>
      <c r="G1045" s="27">
        <f t="shared" si="1498"/>
        <v>0</v>
      </c>
      <c r="H1045" s="27">
        <f t="shared" si="1498"/>
        <v>0</v>
      </c>
      <c r="I1045" s="27">
        <f t="shared" si="1498"/>
        <v>0</v>
      </c>
      <c r="J1045" s="27">
        <f t="shared" si="1498"/>
        <v>0</v>
      </c>
      <c r="K1045" s="27">
        <f t="shared" si="1498"/>
        <v>0</v>
      </c>
      <c r="L1045" s="27">
        <f t="shared" si="1498"/>
        <v>21316</v>
      </c>
      <c r="M1045" s="27">
        <f t="shared" si="1498"/>
        <v>0</v>
      </c>
      <c r="N1045" s="27">
        <f t="shared" si="1498"/>
        <v>0</v>
      </c>
      <c r="O1045" s="27">
        <f t="shared" si="1498"/>
        <v>0</v>
      </c>
      <c r="P1045" s="27">
        <f t="shared" si="1498"/>
        <v>0</v>
      </c>
      <c r="Q1045" s="27">
        <f t="shared" si="1498"/>
        <v>0</v>
      </c>
      <c r="R1045" s="27">
        <f t="shared" si="1498"/>
        <v>21316</v>
      </c>
      <c r="S1045" s="27">
        <f t="shared" si="1498"/>
        <v>0</v>
      </c>
      <c r="T1045" s="27">
        <f t="shared" si="1498"/>
        <v>0</v>
      </c>
      <c r="U1045" s="27">
        <f t="shared" si="1498"/>
        <v>0</v>
      </c>
      <c r="V1045" s="27">
        <f t="shared" ref="T1045:AI1046" si="1499">V1046</f>
        <v>0</v>
      </c>
      <c r="W1045" s="27">
        <f t="shared" si="1499"/>
        <v>0</v>
      </c>
      <c r="X1045" s="27">
        <f t="shared" si="1499"/>
        <v>21316</v>
      </c>
      <c r="Y1045" s="27">
        <f t="shared" si="1499"/>
        <v>0</v>
      </c>
      <c r="Z1045" s="27">
        <f t="shared" si="1499"/>
        <v>0</v>
      </c>
      <c r="AA1045" s="27">
        <f t="shared" si="1499"/>
        <v>0</v>
      </c>
      <c r="AB1045" s="27">
        <f t="shared" si="1499"/>
        <v>0</v>
      </c>
      <c r="AC1045" s="27">
        <f t="shared" si="1499"/>
        <v>0</v>
      </c>
      <c r="AD1045" s="27">
        <f t="shared" si="1499"/>
        <v>21316</v>
      </c>
      <c r="AE1045" s="27">
        <f t="shared" si="1499"/>
        <v>0</v>
      </c>
      <c r="AF1045" s="27">
        <f t="shared" si="1499"/>
        <v>0</v>
      </c>
      <c r="AG1045" s="27">
        <f t="shared" si="1499"/>
        <v>0</v>
      </c>
      <c r="AH1045" s="27">
        <f t="shared" si="1499"/>
        <v>0</v>
      </c>
      <c r="AI1045" s="27">
        <f t="shared" si="1499"/>
        <v>0</v>
      </c>
      <c r="AJ1045" s="27">
        <f t="shared" ref="AF1045:AQ1046" si="1500">AJ1046</f>
        <v>21316</v>
      </c>
      <c r="AK1045" s="27">
        <f t="shared" si="1500"/>
        <v>0</v>
      </c>
      <c r="AL1045" s="27">
        <f t="shared" si="1500"/>
        <v>0</v>
      </c>
      <c r="AM1045" s="27">
        <f t="shared" si="1500"/>
        <v>0</v>
      </c>
      <c r="AN1045" s="27">
        <f t="shared" si="1500"/>
        <v>0</v>
      </c>
      <c r="AO1045" s="27">
        <f t="shared" si="1500"/>
        <v>0</v>
      </c>
      <c r="AP1045" s="27">
        <f t="shared" si="1500"/>
        <v>21316</v>
      </c>
      <c r="AQ1045" s="27">
        <f t="shared" si="1500"/>
        <v>0</v>
      </c>
    </row>
    <row r="1046" spans="1:43" s="7" customFormat="1" ht="20.25" customHeight="1">
      <c r="A1046" s="67" t="s">
        <v>102</v>
      </c>
      <c r="B1046" s="36" t="s">
        <v>11</v>
      </c>
      <c r="C1046" s="36" t="s">
        <v>53</v>
      </c>
      <c r="D1046" s="36" t="s">
        <v>361</v>
      </c>
      <c r="E1046" s="36" t="s">
        <v>91</v>
      </c>
      <c r="F1046" s="27">
        <f t="shared" si="1498"/>
        <v>21316</v>
      </c>
      <c r="G1046" s="27">
        <f t="shared" si="1498"/>
        <v>0</v>
      </c>
      <c r="H1046" s="27">
        <f t="shared" si="1498"/>
        <v>0</v>
      </c>
      <c r="I1046" s="27">
        <f t="shared" si="1498"/>
        <v>0</v>
      </c>
      <c r="J1046" s="27">
        <f t="shared" si="1498"/>
        <v>0</v>
      </c>
      <c r="K1046" s="27">
        <f t="shared" si="1498"/>
        <v>0</v>
      </c>
      <c r="L1046" s="27">
        <f t="shared" si="1498"/>
        <v>21316</v>
      </c>
      <c r="M1046" s="27">
        <f t="shared" si="1498"/>
        <v>0</v>
      </c>
      <c r="N1046" s="27">
        <f t="shared" si="1498"/>
        <v>0</v>
      </c>
      <c r="O1046" s="27">
        <f t="shared" si="1498"/>
        <v>0</v>
      </c>
      <c r="P1046" s="27">
        <f t="shared" si="1498"/>
        <v>0</v>
      </c>
      <c r="Q1046" s="27">
        <f t="shared" si="1498"/>
        <v>0</v>
      </c>
      <c r="R1046" s="27">
        <f t="shared" si="1498"/>
        <v>21316</v>
      </c>
      <c r="S1046" s="27">
        <f t="shared" si="1498"/>
        <v>0</v>
      </c>
      <c r="T1046" s="27">
        <f t="shared" si="1499"/>
        <v>0</v>
      </c>
      <c r="U1046" s="27">
        <f t="shared" si="1499"/>
        <v>0</v>
      </c>
      <c r="V1046" s="27">
        <f t="shared" si="1499"/>
        <v>0</v>
      </c>
      <c r="W1046" s="27">
        <f t="shared" si="1499"/>
        <v>0</v>
      </c>
      <c r="X1046" s="27">
        <f t="shared" si="1499"/>
        <v>21316</v>
      </c>
      <c r="Y1046" s="27">
        <f t="shared" si="1499"/>
        <v>0</v>
      </c>
      <c r="Z1046" s="27">
        <f t="shared" si="1499"/>
        <v>0</v>
      </c>
      <c r="AA1046" s="27">
        <f t="shared" si="1499"/>
        <v>0</v>
      </c>
      <c r="AB1046" s="27">
        <f t="shared" si="1499"/>
        <v>0</v>
      </c>
      <c r="AC1046" s="27">
        <f t="shared" si="1499"/>
        <v>0</v>
      </c>
      <c r="AD1046" s="27">
        <f t="shared" si="1499"/>
        <v>21316</v>
      </c>
      <c r="AE1046" s="27">
        <f t="shared" si="1499"/>
        <v>0</v>
      </c>
      <c r="AF1046" s="27">
        <f t="shared" si="1500"/>
        <v>0</v>
      </c>
      <c r="AG1046" s="27">
        <f t="shared" si="1500"/>
        <v>0</v>
      </c>
      <c r="AH1046" s="27">
        <f t="shared" si="1500"/>
        <v>0</v>
      </c>
      <c r="AI1046" s="27">
        <f t="shared" si="1500"/>
        <v>0</v>
      </c>
      <c r="AJ1046" s="27">
        <f t="shared" si="1500"/>
        <v>21316</v>
      </c>
      <c r="AK1046" s="27">
        <f t="shared" si="1500"/>
        <v>0</v>
      </c>
      <c r="AL1046" s="27">
        <f t="shared" si="1500"/>
        <v>0</v>
      </c>
      <c r="AM1046" s="27">
        <f t="shared" si="1500"/>
        <v>0</v>
      </c>
      <c r="AN1046" s="27">
        <f t="shared" si="1500"/>
        <v>0</v>
      </c>
      <c r="AO1046" s="27">
        <f t="shared" si="1500"/>
        <v>0</v>
      </c>
      <c r="AP1046" s="27">
        <f t="shared" si="1500"/>
        <v>21316</v>
      </c>
      <c r="AQ1046" s="27">
        <f t="shared" si="1500"/>
        <v>0</v>
      </c>
    </row>
    <row r="1047" spans="1:43" s="7" customFormat="1" ht="33" customHeight="1">
      <c r="A1047" s="33" t="s">
        <v>198</v>
      </c>
      <c r="B1047" s="36" t="s">
        <v>11</v>
      </c>
      <c r="C1047" s="36" t="s">
        <v>53</v>
      </c>
      <c r="D1047" s="36" t="s">
        <v>361</v>
      </c>
      <c r="E1047" s="36" t="s">
        <v>197</v>
      </c>
      <c r="F1047" s="27">
        <v>21316</v>
      </c>
      <c r="G1047" s="27"/>
      <c r="H1047" s="27"/>
      <c r="I1047" s="27"/>
      <c r="J1047" s="27"/>
      <c r="K1047" s="27"/>
      <c r="L1047" s="27">
        <f>F1047+H1047+I1047+J1047+K1047</f>
        <v>21316</v>
      </c>
      <c r="M1047" s="27">
        <f>G1047+K1047</f>
        <v>0</v>
      </c>
      <c r="N1047" s="27"/>
      <c r="O1047" s="27"/>
      <c r="P1047" s="27"/>
      <c r="Q1047" s="27"/>
      <c r="R1047" s="27">
        <f>L1047+N1047+O1047+P1047+Q1047</f>
        <v>21316</v>
      </c>
      <c r="S1047" s="27">
        <f>M1047+Q1047</f>
        <v>0</v>
      </c>
      <c r="T1047" s="27"/>
      <c r="U1047" s="27"/>
      <c r="V1047" s="27"/>
      <c r="W1047" s="27"/>
      <c r="X1047" s="27">
        <f>R1047+T1047+U1047+V1047+W1047</f>
        <v>21316</v>
      </c>
      <c r="Y1047" s="27">
        <f>S1047+W1047</f>
        <v>0</v>
      </c>
      <c r="Z1047" s="27"/>
      <c r="AA1047" s="27"/>
      <c r="AB1047" s="27"/>
      <c r="AC1047" s="27"/>
      <c r="AD1047" s="27">
        <f>X1047+Z1047+AA1047+AB1047+AC1047</f>
        <v>21316</v>
      </c>
      <c r="AE1047" s="27">
        <f>Y1047+AC1047</f>
        <v>0</v>
      </c>
      <c r="AF1047" s="27"/>
      <c r="AG1047" s="27"/>
      <c r="AH1047" s="27"/>
      <c r="AI1047" s="27"/>
      <c r="AJ1047" s="27">
        <f>AD1047+AF1047+AG1047+AH1047+AI1047</f>
        <v>21316</v>
      </c>
      <c r="AK1047" s="27">
        <f>AE1047+AI1047</f>
        <v>0</v>
      </c>
      <c r="AL1047" s="27"/>
      <c r="AM1047" s="27"/>
      <c r="AN1047" s="27"/>
      <c r="AO1047" s="27"/>
      <c r="AP1047" s="27">
        <f>AJ1047+AL1047+AM1047+AN1047+AO1047</f>
        <v>21316</v>
      </c>
      <c r="AQ1047" s="27">
        <f>AK1047+AO1047</f>
        <v>0</v>
      </c>
    </row>
    <row r="1048" spans="1:43" s="7" customFormat="1" ht="23.25" customHeight="1">
      <c r="A1048" s="33" t="s">
        <v>534</v>
      </c>
      <c r="B1048" s="36" t="s">
        <v>11</v>
      </c>
      <c r="C1048" s="36" t="s">
        <v>53</v>
      </c>
      <c r="D1048" s="25" t="s">
        <v>535</v>
      </c>
      <c r="E1048" s="38"/>
      <c r="F1048" s="28">
        <f>F1049</f>
        <v>430</v>
      </c>
      <c r="G1048" s="27"/>
      <c r="H1048" s="28">
        <f t="shared" ref="H1048:H1049" si="1501">H1049</f>
        <v>0</v>
      </c>
      <c r="I1048" s="27"/>
      <c r="J1048" s="28">
        <f t="shared" ref="J1048:J1049" si="1502">J1049</f>
        <v>0</v>
      </c>
      <c r="K1048" s="27"/>
      <c r="L1048" s="28">
        <f t="shared" ref="L1048:L1049" si="1503">L1049</f>
        <v>430</v>
      </c>
      <c r="M1048" s="27"/>
      <c r="N1048" s="28">
        <f t="shared" ref="N1048:N1049" si="1504">N1049</f>
        <v>0</v>
      </c>
      <c r="O1048" s="27"/>
      <c r="P1048" s="28">
        <f t="shared" ref="P1048:P1049" si="1505">P1049</f>
        <v>0</v>
      </c>
      <c r="Q1048" s="27"/>
      <c r="R1048" s="28">
        <f t="shared" ref="R1048:R1049" si="1506">R1049</f>
        <v>430</v>
      </c>
      <c r="S1048" s="27"/>
      <c r="T1048" s="28">
        <f t="shared" ref="T1048:T1049" si="1507">T1049</f>
        <v>0</v>
      </c>
      <c r="U1048" s="27"/>
      <c r="V1048" s="28">
        <f t="shared" ref="V1048:V1049" si="1508">V1049</f>
        <v>0</v>
      </c>
      <c r="W1048" s="27"/>
      <c r="X1048" s="28">
        <f t="shared" ref="X1048:X1049" si="1509">X1049</f>
        <v>430</v>
      </c>
      <c r="Y1048" s="27"/>
      <c r="Z1048" s="28">
        <f t="shared" ref="Z1048:Z1049" si="1510">Z1049</f>
        <v>0</v>
      </c>
      <c r="AA1048" s="27"/>
      <c r="AB1048" s="28">
        <f t="shared" ref="AB1048:AB1049" si="1511">AB1049</f>
        <v>0</v>
      </c>
      <c r="AC1048" s="27"/>
      <c r="AD1048" s="28">
        <f t="shared" ref="AD1048:AD1049" si="1512">AD1049</f>
        <v>430</v>
      </c>
      <c r="AE1048" s="27"/>
      <c r="AF1048" s="28">
        <f t="shared" ref="AF1048:AF1049" si="1513">AF1049</f>
        <v>0</v>
      </c>
      <c r="AG1048" s="27"/>
      <c r="AH1048" s="28">
        <f t="shared" ref="AH1048:AH1049" si="1514">AH1049</f>
        <v>0</v>
      </c>
      <c r="AI1048" s="27"/>
      <c r="AJ1048" s="28">
        <f t="shared" ref="AJ1048:AJ1049" si="1515">AJ1049</f>
        <v>430</v>
      </c>
      <c r="AK1048" s="27"/>
      <c r="AL1048" s="28">
        <f t="shared" ref="AL1048:AL1049" si="1516">AL1049</f>
        <v>0</v>
      </c>
      <c r="AM1048" s="27"/>
      <c r="AN1048" s="28">
        <f t="shared" ref="AN1048:AN1049" si="1517">AN1049</f>
        <v>0</v>
      </c>
      <c r="AO1048" s="27"/>
      <c r="AP1048" s="28">
        <f t="shared" ref="AP1048:AP1049" si="1518">AP1049</f>
        <v>430</v>
      </c>
      <c r="AQ1048" s="27"/>
    </row>
    <row r="1049" spans="1:43" s="7" customFormat="1" ht="21.75" customHeight="1">
      <c r="A1049" s="33" t="s">
        <v>102</v>
      </c>
      <c r="B1049" s="36" t="s">
        <v>11</v>
      </c>
      <c r="C1049" s="36" t="s">
        <v>53</v>
      </c>
      <c r="D1049" s="25" t="s">
        <v>535</v>
      </c>
      <c r="E1049" s="38">
        <v>300</v>
      </c>
      <c r="F1049" s="28">
        <f>F1050</f>
        <v>430</v>
      </c>
      <c r="G1049" s="27"/>
      <c r="H1049" s="28">
        <f t="shared" si="1501"/>
        <v>0</v>
      </c>
      <c r="I1049" s="27"/>
      <c r="J1049" s="28">
        <f t="shared" si="1502"/>
        <v>0</v>
      </c>
      <c r="K1049" s="27"/>
      <c r="L1049" s="28">
        <f t="shared" si="1503"/>
        <v>430</v>
      </c>
      <c r="M1049" s="27"/>
      <c r="N1049" s="28">
        <f t="shared" si="1504"/>
        <v>0</v>
      </c>
      <c r="O1049" s="27"/>
      <c r="P1049" s="28">
        <f t="shared" si="1505"/>
        <v>0</v>
      </c>
      <c r="Q1049" s="27"/>
      <c r="R1049" s="28">
        <f t="shared" si="1506"/>
        <v>430</v>
      </c>
      <c r="S1049" s="27"/>
      <c r="T1049" s="28">
        <f t="shared" si="1507"/>
        <v>0</v>
      </c>
      <c r="U1049" s="27"/>
      <c r="V1049" s="28">
        <f t="shared" si="1508"/>
        <v>0</v>
      </c>
      <c r="W1049" s="27"/>
      <c r="X1049" s="28">
        <f t="shared" si="1509"/>
        <v>430</v>
      </c>
      <c r="Y1049" s="27"/>
      <c r="Z1049" s="28">
        <f t="shared" si="1510"/>
        <v>0</v>
      </c>
      <c r="AA1049" s="27"/>
      <c r="AB1049" s="28">
        <f t="shared" si="1511"/>
        <v>0</v>
      </c>
      <c r="AC1049" s="27"/>
      <c r="AD1049" s="28">
        <f t="shared" si="1512"/>
        <v>430</v>
      </c>
      <c r="AE1049" s="27"/>
      <c r="AF1049" s="28">
        <f t="shared" si="1513"/>
        <v>0</v>
      </c>
      <c r="AG1049" s="27"/>
      <c r="AH1049" s="28">
        <f t="shared" si="1514"/>
        <v>0</v>
      </c>
      <c r="AI1049" s="27"/>
      <c r="AJ1049" s="28">
        <f t="shared" si="1515"/>
        <v>430</v>
      </c>
      <c r="AK1049" s="27"/>
      <c r="AL1049" s="28">
        <f t="shared" si="1516"/>
        <v>0</v>
      </c>
      <c r="AM1049" s="27"/>
      <c r="AN1049" s="28">
        <f t="shared" si="1517"/>
        <v>0</v>
      </c>
      <c r="AO1049" s="27"/>
      <c r="AP1049" s="28">
        <f t="shared" si="1518"/>
        <v>430</v>
      </c>
      <c r="AQ1049" s="27"/>
    </row>
    <row r="1050" spans="1:43" s="7" customFormat="1" ht="33" customHeight="1">
      <c r="A1050" s="33" t="s">
        <v>198</v>
      </c>
      <c r="B1050" s="36" t="s">
        <v>11</v>
      </c>
      <c r="C1050" s="36" t="s">
        <v>53</v>
      </c>
      <c r="D1050" s="25" t="s">
        <v>535</v>
      </c>
      <c r="E1050" s="38">
        <v>310</v>
      </c>
      <c r="F1050" s="28">
        <v>430</v>
      </c>
      <c r="G1050" s="27"/>
      <c r="H1050" s="28"/>
      <c r="I1050" s="27"/>
      <c r="J1050" s="28"/>
      <c r="K1050" s="27"/>
      <c r="L1050" s="27">
        <f>F1050+H1050+I1050+J1050+K1050</f>
        <v>430</v>
      </c>
      <c r="M1050" s="27">
        <f>G1050+K1050</f>
        <v>0</v>
      </c>
      <c r="N1050" s="28"/>
      <c r="O1050" s="27"/>
      <c r="P1050" s="28"/>
      <c r="Q1050" s="27"/>
      <c r="R1050" s="27">
        <f>L1050+N1050+O1050+P1050+Q1050</f>
        <v>430</v>
      </c>
      <c r="S1050" s="27">
        <f>M1050+Q1050</f>
        <v>0</v>
      </c>
      <c r="T1050" s="28"/>
      <c r="U1050" s="27"/>
      <c r="V1050" s="28"/>
      <c r="W1050" s="27"/>
      <c r="X1050" s="27">
        <f>R1050+T1050+U1050+V1050+W1050</f>
        <v>430</v>
      </c>
      <c r="Y1050" s="27">
        <f>S1050+W1050</f>
        <v>0</v>
      </c>
      <c r="Z1050" s="28"/>
      <c r="AA1050" s="27"/>
      <c r="AB1050" s="28"/>
      <c r="AC1050" s="27"/>
      <c r="AD1050" s="27">
        <f>X1050+Z1050+AA1050+AB1050+AC1050</f>
        <v>430</v>
      </c>
      <c r="AE1050" s="27">
        <f>Y1050+AC1050</f>
        <v>0</v>
      </c>
      <c r="AF1050" s="28"/>
      <c r="AG1050" s="27"/>
      <c r="AH1050" s="28"/>
      <c r="AI1050" s="27"/>
      <c r="AJ1050" s="27">
        <f>AD1050+AF1050+AG1050+AH1050+AI1050</f>
        <v>430</v>
      </c>
      <c r="AK1050" s="27">
        <f>AE1050+AI1050</f>
        <v>0</v>
      </c>
      <c r="AL1050" s="28"/>
      <c r="AM1050" s="27"/>
      <c r="AN1050" s="28"/>
      <c r="AO1050" s="27"/>
      <c r="AP1050" s="27">
        <f>AJ1050+AL1050+AM1050+AN1050+AO1050</f>
        <v>430</v>
      </c>
      <c r="AQ1050" s="27">
        <f>AK1050+AO1050</f>
        <v>0</v>
      </c>
    </row>
    <row r="1051" spans="1:43" s="7" customFormat="1" ht="89.25" customHeight="1">
      <c r="A1051" s="33" t="s">
        <v>547</v>
      </c>
      <c r="B1051" s="36" t="s">
        <v>11</v>
      </c>
      <c r="C1051" s="36" t="s">
        <v>53</v>
      </c>
      <c r="D1051" s="25" t="s">
        <v>536</v>
      </c>
      <c r="E1051" s="38"/>
      <c r="F1051" s="27">
        <f>F1052</f>
        <v>136</v>
      </c>
      <c r="G1051" s="27"/>
      <c r="H1051" s="27">
        <f t="shared" ref="H1051:H1052" si="1519">H1052</f>
        <v>0</v>
      </c>
      <c r="I1051" s="27"/>
      <c r="J1051" s="27">
        <f t="shared" ref="J1051:J1052" si="1520">J1052</f>
        <v>0</v>
      </c>
      <c r="K1051" s="27"/>
      <c r="L1051" s="27">
        <f t="shared" ref="L1051:L1052" si="1521">L1052</f>
        <v>136</v>
      </c>
      <c r="M1051" s="27"/>
      <c r="N1051" s="27">
        <f t="shared" ref="N1051:N1052" si="1522">N1052</f>
        <v>0</v>
      </c>
      <c r="O1051" s="27"/>
      <c r="P1051" s="27">
        <f t="shared" ref="P1051:P1052" si="1523">P1052</f>
        <v>0</v>
      </c>
      <c r="Q1051" s="27"/>
      <c r="R1051" s="27">
        <f t="shared" ref="R1051:R1052" si="1524">R1052</f>
        <v>136</v>
      </c>
      <c r="S1051" s="27"/>
      <c r="T1051" s="27">
        <f t="shared" ref="T1051:T1052" si="1525">T1052</f>
        <v>0</v>
      </c>
      <c r="U1051" s="27"/>
      <c r="V1051" s="27">
        <f t="shared" ref="V1051:V1052" si="1526">V1052</f>
        <v>0</v>
      </c>
      <c r="W1051" s="27"/>
      <c r="X1051" s="27">
        <f t="shared" ref="X1051:X1052" si="1527">X1052</f>
        <v>136</v>
      </c>
      <c r="Y1051" s="27"/>
      <c r="Z1051" s="27">
        <f t="shared" ref="Z1051:Z1052" si="1528">Z1052</f>
        <v>0</v>
      </c>
      <c r="AA1051" s="27"/>
      <c r="AB1051" s="27">
        <f t="shared" ref="AB1051:AB1052" si="1529">AB1052</f>
        <v>0</v>
      </c>
      <c r="AC1051" s="27"/>
      <c r="AD1051" s="27">
        <f t="shared" ref="AD1051:AD1052" si="1530">AD1052</f>
        <v>136</v>
      </c>
      <c r="AE1051" s="27"/>
      <c r="AF1051" s="27">
        <f t="shared" ref="AF1051:AF1052" si="1531">AF1052</f>
        <v>0</v>
      </c>
      <c r="AG1051" s="27"/>
      <c r="AH1051" s="27">
        <f t="shared" ref="AH1051:AH1052" si="1532">AH1052</f>
        <v>0</v>
      </c>
      <c r="AI1051" s="27"/>
      <c r="AJ1051" s="27">
        <f t="shared" ref="AJ1051:AJ1052" si="1533">AJ1052</f>
        <v>136</v>
      </c>
      <c r="AK1051" s="27"/>
      <c r="AL1051" s="27">
        <f t="shared" ref="AL1051:AL1052" si="1534">AL1052</f>
        <v>0</v>
      </c>
      <c r="AM1051" s="27"/>
      <c r="AN1051" s="27">
        <f t="shared" ref="AN1051:AN1052" si="1535">AN1052</f>
        <v>0</v>
      </c>
      <c r="AO1051" s="27"/>
      <c r="AP1051" s="27">
        <f t="shared" ref="AP1051:AP1052" si="1536">AP1052</f>
        <v>136</v>
      </c>
      <c r="AQ1051" s="27"/>
    </row>
    <row r="1052" spans="1:43" s="7" customFormat="1" ht="23.25" customHeight="1">
      <c r="A1052" s="33" t="s">
        <v>102</v>
      </c>
      <c r="B1052" s="36" t="s">
        <v>11</v>
      </c>
      <c r="C1052" s="36" t="s">
        <v>53</v>
      </c>
      <c r="D1052" s="25" t="s">
        <v>536</v>
      </c>
      <c r="E1052" s="38">
        <v>300</v>
      </c>
      <c r="F1052" s="27">
        <f>F1053</f>
        <v>136</v>
      </c>
      <c r="G1052" s="27"/>
      <c r="H1052" s="27">
        <f t="shared" si="1519"/>
        <v>0</v>
      </c>
      <c r="I1052" s="27"/>
      <c r="J1052" s="27">
        <f t="shared" si="1520"/>
        <v>0</v>
      </c>
      <c r="K1052" s="27"/>
      <c r="L1052" s="27">
        <f t="shared" si="1521"/>
        <v>136</v>
      </c>
      <c r="M1052" s="27"/>
      <c r="N1052" s="27">
        <f t="shared" si="1522"/>
        <v>0</v>
      </c>
      <c r="O1052" s="27"/>
      <c r="P1052" s="27">
        <f t="shared" si="1523"/>
        <v>0</v>
      </c>
      <c r="Q1052" s="27"/>
      <c r="R1052" s="27">
        <f t="shared" si="1524"/>
        <v>136</v>
      </c>
      <c r="S1052" s="27"/>
      <c r="T1052" s="27">
        <f t="shared" si="1525"/>
        <v>0</v>
      </c>
      <c r="U1052" s="27"/>
      <c r="V1052" s="27">
        <f t="shared" si="1526"/>
        <v>0</v>
      </c>
      <c r="W1052" s="27"/>
      <c r="X1052" s="27">
        <f t="shared" si="1527"/>
        <v>136</v>
      </c>
      <c r="Y1052" s="27"/>
      <c r="Z1052" s="27">
        <f t="shared" si="1528"/>
        <v>0</v>
      </c>
      <c r="AA1052" s="27"/>
      <c r="AB1052" s="27">
        <f t="shared" si="1529"/>
        <v>0</v>
      </c>
      <c r="AC1052" s="27"/>
      <c r="AD1052" s="27">
        <f t="shared" si="1530"/>
        <v>136</v>
      </c>
      <c r="AE1052" s="27"/>
      <c r="AF1052" s="27">
        <f t="shared" si="1531"/>
        <v>0</v>
      </c>
      <c r="AG1052" s="27"/>
      <c r="AH1052" s="27">
        <f t="shared" si="1532"/>
        <v>0</v>
      </c>
      <c r="AI1052" s="27"/>
      <c r="AJ1052" s="27">
        <f t="shared" si="1533"/>
        <v>136</v>
      </c>
      <c r="AK1052" s="27"/>
      <c r="AL1052" s="27">
        <f t="shared" si="1534"/>
        <v>0</v>
      </c>
      <c r="AM1052" s="27"/>
      <c r="AN1052" s="27">
        <f t="shared" si="1535"/>
        <v>0</v>
      </c>
      <c r="AO1052" s="27"/>
      <c r="AP1052" s="27">
        <f t="shared" si="1536"/>
        <v>136</v>
      </c>
      <c r="AQ1052" s="27"/>
    </row>
    <row r="1053" spans="1:43" s="7" customFormat="1" ht="33" customHeight="1">
      <c r="A1053" s="33" t="s">
        <v>198</v>
      </c>
      <c r="B1053" s="36" t="s">
        <v>11</v>
      </c>
      <c r="C1053" s="36" t="s">
        <v>53</v>
      </c>
      <c r="D1053" s="25" t="s">
        <v>536</v>
      </c>
      <c r="E1053" s="38">
        <v>310</v>
      </c>
      <c r="F1053" s="28">
        <v>136</v>
      </c>
      <c r="G1053" s="27"/>
      <c r="H1053" s="28"/>
      <c r="I1053" s="27"/>
      <c r="J1053" s="28"/>
      <c r="K1053" s="27"/>
      <c r="L1053" s="27">
        <f>F1053+H1053+I1053+J1053+K1053</f>
        <v>136</v>
      </c>
      <c r="M1053" s="27">
        <f>G1053+K1053</f>
        <v>0</v>
      </c>
      <c r="N1053" s="28"/>
      <c r="O1053" s="27"/>
      <c r="P1053" s="28"/>
      <c r="Q1053" s="27"/>
      <c r="R1053" s="27">
        <f>L1053+N1053+O1053+P1053+Q1053</f>
        <v>136</v>
      </c>
      <c r="S1053" s="27">
        <f>M1053+Q1053</f>
        <v>0</v>
      </c>
      <c r="T1053" s="28"/>
      <c r="U1053" s="27"/>
      <c r="V1053" s="28"/>
      <c r="W1053" s="27"/>
      <c r="X1053" s="27">
        <f>R1053+T1053+U1053+V1053+W1053</f>
        <v>136</v>
      </c>
      <c r="Y1053" s="27">
        <f>S1053+W1053</f>
        <v>0</v>
      </c>
      <c r="Z1053" s="28"/>
      <c r="AA1053" s="27"/>
      <c r="AB1053" s="28"/>
      <c r="AC1053" s="27"/>
      <c r="AD1053" s="27">
        <f>X1053+Z1053+AA1053+AB1053+AC1053</f>
        <v>136</v>
      </c>
      <c r="AE1053" s="27">
        <f>Y1053+AC1053</f>
        <v>0</v>
      </c>
      <c r="AF1053" s="28"/>
      <c r="AG1053" s="27"/>
      <c r="AH1053" s="28"/>
      <c r="AI1053" s="27"/>
      <c r="AJ1053" s="27">
        <f>AD1053+AF1053+AG1053+AH1053+AI1053</f>
        <v>136</v>
      </c>
      <c r="AK1053" s="27">
        <f>AE1053+AI1053</f>
        <v>0</v>
      </c>
      <c r="AL1053" s="28"/>
      <c r="AM1053" s="27"/>
      <c r="AN1053" s="28"/>
      <c r="AO1053" s="27"/>
      <c r="AP1053" s="27">
        <f>AJ1053+AL1053+AM1053+AN1053+AO1053</f>
        <v>136</v>
      </c>
      <c r="AQ1053" s="27">
        <f>AK1053+AO1053</f>
        <v>0</v>
      </c>
    </row>
    <row r="1054" spans="1:43" s="7" customFormat="1" ht="87" customHeight="1">
      <c r="A1054" s="33" t="s">
        <v>548</v>
      </c>
      <c r="B1054" s="36" t="s">
        <v>11</v>
      </c>
      <c r="C1054" s="36" t="s">
        <v>53</v>
      </c>
      <c r="D1054" s="25" t="s">
        <v>537</v>
      </c>
      <c r="E1054" s="38"/>
      <c r="F1054" s="27">
        <f>F1055</f>
        <v>43</v>
      </c>
      <c r="G1054" s="27"/>
      <c r="H1054" s="27">
        <f t="shared" ref="H1054:H1055" si="1537">H1055</f>
        <v>0</v>
      </c>
      <c r="I1054" s="27"/>
      <c r="J1054" s="27">
        <f t="shared" ref="J1054:J1055" si="1538">J1055</f>
        <v>0</v>
      </c>
      <c r="K1054" s="27"/>
      <c r="L1054" s="27">
        <f t="shared" ref="L1054:L1055" si="1539">L1055</f>
        <v>43</v>
      </c>
      <c r="M1054" s="27"/>
      <c r="N1054" s="27">
        <f t="shared" ref="N1054:N1055" si="1540">N1055</f>
        <v>0</v>
      </c>
      <c r="O1054" s="27"/>
      <c r="P1054" s="27">
        <f t="shared" ref="P1054:P1055" si="1541">P1055</f>
        <v>0</v>
      </c>
      <c r="Q1054" s="27"/>
      <c r="R1054" s="27">
        <f t="shared" ref="R1054:R1055" si="1542">R1055</f>
        <v>43</v>
      </c>
      <c r="S1054" s="27"/>
      <c r="T1054" s="27">
        <f t="shared" ref="T1054:T1055" si="1543">T1055</f>
        <v>0</v>
      </c>
      <c r="U1054" s="27"/>
      <c r="V1054" s="27">
        <f t="shared" ref="V1054:V1055" si="1544">V1055</f>
        <v>0</v>
      </c>
      <c r="W1054" s="27"/>
      <c r="X1054" s="27">
        <f t="shared" ref="X1054:X1055" si="1545">X1055</f>
        <v>43</v>
      </c>
      <c r="Y1054" s="27"/>
      <c r="Z1054" s="27">
        <f t="shared" ref="Z1054:Z1055" si="1546">Z1055</f>
        <v>0</v>
      </c>
      <c r="AA1054" s="27"/>
      <c r="AB1054" s="27">
        <f t="shared" ref="AB1054:AB1055" si="1547">AB1055</f>
        <v>0</v>
      </c>
      <c r="AC1054" s="27"/>
      <c r="AD1054" s="27">
        <f t="shared" ref="AD1054:AD1055" si="1548">AD1055</f>
        <v>43</v>
      </c>
      <c r="AE1054" s="27"/>
      <c r="AF1054" s="27">
        <f t="shared" ref="AF1054:AF1055" si="1549">AF1055</f>
        <v>0</v>
      </c>
      <c r="AG1054" s="27"/>
      <c r="AH1054" s="27">
        <f t="shared" ref="AH1054:AH1055" si="1550">AH1055</f>
        <v>0</v>
      </c>
      <c r="AI1054" s="27"/>
      <c r="AJ1054" s="27">
        <f t="shared" ref="AJ1054:AJ1055" si="1551">AJ1055</f>
        <v>43</v>
      </c>
      <c r="AK1054" s="27"/>
      <c r="AL1054" s="27">
        <f t="shared" ref="AL1054:AL1055" si="1552">AL1055</f>
        <v>0</v>
      </c>
      <c r="AM1054" s="27"/>
      <c r="AN1054" s="27">
        <f t="shared" ref="AN1054:AN1055" si="1553">AN1055</f>
        <v>0</v>
      </c>
      <c r="AO1054" s="27"/>
      <c r="AP1054" s="27">
        <f t="shared" ref="AP1054:AP1055" si="1554">AP1055</f>
        <v>43</v>
      </c>
      <c r="AQ1054" s="27"/>
    </row>
    <row r="1055" spans="1:43" s="7" customFormat="1" ht="24" customHeight="1">
      <c r="A1055" s="33" t="s">
        <v>102</v>
      </c>
      <c r="B1055" s="36" t="s">
        <v>11</v>
      </c>
      <c r="C1055" s="36" t="s">
        <v>53</v>
      </c>
      <c r="D1055" s="25" t="s">
        <v>537</v>
      </c>
      <c r="E1055" s="38">
        <v>300</v>
      </c>
      <c r="F1055" s="27">
        <f>F1056</f>
        <v>43</v>
      </c>
      <c r="G1055" s="27"/>
      <c r="H1055" s="27">
        <f t="shared" si="1537"/>
        <v>0</v>
      </c>
      <c r="I1055" s="27"/>
      <c r="J1055" s="27">
        <f t="shared" si="1538"/>
        <v>0</v>
      </c>
      <c r="K1055" s="27"/>
      <c r="L1055" s="27">
        <f t="shared" si="1539"/>
        <v>43</v>
      </c>
      <c r="M1055" s="27"/>
      <c r="N1055" s="27">
        <f t="shared" si="1540"/>
        <v>0</v>
      </c>
      <c r="O1055" s="27"/>
      <c r="P1055" s="27">
        <f t="shared" si="1541"/>
        <v>0</v>
      </c>
      <c r="Q1055" s="27"/>
      <c r="R1055" s="27">
        <f t="shared" si="1542"/>
        <v>43</v>
      </c>
      <c r="S1055" s="27"/>
      <c r="T1055" s="27">
        <f t="shared" si="1543"/>
        <v>0</v>
      </c>
      <c r="U1055" s="27"/>
      <c r="V1055" s="27">
        <f t="shared" si="1544"/>
        <v>0</v>
      </c>
      <c r="W1055" s="27"/>
      <c r="X1055" s="27">
        <f t="shared" si="1545"/>
        <v>43</v>
      </c>
      <c r="Y1055" s="27"/>
      <c r="Z1055" s="27">
        <f t="shared" si="1546"/>
        <v>0</v>
      </c>
      <c r="AA1055" s="27"/>
      <c r="AB1055" s="27">
        <f t="shared" si="1547"/>
        <v>0</v>
      </c>
      <c r="AC1055" s="27"/>
      <c r="AD1055" s="27">
        <f t="shared" si="1548"/>
        <v>43</v>
      </c>
      <c r="AE1055" s="27"/>
      <c r="AF1055" s="27">
        <f t="shared" si="1549"/>
        <v>0</v>
      </c>
      <c r="AG1055" s="27"/>
      <c r="AH1055" s="27">
        <f t="shared" si="1550"/>
        <v>0</v>
      </c>
      <c r="AI1055" s="27"/>
      <c r="AJ1055" s="27">
        <f t="shared" si="1551"/>
        <v>43</v>
      </c>
      <c r="AK1055" s="27"/>
      <c r="AL1055" s="27">
        <f t="shared" si="1552"/>
        <v>0</v>
      </c>
      <c r="AM1055" s="27"/>
      <c r="AN1055" s="27">
        <f t="shared" si="1553"/>
        <v>0</v>
      </c>
      <c r="AO1055" s="27"/>
      <c r="AP1055" s="27">
        <f t="shared" si="1554"/>
        <v>43</v>
      </c>
      <c r="AQ1055" s="27"/>
    </row>
    <row r="1056" spans="1:43" s="7" customFormat="1" ht="38.25" customHeight="1">
      <c r="A1056" s="33" t="s">
        <v>198</v>
      </c>
      <c r="B1056" s="36" t="s">
        <v>11</v>
      </c>
      <c r="C1056" s="36" t="s">
        <v>53</v>
      </c>
      <c r="D1056" s="25" t="s">
        <v>537</v>
      </c>
      <c r="E1056" s="38">
        <v>310</v>
      </c>
      <c r="F1056" s="28">
        <v>43</v>
      </c>
      <c r="G1056" s="27"/>
      <c r="H1056" s="28"/>
      <c r="I1056" s="27"/>
      <c r="J1056" s="28"/>
      <c r="K1056" s="27"/>
      <c r="L1056" s="27">
        <f>F1056+H1056+I1056+J1056+K1056</f>
        <v>43</v>
      </c>
      <c r="M1056" s="27">
        <f>G1056+K1056</f>
        <v>0</v>
      </c>
      <c r="N1056" s="28"/>
      <c r="O1056" s="27"/>
      <c r="P1056" s="28"/>
      <c r="Q1056" s="27"/>
      <c r="R1056" s="27">
        <f>L1056+N1056+O1056+P1056+Q1056</f>
        <v>43</v>
      </c>
      <c r="S1056" s="27">
        <f>M1056+Q1056</f>
        <v>0</v>
      </c>
      <c r="T1056" s="28"/>
      <c r="U1056" s="27"/>
      <c r="V1056" s="28"/>
      <c r="W1056" s="27"/>
      <c r="X1056" s="27">
        <f>R1056+T1056+U1056+V1056+W1056</f>
        <v>43</v>
      </c>
      <c r="Y1056" s="27">
        <f>S1056+W1056</f>
        <v>0</v>
      </c>
      <c r="Z1056" s="28"/>
      <c r="AA1056" s="27"/>
      <c r="AB1056" s="28"/>
      <c r="AC1056" s="27"/>
      <c r="AD1056" s="27">
        <f>X1056+Z1056+AA1056+AB1056+AC1056</f>
        <v>43</v>
      </c>
      <c r="AE1056" s="27">
        <f>Y1056+AC1056</f>
        <v>0</v>
      </c>
      <c r="AF1056" s="28"/>
      <c r="AG1056" s="27"/>
      <c r="AH1056" s="28"/>
      <c r="AI1056" s="27"/>
      <c r="AJ1056" s="27">
        <f>AD1056+AF1056+AG1056+AH1056+AI1056</f>
        <v>43</v>
      </c>
      <c r="AK1056" s="27">
        <f>AE1056+AI1056</f>
        <v>0</v>
      </c>
      <c r="AL1056" s="28"/>
      <c r="AM1056" s="27"/>
      <c r="AN1056" s="28"/>
      <c r="AO1056" s="27"/>
      <c r="AP1056" s="27">
        <f>AJ1056+AL1056+AM1056+AN1056+AO1056</f>
        <v>43</v>
      </c>
      <c r="AQ1056" s="27">
        <f>AK1056+AO1056</f>
        <v>0</v>
      </c>
    </row>
    <row r="1057" spans="1:43" s="7" customFormat="1" ht="55.5" customHeight="1">
      <c r="A1057" s="33" t="s">
        <v>218</v>
      </c>
      <c r="B1057" s="36" t="s">
        <v>11</v>
      </c>
      <c r="C1057" s="36" t="s">
        <v>53</v>
      </c>
      <c r="D1057" s="25" t="s">
        <v>538</v>
      </c>
      <c r="E1057" s="38"/>
      <c r="F1057" s="28">
        <f>F1058</f>
        <v>174</v>
      </c>
      <c r="G1057" s="27"/>
      <c r="H1057" s="28">
        <f t="shared" ref="H1057:H1058" si="1555">H1058</f>
        <v>0</v>
      </c>
      <c r="I1057" s="27"/>
      <c r="J1057" s="28">
        <f t="shared" ref="J1057:J1058" si="1556">J1058</f>
        <v>0</v>
      </c>
      <c r="K1057" s="27"/>
      <c r="L1057" s="28">
        <f t="shared" ref="L1057:L1058" si="1557">L1058</f>
        <v>174</v>
      </c>
      <c r="M1057" s="27"/>
      <c r="N1057" s="28">
        <f t="shared" ref="N1057:N1058" si="1558">N1058</f>
        <v>0</v>
      </c>
      <c r="O1057" s="27"/>
      <c r="P1057" s="28">
        <f t="shared" ref="P1057:P1058" si="1559">P1058</f>
        <v>0</v>
      </c>
      <c r="Q1057" s="27"/>
      <c r="R1057" s="28">
        <f t="shared" ref="R1057:R1058" si="1560">R1058</f>
        <v>174</v>
      </c>
      <c r="S1057" s="27"/>
      <c r="T1057" s="28">
        <f t="shared" ref="T1057:T1058" si="1561">T1058</f>
        <v>0</v>
      </c>
      <c r="U1057" s="27"/>
      <c r="V1057" s="28">
        <f t="shared" ref="V1057:V1058" si="1562">V1058</f>
        <v>0</v>
      </c>
      <c r="W1057" s="27"/>
      <c r="X1057" s="28">
        <f t="shared" ref="X1057:X1058" si="1563">X1058</f>
        <v>174</v>
      </c>
      <c r="Y1057" s="27"/>
      <c r="Z1057" s="28">
        <f t="shared" ref="Z1057:Z1058" si="1564">Z1058</f>
        <v>0</v>
      </c>
      <c r="AA1057" s="27"/>
      <c r="AB1057" s="28">
        <f t="shared" ref="AB1057:AB1058" si="1565">AB1058</f>
        <v>0</v>
      </c>
      <c r="AC1057" s="27"/>
      <c r="AD1057" s="28">
        <f t="shared" ref="AD1057:AD1058" si="1566">AD1058</f>
        <v>174</v>
      </c>
      <c r="AE1057" s="27"/>
      <c r="AF1057" s="28">
        <f t="shared" ref="AF1057:AF1058" si="1567">AF1058</f>
        <v>0</v>
      </c>
      <c r="AG1057" s="27"/>
      <c r="AH1057" s="28">
        <f t="shared" ref="AH1057:AH1058" si="1568">AH1058</f>
        <v>0</v>
      </c>
      <c r="AI1057" s="27"/>
      <c r="AJ1057" s="28">
        <f t="shared" ref="AJ1057:AJ1058" si="1569">AJ1058</f>
        <v>174</v>
      </c>
      <c r="AK1057" s="27"/>
      <c r="AL1057" s="28">
        <f t="shared" ref="AL1057:AL1058" si="1570">AL1058</f>
        <v>0</v>
      </c>
      <c r="AM1057" s="27"/>
      <c r="AN1057" s="28">
        <f t="shared" ref="AN1057:AN1058" si="1571">AN1058</f>
        <v>0</v>
      </c>
      <c r="AO1057" s="27"/>
      <c r="AP1057" s="28">
        <f t="shared" ref="AP1057:AP1058" si="1572">AP1058</f>
        <v>174</v>
      </c>
      <c r="AQ1057" s="27"/>
    </row>
    <row r="1058" spans="1:43" s="7" customFormat="1" ht="23.25" customHeight="1">
      <c r="A1058" s="33" t="s">
        <v>102</v>
      </c>
      <c r="B1058" s="36" t="s">
        <v>11</v>
      </c>
      <c r="C1058" s="36" t="s">
        <v>53</v>
      </c>
      <c r="D1058" s="25" t="s">
        <v>538</v>
      </c>
      <c r="E1058" s="38">
        <v>300</v>
      </c>
      <c r="F1058" s="28">
        <f>F1059</f>
        <v>174</v>
      </c>
      <c r="G1058" s="27"/>
      <c r="H1058" s="28">
        <f t="shared" si="1555"/>
        <v>0</v>
      </c>
      <c r="I1058" s="27"/>
      <c r="J1058" s="28">
        <f t="shared" si="1556"/>
        <v>0</v>
      </c>
      <c r="K1058" s="27"/>
      <c r="L1058" s="28">
        <f t="shared" si="1557"/>
        <v>174</v>
      </c>
      <c r="M1058" s="27"/>
      <c r="N1058" s="28">
        <f t="shared" si="1558"/>
        <v>0</v>
      </c>
      <c r="O1058" s="27"/>
      <c r="P1058" s="28">
        <f t="shared" si="1559"/>
        <v>0</v>
      </c>
      <c r="Q1058" s="27"/>
      <c r="R1058" s="28">
        <f t="shared" si="1560"/>
        <v>174</v>
      </c>
      <c r="S1058" s="27"/>
      <c r="T1058" s="28">
        <f t="shared" si="1561"/>
        <v>0</v>
      </c>
      <c r="U1058" s="27"/>
      <c r="V1058" s="28">
        <f t="shared" si="1562"/>
        <v>0</v>
      </c>
      <c r="W1058" s="27"/>
      <c r="X1058" s="28">
        <f t="shared" si="1563"/>
        <v>174</v>
      </c>
      <c r="Y1058" s="27"/>
      <c r="Z1058" s="28">
        <f t="shared" si="1564"/>
        <v>0</v>
      </c>
      <c r="AA1058" s="27"/>
      <c r="AB1058" s="28">
        <f t="shared" si="1565"/>
        <v>0</v>
      </c>
      <c r="AC1058" s="27"/>
      <c r="AD1058" s="28">
        <f t="shared" si="1566"/>
        <v>174</v>
      </c>
      <c r="AE1058" s="27"/>
      <c r="AF1058" s="28">
        <f t="shared" si="1567"/>
        <v>0</v>
      </c>
      <c r="AG1058" s="27"/>
      <c r="AH1058" s="28">
        <f t="shared" si="1568"/>
        <v>0</v>
      </c>
      <c r="AI1058" s="27"/>
      <c r="AJ1058" s="28">
        <f t="shared" si="1569"/>
        <v>174</v>
      </c>
      <c r="AK1058" s="27"/>
      <c r="AL1058" s="28">
        <f t="shared" si="1570"/>
        <v>0</v>
      </c>
      <c r="AM1058" s="27"/>
      <c r="AN1058" s="28">
        <f t="shared" si="1571"/>
        <v>0</v>
      </c>
      <c r="AO1058" s="27"/>
      <c r="AP1058" s="28">
        <f t="shared" si="1572"/>
        <v>174</v>
      </c>
      <c r="AQ1058" s="27"/>
    </row>
    <row r="1059" spans="1:43" s="7" customFormat="1" ht="37.5" customHeight="1">
      <c r="A1059" s="33" t="s">
        <v>198</v>
      </c>
      <c r="B1059" s="36" t="s">
        <v>11</v>
      </c>
      <c r="C1059" s="36" t="s">
        <v>53</v>
      </c>
      <c r="D1059" s="25" t="s">
        <v>538</v>
      </c>
      <c r="E1059" s="38">
        <v>310</v>
      </c>
      <c r="F1059" s="28">
        <v>174</v>
      </c>
      <c r="G1059" s="27"/>
      <c r="H1059" s="28"/>
      <c r="I1059" s="27"/>
      <c r="J1059" s="28"/>
      <c r="K1059" s="27"/>
      <c r="L1059" s="27">
        <f>F1059+H1059+I1059+J1059+K1059</f>
        <v>174</v>
      </c>
      <c r="M1059" s="27">
        <f>G1059+K1059</f>
        <v>0</v>
      </c>
      <c r="N1059" s="28"/>
      <c r="O1059" s="27"/>
      <c r="P1059" s="28"/>
      <c r="Q1059" s="27"/>
      <c r="R1059" s="27">
        <f>L1059+N1059+O1059+P1059+Q1059</f>
        <v>174</v>
      </c>
      <c r="S1059" s="27">
        <f>M1059+Q1059</f>
        <v>0</v>
      </c>
      <c r="T1059" s="28"/>
      <c r="U1059" s="27"/>
      <c r="V1059" s="28"/>
      <c r="W1059" s="27"/>
      <c r="X1059" s="27">
        <f>R1059+T1059+U1059+V1059+W1059</f>
        <v>174</v>
      </c>
      <c r="Y1059" s="27">
        <f>S1059+W1059</f>
        <v>0</v>
      </c>
      <c r="Z1059" s="28"/>
      <c r="AA1059" s="27"/>
      <c r="AB1059" s="28"/>
      <c r="AC1059" s="27"/>
      <c r="AD1059" s="27">
        <f>X1059+Z1059+AA1059+AB1059+AC1059</f>
        <v>174</v>
      </c>
      <c r="AE1059" s="27">
        <f>Y1059+AC1059</f>
        <v>0</v>
      </c>
      <c r="AF1059" s="28"/>
      <c r="AG1059" s="27"/>
      <c r="AH1059" s="28"/>
      <c r="AI1059" s="27"/>
      <c r="AJ1059" s="27">
        <f>AD1059+AF1059+AG1059+AH1059+AI1059</f>
        <v>174</v>
      </c>
      <c r="AK1059" s="27">
        <f>AE1059+AI1059</f>
        <v>0</v>
      </c>
      <c r="AL1059" s="28"/>
      <c r="AM1059" s="27"/>
      <c r="AN1059" s="28"/>
      <c r="AO1059" s="27"/>
      <c r="AP1059" s="27">
        <f>AJ1059+AL1059+AM1059+AN1059+AO1059</f>
        <v>174</v>
      </c>
      <c r="AQ1059" s="27">
        <f>AK1059+AO1059</f>
        <v>0</v>
      </c>
    </row>
    <row r="1060" spans="1:43" s="7" customFormat="1" ht="54.75" customHeight="1">
      <c r="A1060" s="33" t="s">
        <v>541</v>
      </c>
      <c r="B1060" s="36" t="s">
        <v>11</v>
      </c>
      <c r="C1060" s="36" t="s">
        <v>53</v>
      </c>
      <c r="D1060" s="25" t="s">
        <v>539</v>
      </c>
      <c r="E1060" s="38"/>
      <c r="F1060" s="28">
        <f>F1061</f>
        <v>300</v>
      </c>
      <c r="G1060" s="27"/>
      <c r="H1060" s="28">
        <f t="shared" ref="H1060:H1061" si="1573">H1061</f>
        <v>0</v>
      </c>
      <c r="I1060" s="27"/>
      <c r="J1060" s="28">
        <f t="shared" ref="J1060:J1061" si="1574">J1061</f>
        <v>0</v>
      </c>
      <c r="K1060" s="27"/>
      <c r="L1060" s="28">
        <f t="shared" ref="L1060:L1061" si="1575">L1061</f>
        <v>300</v>
      </c>
      <c r="M1060" s="27"/>
      <c r="N1060" s="28">
        <f t="shared" ref="N1060:N1061" si="1576">N1061</f>
        <v>0</v>
      </c>
      <c r="O1060" s="27"/>
      <c r="P1060" s="28">
        <f t="shared" ref="P1060:P1061" si="1577">P1061</f>
        <v>0</v>
      </c>
      <c r="Q1060" s="27"/>
      <c r="R1060" s="28">
        <f t="shared" ref="R1060:R1061" si="1578">R1061</f>
        <v>300</v>
      </c>
      <c r="S1060" s="27"/>
      <c r="T1060" s="28">
        <f t="shared" ref="T1060:T1061" si="1579">T1061</f>
        <v>0</v>
      </c>
      <c r="U1060" s="27"/>
      <c r="V1060" s="28">
        <f t="shared" ref="V1060:V1061" si="1580">V1061</f>
        <v>0</v>
      </c>
      <c r="W1060" s="27"/>
      <c r="X1060" s="28">
        <f t="shared" ref="X1060:X1061" si="1581">X1061</f>
        <v>300</v>
      </c>
      <c r="Y1060" s="27"/>
      <c r="Z1060" s="28">
        <f t="shared" ref="Z1060:Z1061" si="1582">Z1061</f>
        <v>0</v>
      </c>
      <c r="AA1060" s="27"/>
      <c r="AB1060" s="28">
        <f t="shared" ref="AB1060:AB1061" si="1583">AB1061</f>
        <v>0</v>
      </c>
      <c r="AC1060" s="27"/>
      <c r="AD1060" s="28">
        <f t="shared" ref="AD1060:AD1061" si="1584">AD1061</f>
        <v>300</v>
      </c>
      <c r="AE1060" s="27"/>
      <c r="AF1060" s="28">
        <f t="shared" ref="AF1060:AF1061" si="1585">AF1061</f>
        <v>0</v>
      </c>
      <c r="AG1060" s="27"/>
      <c r="AH1060" s="28">
        <f t="shared" ref="AH1060:AH1061" si="1586">AH1061</f>
        <v>0</v>
      </c>
      <c r="AI1060" s="27"/>
      <c r="AJ1060" s="28">
        <f t="shared" ref="AJ1060:AJ1061" si="1587">AJ1061</f>
        <v>300</v>
      </c>
      <c r="AK1060" s="27"/>
      <c r="AL1060" s="28">
        <f t="shared" ref="AL1060:AL1061" si="1588">AL1061</f>
        <v>0</v>
      </c>
      <c r="AM1060" s="27"/>
      <c r="AN1060" s="28">
        <f t="shared" ref="AN1060:AN1061" si="1589">AN1061</f>
        <v>0</v>
      </c>
      <c r="AO1060" s="27"/>
      <c r="AP1060" s="28">
        <f t="shared" ref="AP1060:AP1061" si="1590">AP1061</f>
        <v>300</v>
      </c>
      <c r="AQ1060" s="27"/>
    </row>
    <row r="1061" spans="1:43" s="7" customFormat="1" ht="23.25" customHeight="1">
      <c r="A1061" s="33" t="s">
        <v>102</v>
      </c>
      <c r="B1061" s="36" t="s">
        <v>11</v>
      </c>
      <c r="C1061" s="36" t="s">
        <v>53</v>
      </c>
      <c r="D1061" s="25" t="s">
        <v>539</v>
      </c>
      <c r="E1061" s="38">
        <v>300</v>
      </c>
      <c r="F1061" s="28">
        <f>F1062</f>
        <v>300</v>
      </c>
      <c r="G1061" s="27"/>
      <c r="H1061" s="28">
        <f t="shared" si="1573"/>
        <v>0</v>
      </c>
      <c r="I1061" s="27"/>
      <c r="J1061" s="28">
        <f t="shared" si="1574"/>
        <v>0</v>
      </c>
      <c r="K1061" s="27"/>
      <c r="L1061" s="28">
        <f t="shared" si="1575"/>
        <v>300</v>
      </c>
      <c r="M1061" s="27"/>
      <c r="N1061" s="28">
        <f t="shared" si="1576"/>
        <v>0</v>
      </c>
      <c r="O1061" s="27"/>
      <c r="P1061" s="28">
        <f t="shared" si="1577"/>
        <v>0</v>
      </c>
      <c r="Q1061" s="27"/>
      <c r="R1061" s="28">
        <f t="shared" si="1578"/>
        <v>300</v>
      </c>
      <c r="S1061" s="27"/>
      <c r="T1061" s="28">
        <f t="shared" si="1579"/>
        <v>0</v>
      </c>
      <c r="U1061" s="27"/>
      <c r="V1061" s="28">
        <f t="shared" si="1580"/>
        <v>0</v>
      </c>
      <c r="W1061" s="27"/>
      <c r="X1061" s="28">
        <f t="shared" si="1581"/>
        <v>300</v>
      </c>
      <c r="Y1061" s="27"/>
      <c r="Z1061" s="28">
        <f t="shared" si="1582"/>
        <v>0</v>
      </c>
      <c r="AA1061" s="27"/>
      <c r="AB1061" s="28">
        <f t="shared" si="1583"/>
        <v>0</v>
      </c>
      <c r="AC1061" s="27"/>
      <c r="AD1061" s="28">
        <f t="shared" si="1584"/>
        <v>300</v>
      </c>
      <c r="AE1061" s="27"/>
      <c r="AF1061" s="28">
        <f t="shared" si="1585"/>
        <v>0</v>
      </c>
      <c r="AG1061" s="27"/>
      <c r="AH1061" s="28">
        <f t="shared" si="1586"/>
        <v>0</v>
      </c>
      <c r="AI1061" s="27"/>
      <c r="AJ1061" s="28">
        <f t="shared" si="1587"/>
        <v>300</v>
      </c>
      <c r="AK1061" s="27"/>
      <c r="AL1061" s="28">
        <f t="shared" si="1588"/>
        <v>0</v>
      </c>
      <c r="AM1061" s="27"/>
      <c r="AN1061" s="28">
        <f t="shared" si="1589"/>
        <v>0</v>
      </c>
      <c r="AO1061" s="27"/>
      <c r="AP1061" s="28">
        <f t="shared" si="1590"/>
        <v>300</v>
      </c>
      <c r="AQ1061" s="27"/>
    </row>
    <row r="1062" spans="1:43" s="7" customFormat="1" ht="33" customHeight="1">
      <c r="A1062" s="33" t="s">
        <v>198</v>
      </c>
      <c r="B1062" s="36" t="s">
        <v>11</v>
      </c>
      <c r="C1062" s="36" t="s">
        <v>53</v>
      </c>
      <c r="D1062" s="25" t="s">
        <v>539</v>
      </c>
      <c r="E1062" s="38">
        <v>310</v>
      </c>
      <c r="F1062" s="28">
        <v>300</v>
      </c>
      <c r="G1062" s="27"/>
      <c r="H1062" s="28"/>
      <c r="I1062" s="27"/>
      <c r="J1062" s="28"/>
      <c r="K1062" s="27"/>
      <c r="L1062" s="27">
        <f>F1062+H1062+I1062+J1062+K1062</f>
        <v>300</v>
      </c>
      <c r="M1062" s="27">
        <f>G1062+K1062</f>
        <v>0</v>
      </c>
      <c r="N1062" s="28"/>
      <c r="O1062" s="27"/>
      <c r="P1062" s="28"/>
      <c r="Q1062" s="27"/>
      <c r="R1062" s="27">
        <f>L1062+N1062+O1062+P1062+Q1062</f>
        <v>300</v>
      </c>
      <c r="S1062" s="27">
        <f>M1062+Q1062</f>
        <v>0</v>
      </c>
      <c r="T1062" s="28"/>
      <c r="U1062" s="27"/>
      <c r="V1062" s="28"/>
      <c r="W1062" s="27"/>
      <c r="X1062" s="27">
        <f>R1062+T1062+U1062+V1062+W1062</f>
        <v>300</v>
      </c>
      <c r="Y1062" s="27">
        <f>S1062+W1062</f>
        <v>0</v>
      </c>
      <c r="Z1062" s="28"/>
      <c r="AA1062" s="27"/>
      <c r="AB1062" s="28"/>
      <c r="AC1062" s="27"/>
      <c r="AD1062" s="27">
        <f>X1062+Z1062+AA1062+AB1062+AC1062</f>
        <v>300</v>
      </c>
      <c r="AE1062" s="27">
        <f>Y1062+AC1062</f>
        <v>0</v>
      </c>
      <c r="AF1062" s="28"/>
      <c r="AG1062" s="27"/>
      <c r="AH1062" s="28"/>
      <c r="AI1062" s="27"/>
      <c r="AJ1062" s="27">
        <f>AD1062+AF1062+AG1062+AH1062+AI1062</f>
        <v>300</v>
      </c>
      <c r="AK1062" s="27">
        <f>AE1062+AI1062</f>
        <v>0</v>
      </c>
      <c r="AL1062" s="28"/>
      <c r="AM1062" s="27"/>
      <c r="AN1062" s="28"/>
      <c r="AO1062" s="27"/>
      <c r="AP1062" s="27">
        <f>AJ1062+AL1062+AM1062+AN1062+AO1062</f>
        <v>300</v>
      </c>
      <c r="AQ1062" s="27">
        <f>AK1062+AO1062</f>
        <v>0</v>
      </c>
    </row>
    <row r="1063" spans="1:43" s="7" customFormat="1" ht="54.75" customHeight="1">
      <c r="A1063" s="33" t="s">
        <v>219</v>
      </c>
      <c r="B1063" s="36" t="s">
        <v>11</v>
      </c>
      <c r="C1063" s="36" t="s">
        <v>53</v>
      </c>
      <c r="D1063" s="25" t="s">
        <v>540</v>
      </c>
      <c r="E1063" s="38"/>
      <c r="F1063" s="28">
        <f>F1064</f>
        <v>6844</v>
      </c>
      <c r="G1063" s="27"/>
      <c r="H1063" s="28">
        <f t="shared" ref="H1063:H1064" si="1591">H1064</f>
        <v>0</v>
      </c>
      <c r="I1063" s="27"/>
      <c r="J1063" s="28">
        <f t="shared" ref="J1063:J1064" si="1592">J1064</f>
        <v>0</v>
      </c>
      <c r="K1063" s="27"/>
      <c r="L1063" s="28">
        <f t="shared" ref="L1063:L1064" si="1593">L1064</f>
        <v>6844</v>
      </c>
      <c r="M1063" s="27"/>
      <c r="N1063" s="28">
        <f t="shared" ref="N1063:N1064" si="1594">N1064</f>
        <v>0</v>
      </c>
      <c r="O1063" s="27"/>
      <c r="P1063" s="28">
        <f t="shared" ref="P1063:P1064" si="1595">P1064</f>
        <v>0</v>
      </c>
      <c r="Q1063" s="27"/>
      <c r="R1063" s="28">
        <f t="shared" ref="R1063:R1064" si="1596">R1064</f>
        <v>6844</v>
      </c>
      <c r="S1063" s="27"/>
      <c r="T1063" s="28">
        <f t="shared" ref="T1063:T1064" si="1597">T1064</f>
        <v>0</v>
      </c>
      <c r="U1063" s="27"/>
      <c r="V1063" s="28">
        <f t="shared" ref="V1063:V1064" si="1598">V1064</f>
        <v>0</v>
      </c>
      <c r="W1063" s="27"/>
      <c r="X1063" s="28">
        <f t="shared" ref="X1063:X1064" si="1599">X1064</f>
        <v>6844</v>
      </c>
      <c r="Y1063" s="27"/>
      <c r="Z1063" s="28">
        <f t="shared" ref="Z1063:Z1064" si="1600">Z1064</f>
        <v>0</v>
      </c>
      <c r="AA1063" s="27"/>
      <c r="AB1063" s="28">
        <f t="shared" ref="AB1063:AB1064" si="1601">AB1064</f>
        <v>0</v>
      </c>
      <c r="AC1063" s="27"/>
      <c r="AD1063" s="28">
        <f t="shared" ref="AD1063:AD1064" si="1602">AD1064</f>
        <v>6844</v>
      </c>
      <c r="AE1063" s="27"/>
      <c r="AF1063" s="28">
        <f t="shared" ref="AF1063:AF1064" si="1603">AF1064</f>
        <v>0</v>
      </c>
      <c r="AG1063" s="27"/>
      <c r="AH1063" s="28">
        <f t="shared" ref="AH1063:AH1064" si="1604">AH1064</f>
        <v>0</v>
      </c>
      <c r="AI1063" s="27"/>
      <c r="AJ1063" s="28">
        <f t="shared" ref="AJ1063:AJ1064" si="1605">AJ1064</f>
        <v>6844</v>
      </c>
      <c r="AK1063" s="27"/>
      <c r="AL1063" s="28">
        <f t="shared" ref="AL1063:AL1064" si="1606">AL1064</f>
        <v>0</v>
      </c>
      <c r="AM1063" s="27"/>
      <c r="AN1063" s="28">
        <f t="shared" ref="AN1063:AN1064" si="1607">AN1064</f>
        <v>0</v>
      </c>
      <c r="AO1063" s="27"/>
      <c r="AP1063" s="28">
        <f t="shared" ref="AP1063:AP1064" si="1608">AP1064</f>
        <v>6844</v>
      </c>
      <c r="AQ1063" s="27"/>
    </row>
    <row r="1064" spans="1:43" s="7" customFormat="1" ht="22.5" customHeight="1">
      <c r="A1064" s="33" t="s">
        <v>102</v>
      </c>
      <c r="B1064" s="36" t="s">
        <v>11</v>
      </c>
      <c r="C1064" s="36" t="s">
        <v>53</v>
      </c>
      <c r="D1064" s="25" t="s">
        <v>540</v>
      </c>
      <c r="E1064" s="38">
        <v>300</v>
      </c>
      <c r="F1064" s="28">
        <f>F1065</f>
        <v>6844</v>
      </c>
      <c r="G1064" s="27"/>
      <c r="H1064" s="28">
        <f t="shared" si="1591"/>
        <v>0</v>
      </c>
      <c r="I1064" s="27"/>
      <c r="J1064" s="28">
        <f t="shared" si="1592"/>
        <v>0</v>
      </c>
      <c r="K1064" s="27"/>
      <c r="L1064" s="28">
        <f t="shared" si="1593"/>
        <v>6844</v>
      </c>
      <c r="M1064" s="27"/>
      <c r="N1064" s="28">
        <f t="shared" si="1594"/>
        <v>0</v>
      </c>
      <c r="O1064" s="27"/>
      <c r="P1064" s="28">
        <f t="shared" si="1595"/>
        <v>0</v>
      </c>
      <c r="Q1064" s="27"/>
      <c r="R1064" s="28">
        <f t="shared" si="1596"/>
        <v>6844</v>
      </c>
      <c r="S1064" s="27"/>
      <c r="T1064" s="28">
        <f t="shared" si="1597"/>
        <v>0</v>
      </c>
      <c r="U1064" s="27"/>
      <c r="V1064" s="28">
        <f t="shared" si="1598"/>
        <v>0</v>
      </c>
      <c r="W1064" s="27"/>
      <c r="X1064" s="28">
        <f t="shared" si="1599"/>
        <v>6844</v>
      </c>
      <c r="Y1064" s="27"/>
      <c r="Z1064" s="28">
        <f t="shared" si="1600"/>
        <v>0</v>
      </c>
      <c r="AA1064" s="27"/>
      <c r="AB1064" s="28">
        <f t="shared" si="1601"/>
        <v>0</v>
      </c>
      <c r="AC1064" s="27"/>
      <c r="AD1064" s="28">
        <f t="shared" si="1602"/>
        <v>6844</v>
      </c>
      <c r="AE1064" s="27"/>
      <c r="AF1064" s="28">
        <f t="shared" si="1603"/>
        <v>0</v>
      </c>
      <c r="AG1064" s="27"/>
      <c r="AH1064" s="28">
        <f t="shared" si="1604"/>
        <v>0</v>
      </c>
      <c r="AI1064" s="27"/>
      <c r="AJ1064" s="28">
        <f t="shared" si="1605"/>
        <v>6844</v>
      </c>
      <c r="AK1064" s="27"/>
      <c r="AL1064" s="28">
        <f t="shared" si="1606"/>
        <v>0</v>
      </c>
      <c r="AM1064" s="27"/>
      <c r="AN1064" s="28">
        <f t="shared" si="1607"/>
        <v>0</v>
      </c>
      <c r="AO1064" s="27"/>
      <c r="AP1064" s="28">
        <f t="shared" si="1608"/>
        <v>6844</v>
      </c>
      <c r="AQ1064" s="27"/>
    </row>
    <row r="1065" spans="1:43" s="7" customFormat="1" ht="33" customHeight="1">
      <c r="A1065" s="33" t="s">
        <v>198</v>
      </c>
      <c r="B1065" s="36" t="s">
        <v>11</v>
      </c>
      <c r="C1065" s="36" t="s">
        <v>53</v>
      </c>
      <c r="D1065" s="25" t="s">
        <v>540</v>
      </c>
      <c r="E1065" s="38">
        <v>310</v>
      </c>
      <c r="F1065" s="28">
        <v>6844</v>
      </c>
      <c r="G1065" s="27"/>
      <c r="H1065" s="28"/>
      <c r="I1065" s="27"/>
      <c r="J1065" s="28"/>
      <c r="K1065" s="27"/>
      <c r="L1065" s="27">
        <f>F1065+H1065+I1065+J1065+K1065</f>
        <v>6844</v>
      </c>
      <c r="M1065" s="27">
        <f>G1065+K1065</f>
        <v>0</v>
      </c>
      <c r="N1065" s="28"/>
      <c r="O1065" s="27"/>
      <c r="P1065" s="28"/>
      <c r="Q1065" s="27"/>
      <c r="R1065" s="27">
        <f>L1065+N1065+O1065+P1065+Q1065</f>
        <v>6844</v>
      </c>
      <c r="S1065" s="27">
        <f>M1065+Q1065</f>
        <v>0</v>
      </c>
      <c r="T1065" s="28"/>
      <c r="U1065" s="27"/>
      <c r="V1065" s="28"/>
      <c r="W1065" s="27"/>
      <c r="X1065" s="27">
        <f>R1065+T1065+U1065+V1065+W1065</f>
        <v>6844</v>
      </c>
      <c r="Y1065" s="27">
        <f>S1065+W1065</f>
        <v>0</v>
      </c>
      <c r="Z1065" s="28"/>
      <c r="AA1065" s="27"/>
      <c r="AB1065" s="28"/>
      <c r="AC1065" s="27"/>
      <c r="AD1065" s="27">
        <f>X1065+Z1065+AA1065+AB1065+AC1065</f>
        <v>6844</v>
      </c>
      <c r="AE1065" s="27">
        <f>Y1065+AC1065</f>
        <v>0</v>
      </c>
      <c r="AF1065" s="28"/>
      <c r="AG1065" s="27"/>
      <c r="AH1065" s="28"/>
      <c r="AI1065" s="27"/>
      <c r="AJ1065" s="27">
        <f>AD1065+AF1065+AG1065+AH1065+AI1065</f>
        <v>6844</v>
      </c>
      <c r="AK1065" s="27">
        <f>AE1065+AI1065</f>
        <v>0</v>
      </c>
      <c r="AL1065" s="28"/>
      <c r="AM1065" s="27"/>
      <c r="AN1065" s="28"/>
      <c r="AO1065" s="27"/>
      <c r="AP1065" s="27">
        <f>AJ1065+AL1065+AM1065+AN1065+AO1065</f>
        <v>6844</v>
      </c>
      <c r="AQ1065" s="27">
        <f>AK1065+AO1065</f>
        <v>0</v>
      </c>
    </row>
    <row r="1066" spans="1:43" s="7" customFormat="1" ht="33.75">
      <c r="A1066" s="33" t="s">
        <v>660</v>
      </c>
      <c r="B1066" s="36" t="s">
        <v>11</v>
      </c>
      <c r="C1066" s="36" t="s">
        <v>53</v>
      </c>
      <c r="D1066" s="25" t="s">
        <v>659</v>
      </c>
      <c r="E1066" s="38"/>
      <c r="F1066" s="28"/>
      <c r="G1066" s="27"/>
      <c r="H1066" s="28"/>
      <c r="I1066" s="27"/>
      <c r="J1066" s="28"/>
      <c r="K1066" s="27"/>
      <c r="L1066" s="27"/>
      <c r="M1066" s="27"/>
      <c r="N1066" s="28">
        <f>N1067</f>
        <v>2955</v>
      </c>
      <c r="O1066" s="28">
        <f t="shared" ref="O1066:AD1067" si="1609">O1067</f>
        <v>0</v>
      </c>
      <c r="P1066" s="28">
        <f t="shared" si="1609"/>
        <v>0</v>
      </c>
      <c r="Q1066" s="28">
        <f t="shared" si="1609"/>
        <v>0</v>
      </c>
      <c r="R1066" s="28">
        <f t="shared" si="1609"/>
        <v>2955</v>
      </c>
      <c r="S1066" s="28">
        <f t="shared" si="1609"/>
        <v>0</v>
      </c>
      <c r="T1066" s="28">
        <f>T1067</f>
        <v>0</v>
      </c>
      <c r="U1066" s="28">
        <f t="shared" si="1609"/>
        <v>0</v>
      </c>
      <c r="V1066" s="28">
        <f t="shared" si="1609"/>
        <v>0</v>
      </c>
      <c r="W1066" s="28">
        <f t="shared" si="1609"/>
        <v>0</v>
      </c>
      <c r="X1066" s="28">
        <f t="shared" si="1609"/>
        <v>2955</v>
      </c>
      <c r="Y1066" s="28">
        <f t="shared" si="1609"/>
        <v>0</v>
      </c>
      <c r="Z1066" s="28">
        <f>Z1067</f>
        <v>0</v>
      </c>
      <c r="AA1066" s="28">
        <f t="shared" si="1609"/>
        <v>0</v>
      </c>
      <c r="AB1066" s="28">
        <f t="shared" si="1609"/>
        <v>0</v>
      </c>
      <c r="AC1066" s="28">
        <f t="shared" si="1609"/>
        <v>0</v>
      </c>
      <c r="AD1066" s="28">
        <f t="shared" si="1609"/>
        <v>2955</v>
      </c>
      <c r="AE1066" s="28">
        <f t="shared" ref="AA1066:AE1067" si="1610">AE1067</f>
        <v>0</v>
      </c>
      <c r="AF1066" s="28">
        <f>AF1067</f>
        <v>0</v>
      </c>
      <c r="AG1066" s="28">
        <f t="shared" ref="AG1066:AQ1067" si="1611">AG1067</f>
        <v>0</v>
      </c>
      <c r="AH1066" s="28">
        <f t="shared" si="1611"/>
        <v>0</v>
      </c>
      <c r="AI1066" s="28">
        <f t="shared" si="1611"/>
        <v>0</v>
      </c>
      <c r="AJ1066" s="28">
        <f t="shared" si="1611"/>
        <v>2955</v>
      </c>
      <c r="AK1066" s="28">
        <f t="shared" si="1611"/>
        <v>0</v>
      </c>
      <c r="AL1066" s="28">
        <f>AL1067</f>
        <v>0</v>
      </c>
      <c r="AM1066" s="28">
        <f t="shared" si="1611"/>
        <v>0</v>
      </c>
      <c r="AN1066" s="28">
        <f t="shared" si="1611"/>
        <v>0</v>
      </c>
      <c r="AO1066" s="28">
        <f t="shared" si="1611"/>
        <v>0</v>
      </c>
      <c r="AP1066" s="28">
        <f t="shared" si="1611"/>
        <v>2955</v>
      </c>
      <c r="AQ1066" s="28">
        <f t="shared" si="1611"/>
        <v>0</v>
      </c>
    </row>
    <row r="1067" spans="1:43" s="7" customFormat="1" ht="23.25" customHeight="1">
      <c r="A1067" s="33" t="s">
        <v>102</v>
      </c>
      <c r="B1067" s="36" t="s">
        <v>11</v>
      </c>
      <c r="C1067" s="36" t="s">
        <v>53</v>
      </c>
      <c r="D1067" s="25" t="s">
        <v>659</v>
      </c>
      <c r="E1067" s="38">
        <v>300</v>
      </c>
      <c r="F1067" s="28"/>
      <c r="G1067" s="27"/>
      <c r="H1067" s="28"/>
      <c r="I1067" s="27"/>
      <c r="J1067" s="28"/>
      <c r="K1067" s="27"/>
      <c r="L1067" s="27"/>
      <c r="M1067" s="27"/>
      <c r="N1067" s="28">
        <f>N1068</f>
        <v>2955</v>
      </c>
      <c r="O1067" s="28">
        <f t="shared" si="1609"/>
        <v>0</v>
      </c>
      <c r="P1067" s="28">
        <f t="shared" si="1609"/>
        <v>0</v>
      </c>
      <c r="Q1067" s="28">
        <f t="shared" si="1609"/>
        <v>0</v>
      </c>
      <c r="R1067" s="28">
        <f t="shared" si="1609"/>
        <v>2955</v>
      </c>
      <c r="S1067" s="28">
        <f t="shared" si="1609"/>
        <v>0</v>
      </c>
      <c r="T1067" s="28">
        <f>T1068</f>
        <v>0</v>
      </c>
      <c r="U1067" s="28">
        <f t="shared" si="1609"/>
        <v>0</v>
      </c>
      <c r="V1067" s="28">
        <f t="shared" si="1609"/>
        <v>0</v>
      </c>
      <c r="W1067" s="28">
        <f t="shared" si="1609"/>
        <v>0</v>
      </c>
      <c r="X1067" s="28">
        <f t="shared" si="1609"/>
        <v>2955</v>
      </c>
      <c r="Y1067" s="28">
        <f t="shared" si="1609"/>
        <v>0</v>
      </c>
      <c r="Z1067" s="28">
        <f>Z1068</f>
        <v>0</v>
      </c>
      <c r="AA1067" s="28">
        <f t="shared" si="1610"/>
        <v>0</v>
      </c>
      <c r="AB1067" s="28">
        <f t="shared" si="1610"/>
        <v>0</v>
      </c>
      <c r="AC1067" s="28">
        <f t="shared" si="1610"/>
        <v>0</v>
      </c>
      <c r="AD1067" s="28">
        <f t="shared" si="1610"/>
        <v>2955</v>
      </c>
      <c r="AE1067" s="28">
        <f t="shared" si="1610"/>
        <v>0</v>
      </c>
      <c r="AF1067" s="28">
        <f>AF1068</f>
        <v>0</v>
      </c>
      <c r="AG1067" s="28">
        <f t="shared" si="1611"/>
        <v>0</v>
      </c>
      <c r="AH1067" s="28">
        <f t="shared" si="1611"/>
        <v>0</v>
      </c>
      <c r="AI1067" s="28">
        <f t="shared" si="1611"/>
        <v>0</v>
      </c>
      <c r="AJ1067" s="28">
        <f t="shared" si="1611"/>
        <v>2955</v>
      </c>
      <c r="AK1067" s="28">
        <f t="shared" si="1611"/>
        <v>0</v>
      </c>
      <c r="AL1067" s="28">
        <f>AL1068</f>
        <v>0</v>
      </c>
      <c r="AM1067" s="28">
        <f t="shared" si="1611"/>
        <v>0</v>
      </c>
      <c r="AN1067" s="28">
        <f t="shared" si="1611"/>
        <v>0</v>
      </c>
      <c r="AO1067" s="28">
        <f t="shared" si="1611"/>
        <v>0</v>
      </c>
      <c r="AP1067" s="28">
        <f t="shared" si="1611"/>
        <v>2955</v>
      </c>
      <c r="AQ1067" s="28">
        <f t="shared" si="1611"/>
        <v>0</v>
      </c>
    </row>
    <row r="1068" spans="1:43" s="7" customFormat="1" ht="33.75">
      <c r="A1068" s="33" t="s">
        <v>198</v>
      </c>
      <c r="B1068" s="36" t="s">
        <v>11</v>
      </c>
      <c r="C1068" s="36" t="s">
        <v>53</v>
      </c>
      <c r="D1068" s="25" t="s">
        <v>659</v>
      </c>
      <c r="E1068" s="38">
        <v>310</v>
      </c>
      <c r="F1068" s="28"/>
      <c r="G1068" s="27"/>
      <c r="H1068" s="28"/>
      <c r="I1068" s="27"/>
      <c r="J1068" s="28"/>
      <c r="K1068" s="27"/>
      <c r="L1068" s="27"/>
      <c r="M1068" s="27"/>
      <c r="N1068" s="28">
        <v>2955</v>
      </c>
      <c r="O1068" s="27"/>
      <c r="P1068" s="28"/>
      <c r="Q1068" s="27"/>
      <c r="R1068" s="27">
        <f>L1068+N1068+O1068+P1068+Q1068</f>
        <v>2955</v>
      </c>
      <c r="S1068" s="27">
        <f>M1068+Q1068</f>
        <v>0</v>
      </c>
      <c r="T1068" s="28"/>
      <c r="U1068" s="27"/>
      <c r="V1068" s="28"/>
      <c r="W1068" s="27"/>
      <c r="X1068" s="27">
        <f>R1068+T1068+U1068+V1068+W1068</f>
        <v>2955</v>
      </c>
      <c r="Y1068" s="27">
        <f>S1068+W1068</f>
        <v>0</v>
      </c>
      <c r="Z1068" s="28"/>
      <c r="AA1068" s="27"/>
      <c r="AB1068" s="28"/>
      <c r="AC1068" s="27"/>
      <c r="AD1068" s="27">
        <f>X1068+Z1068+AA1068+AB1068+AC1068</f>
        <v>2955</v>
      </c>
      <c r="AE1068" s="27">
        <f>Y1068+AC1068</f>
        <v>0</v>
      </c>
      <c r="AF1068" s="28"/>
      <c r="AG1068" s="27"/>
      <c r="AH1068" s="28"/>
      <c r="AI1068" s="27"/>
      <c r="AJ1068" s="27">
        <f>AD1068+AF1068+AG1068+AH1068+AI1068</f>
        <v>2955</v>
      </c>
      <c r="AK1068" s="27">
        <f>AE1068+AI1068</f>
        <v>0</v>
      </c>
      <c r="AL1068" s="28"/>
      <c r="AM1068" s="27"/>
      <c r="AN1068" s="28"/>
      <c r="AO1068" s="27"/>
      <c r="AP1068" s="27">
        <f>AJ1068+AL1068+AM1068+AN1068+AO1068</f>
        <v>2955</v>
      </c>
      <c r="AQ1068" s="27">
        <f>AK1068+AO1068</f>
        <v>0</v>
      </c>
    </row>
    <row r="1069" spans="1:43" s="7" customFormat="1" ht="153.75" customHeight="1">
      <c r="A1069" s="33" t="s">
        <v>691</v>
      </c>
      <c r="B1069" s="36" t="s">
        <v>11</v>
      </c>
      <c r="C1069" s="36" t="s">
        <v>53</v>
      </c>
      <c r="D1069" s="25" t="s">
        <v>692</v>
      </c>
      <c r="E1069" s="38"/>
      <c r="F1069" s="28"/>
      <c r="G1069" s="27"/>
      <c r="H1069" s="28"/>
      <c r="I1069" s="27"/>
      <c r="J1069" s="28"/>
      <c r="K1069" s="27"/>
      <c r="L1069" s="27"/>
      <c r="M1069" s="27"/>
      <c r="N1069" s="28"/>
      <c r="O1069" s="27"/>
      <c r="P1069" s="28"/>
      <c r="Q1069" s="27"/>
      <c r="R1069" s="27"/>
      <c r="S1069" s="27"/>
      <c r="T1069" s="28"/>
      <c r="U1069" s="27"/>
      <c r="V1069" s="28"/>
      <c r="W1069" s="27"/>
      <c r="X1069" s="27"/>
      <c r="Y1069" s="27"/>
      <c r="Z1069" s="28"/>
      <c r="AA1069" s="27"/>
      <c r="AB1069" s="28"/>
      <c r="AC1069" s="27"/>
      <c r="AD1069" s="27"/>
      <c r="AE1069" s="27"/>
      <c r="AF1069" s="28">
        <f>AF1070</f>
        <v>0</v>
      </c>
      <c r="AG1069" s="28">
        <f t="shared" ref="AG1069:AQ1070" si="1612">AG1070</f>
        <v>1849</v>
      </c>
      <c r="AH1069" s="28">
        <f t="shared" si="1612"/>
        <v>0</v>
      </c>
      <c r="AI1069" s="28">
        <f t="shared" si="1612"/>
        <v>7418</v>
      </c>
      <c r="AJ1069" s="28">
        <f t="shared" si="1612"/>
        <v>9267</v>
      </c>
      <c r="AK1069" s="28">
        <f t="shared" si="1612"/>
        <v>7418</v>
      </c>
      <c r="AL1069" s="28">
        <f>AL1070</f>
        <v>0</v>
      </c>
      <c r="AM1069" s="28">
        <f t="shared" si="1612"/>
        <v>0</v>
      </c>
      <c r="AN1069" s="28">
        <f t="shared" si="1612"/>
        <v>0</v>
      </c>
      <c r="AO1069" s="28">
        <f t="shared" si="1612"/>
        <v>0</v>
      </c>
      <c r="AP1069" s="28">
        <f t="shared" si="1612"/>
        <v>9267</v>
      </c>
      <c r="AQ1069" s="28">
        <f t="shared" si="1612"/>
        <v>7418</v>
      </c>
    </row>
    <row r="1070" spans="1:43" s="7" customFormat="1" ht="23.25" customHeight="1">
      <c r="A1070" s="33" t="s">
        <v>102</v>
      </c>
      <c r="B1070" s="36" t="s">
        <v>11</v>
      </c>
      <c r="C1070" s="36" t="s">
        <v>53</v>
      </c>
      <c r="D1070" s="25" t="s">
        <v>692</v>
      </c>
      <c r="E1070" s="38" t="s">
        <v>91</v>
      </c>
      <c r="F1070" s="28"/>
      <c r="G1070" s="27"/>
      <c r="H1070" s="28"/>
      <c r="I1070" s="27"/>
      <c r="J1070" s="28"/>
      <c r="K1070" s="27"/>
      <c r="L1070" s="27"/>
      <c r="M1070" s="27"/>
      <c r="N1070" s="28"/>
      <c r="O1070" s="27"/>
      <c r="P1070" s="28"/>
      <c r="Q1070" s="27"/>
      <c r="R1070" s="27"/>
      <c r="S1070" s="27"/>
      <c r="T1070" s="28"/>
      <c r="U1070" s="27"/>
      <c r="V1070" s="28"/>
      <c r="W1070" s="27"/>
      <c r="X1070" s="27"/>
      <c r="Y1070" s="27"/>
      <c r="Z1070" s="28"/>
      <c r="AA1070" s="27"/>
      <c r="AB1070" s="28"/>
      <c r="AC1070" s="27"/>
      <c r="AD1070" s="27"/>
      <c r="AE1070" s="27"/>
      <c r="AF1070" s="28">
        <f>AF1071</f>
        <v>0</v>
      </c>
      <c r="AG1070" s="28">
        <f t="shared" si="1612"/>
        <v>1849</v>
      </c>
      <c r="AH1070" s="28">
        <f t="shared" si="1612"/>
        <v>0</v>
      </c>
      <c r="AI1070" s="28">
        <f t="shared" si="1612"/>
        <v>7418</v>
      </c>
      <c r="AJ1070" s="28">
        <f t="shared" si="1612"/>
        <v>9267</v>
      </c>
      <c r="AK1070" s="28">
        <f t="shared" si="1612"/>
        <v>7418</v>
      </c>
      <c r="AL1070" s="28">
        <f>AL1071</f>
        <v>0</v>
      </c>
      <c r="AM1070" s="28">
        <f t="shared" si="1612"/>
        <v>0</v>
      </c>
      <c r="AN1070" s="28">
        <f t="shared" si="1612"/>
        <v>0</v>
      </c>
      <c r="AO1070" s="28">
        <f t="shared" si="1612"/>
        <v>0</v>
      </c>
      <c r="AP1070" s="28">
        <f t="shared" si="1612"/>
        <v>9267</v>
      </c>
      <c r="AQ1070" s="28">
        <f t="shared" si="1612"/>
        <v>7418</v>
      </c>
    </row>
    <row r="1071" spans="1:43" s="7" customFormat="1" ht="33.75">
      <c r="A1071" s="33" t="s">
        <v>198</v>
      </c>
      <c r="B1071" s="36" t="s">
        <v>11</v>
      </c>
      <c r="C1071" s="36" t="s">
        <v>53</v>
      </c>
      <c r="D1071" s="25" t="s">
        <v>692</v>
      </c>
      <c r="E1071" s="38" t="s">
        <v>197</v>
      </c>
      <c r="F1071" s="28"/>
      <c r="G1071" s="27"/>
      <c r="H1071" s="28"/>
      <c r="I1071" s="27"/>
      <c r="J1071" s="28"/>
      <c r="K1071" s="27"/>
      <c r="L1071" s="27"/>
      <c r="M1071" s="27"/>
      <c r="N1071" s="28"/>
      <c r="O1071" s="27"/>
      <c r="P1071" s="28"/>
      <c r="Q1071" s="27"/>
      <c r="R1071" s="27"/>
      <c r="S1071" s="27"/>
      <c r="T1071" s="28"/>
      <c r="U1071" s="27"/>
      <c r="V1071" s="28"/>
      <c r="W1071" s="27"/>
      <c r="X1071" s="27"/>
      <c r="Y1071" s="27"/>
      <c r="Z1071" s="28"/>
      <c r="AA1071" s="27"/>
      <c r="AB1071" s="28"/>
      <c r="AC1071" s="27"/>
      <c r="AD1071" s="27"/>
      <c r="AE1071" s="27"/>
      <c r="AF1071" s="28"/>
      <c r="AG1071" s="27">
        <v>1849</v>
      </c>
      <c r="AH1071" s="28"/>
      <c r="AI1071" s="27">
        <v>7418</v>
      </c>
      <c r="AJ1071" s="27">
        <f>AD1071+AF1071+AG1071+AH1071+AI1071</f>
        <v>9267</v>
      </c>
      <c r="AK1071" s="27">
        <f>AE1071+AI1071</f>
        <v>7418</v>
      </c>
      <c r="AL1071" s="28"/>
      <c r="AM1071" s="27"/>
      <c r="AN1071" s="28"/>
      <c r="AO1071" s="27"/>
      <c r="AP1071" s="27">
        <f>AJ1071+AL1071+AM1071+AN1071+AO1071</f>
        <v>9267</v>
      </c>
      <c r="AQ1071" s="27">
        <f>AK1071+AO1071</f>
        <v>7418</v>
      </c>
    </row>
    <row r="1072" spans="1:43" s="7" customFormat="1" ht="52.5" customHeight="1">
      <c r="A1072" s="33" t="s">
        <v>442</v>
      </c>
      <c r="B1072" s="25" t="s">
        <v>11</v>
      </c>
      <c r="C1072" s="25" t="s">
        <v>53</v>
      </c>
      <c r="D1072" s="55" t="s">
        <v>443</v>
      </c>
      <c r="E1072" s="25"/>
      <c r="F1072" s="28">
        <f>F1073+F1076</f>
        <v>33935</v>
      </c>
      <c r="G1072" s="28">
        <f>G1073+G1076</f>
        <v>0</v>
      </c>
      <c r="H1072" s="28">
        <f t="shared" ref="H1072:M1072" si="1613">H1073+H1076</f>
        <v>0</v>
      </c>
      <c r="I1072" s="28">
        <f t="shared" si="1613"/>
        <v>0</v>
      </c>
      <c r="J1072" s="28">
        <f t="shared" si="1613"/>
        <v>0</v>
      </c>
      <c r="K1072" s="28">
        <f t="shared" si="1613"/>
        <v>0</v>
      </c>
      <c r="L1072" s="28">
        <f t="shared" si="1613"/>
        <v>33935</v>
      </c>
      <c r="M1072" s="28">
        <f t="shared" si="1613"/>
        <v>0</v>
      </c>
      <c r="N1072" s="28">
        <f t="shared" ref="N1072:S1072" si="1614">N1073+N1076</f>
        <v>0</v>
      </c>
      <c r="O1072" s="28">
        <f t="shared" si="1614"/>
        <v>0</v>
      </c>
      <c r="P1072" s="28">
        <f t="shared" si="1614"/>
        <v>0</v>
      </c>
      <c r="Q1072" s="28">
        <f t="shared" si="1614"/>
        <v>0</v>
      </c>
      <c r="R1072" s="28">
        <f t="shared" si="1614"/>
        <v>33935</v>
      </c>
      <c r="S1072" s="28">
        <f t="shared" si="1614"/>
        <v>0</v>
      </c>
      <c r="T1072" s="28">
        <f t="shared" ref="T1072:Y1072" si="1615">T1073+T1076</f>
        <v>0</v>
      </c>
      <c r="U1072" s="28">
        <f t="shared" si="1615"/>
        <v>0</v>
      </c>
      <c r="V1072" s="28">
        <f t="shared" si="1615"/>
        <v>0</v>
      </c>
      <c r="W1072" s="28">
        <f t="shared" si="1615"/>
        <v>0</v>
      </c>
      <c r="X1072" s="28">
        <f t="shared" si="1615"/>
        <v>33935</v>
      </c>
      <c r="Y1072" s="28">
        <f t="shared" si="1615"/>
        <v>0</v>
      </c>
      <c r="Z1072" s="28">
        <f>Z1073+Z1076+Z1083</f>
        <v>0</v>
      </c>
      <c r="AA1072" s="28">
        <f t="shared" ref="AA1072:AD1072" si="1616">AA1073+AA1076+AA1083</f>
        <v>0</v>
      </c>
      <c r="AB1072" s="28">
        <f t="shared" si="1616"/>
        <v>0</v>
      </c>
      <c r="AC1072" s="28">
        <f t="shared" si="1616"/>
        <v>94025</v>
      </c>
      <c r="AD1072" s="28">
        <f t="shared" si="1616"/>
        <v>127960</v>
      </c>
      <c r="AE1072" s="28">
        <f>AE1073+AE1076+AE1083</f>
        <v>94025</v>
      </c>
      <c r="AF1072" s="28">
        <f>AF1073+AF1076+AF1083</f>
        <v>0</v>
      </c>
      <c r="AG1072" s="28">
        <f t="shared" ref="AG1072:AK1072" si="1617">AG1073+AG1076+AG1083</f>
        <v>0</v>
      </c>
      <c r="AH1072" s="28">
        <f t="shared" si="1617"/>
        <v>0</v>
      </c>
      <c r="AI1072" s="28">
        <f>AI1073+AI1076+AI1083</f>
        <v>0</v>
      </c>
      <c r="AJ1072" s="28">
        <f t="shared" si="1617"/>
        <v>127960</v>
      </c>
      <c r="AK1072" s="28">
        <f t="shared" si="1617"/>
        <v>94025</v>
      </c>
      <c r="AL1072" s="28">
        <f>AL1073+AL1076+AL1083</f>
        <v>0</v>
      </c>
      <c r="AM1072" s="28">
        <f t="shared" ref="AM1072:AN1072" si="1618">AM1073+AM1076+AM1083</f>
        <v>0</v>
      </c>
      <c r="AN1072" s="28">
        <f t="shared" si="1618"/>
        <v>0</v>
      </c>
      <c r="AO1072" s="28"/>
      <c r="AP1072" s="28">
        <f>AP1073+AP1076+AP1083</f>
        <v>127960</v>
      </c>
      <c r="AQ1072" s="28">
        <f>AQ1073+AQ1076+AQ1083</f>
        <v>94025</v>
      </c>
    </row>
    <row r="1073" spans="1:43" s="7" customFormat="1" ht="76.5" customHeight="1">
      <c r="A1073" s="33" t="s">
        <v>584</v>
      </c>
      <c r="B1073" s="25" t="s">
        <v>11</v>
      </c>
      <c r="C1073" s="25" t="s">
        <v>53</v>
      </c>
      <c r="D1073" s="55" t="s">
        <v>583</v>
      </c>
      <c r="E1073" s="25"/>
      <c r="F1073" s="28">
        <f>F1074</f>
        <v>1584</v>
      </c>
      <c r="G1073" s="28">
        <f>G1074</f>
        <v>0</v>
      </c>
      <c r="H1073" s="28">
        <f t="shared" ref="H1073:Z1078" si="1619">H1074</f>
        <v>0</v>
      </c>
      <c r="I1073" s="28">
        <f t="shared" si="1619"/>
        <v>0</v>
      </c>
      <c r="J1073" s="28">
        <f t="shared" si="1619"/>
        <v>0</v>
      </c>
      <c r="K1073" s="28">
        <f t="shared" si="1619"/>
        <v>0</v>
      </c>
      <c r="L1073" s="28">
        <f t="shared" si="1619"/>
        <v>1584</v>
      </c>
      <c r="M1073" s="28">
        <f t="shared" si="1619"/>
        <v>0</v>
      </c>
      <c r="N1073" s="28">
        <f t="shared" si="1619"/>
        <v>0</v>
      </c>
      <c r="O1073" s="28">
        <f t="shared" si="1619"/>
        <v>0</v>
      </c>
      <c r="P1073" s="28">
        <f t="shared" si="1619"/>
        <v>0</v>
      </c>
      <c r="Q1073" s="28">
        <f t="shared" si="1619"/>
        <v>0</v>
      </c>
      <c r="R1073" s="28">
        <f t="shared" si="1619"/>
        <v>1584</v>
      </c>
      <c r="S1073" s="28">
        <f t="shared" si="1619"/>
        <v>0</v>
      </c>
      <c r="T1073" s="28">
        <f t="shared" si="1619"/>
        <v>0</v>
      </c>
      <c r="U1073" s="28">
        <f t="shared" si="1619"/>
        <v>0</v>
      </c>
      <c r="V1073" s="28">
        <f t="shared" si="1619"/>
        <v>0</v>
      </c>
      <c r="W1073" s="28">
        <f t="shared" si="1619"/>
        <v>0</v>
      </c>
      <c r="X1073" s="28">
        <f t="shared" si="1619"/>
        <v>1584</v>
      </c>
      <c r="Y1073" s="28">
        <f t="shared" si="1619"/>
        <v>0</v>
      </c>
      <c r="Z1073" s="28">
        <f t="shared" si="1619"/>
        <v>0</v>
      </c>
      <c r="AA1073" s="28">
        <f t="shared" ref="Z1073:AO1078" si="1620">AA1074</f>
        <v>0</v>
      </c>
      <c r="AB1073" s="28">
        <f t="shared" si="1620"/>
        <v>0</v>
      </c>
      <c r="AC1073" s="28">
        <f t="shared" si="1620"/>
        <v>0</v>
      </c>
      <c r="AD1073" s="28">
        <f t="shared" si="1620"/>
        <v>1584</v>
      </c>
      <c r="AE1073" s="28">
        <f t="shared" si="1620"/>
        <v>0</v>
      </c>
      <c r="AF1073" s="28">
        <f t="shared" si="1620"/>
        <v>0</v>
      </c>
      <c r="AG1073" s="28">
        <f t="shared" si="1620"/>
        <v>0</v>
      </c>
      <c r="AH1073" s="28">
        <f t="shared" si="1620"/>
        <v>0</v>
      </c>
      <c r="AI1073" s="28">
        <f t="shared" si="1620"/>
        <v>0</v>
      </c>
      <c r="AJ1073" s="28">
        <f t="shared" si="1620"/>
        <v>1584</v>
      </c>
      <c r="AK1073" s="28">
        <f t="shared" si="1620"/>
        <v>0</v>
      </c>
      <c r="AL1073" s="28">
        <f t="shared" si="1620"/>
        <v>0</v>
      </c>
      <c r="AM1073" s="28">
        <f t="shared" si="1620"/>
        <v>0</v>
      </c>
      <c r="AN1073" s="28">
        <f t="shared" si="1620"/>
        <v>0</v>
      </c>
      <c r="AO1073" s="28">
        <f t="shared" si="1620"/>
        <v>0</v>
      </c>
      <c r="AP1073" s="28">
        <f t="shared" ref="AL1073:AQ1078" si="1621">AP1074</f>
        <v>1584</v>
      </c>
      <c r="AQ1073" s="28">
        <f t="shared" si="1621"/>
        <v>0</v>
      </c>
    </row>
    <row r="1074" spans="1:43" s="7" customFormat="1" ht="24" customHeight="1">
      <c r="A1074" s="33" t="s">
        <v>102</v>
      </c>
      <c r="B1074" s="25" t="s">
        <v>11</v>
      </c>
      <c r="C1074" s="25" t="s">
        <v>53</v>
      </c>
      <c r="D1074" s="55" t="s">
        <v>583</v>
      </c>
      <c r="E1074" s="25" t="s">
        <v>91</v>
      </c>
      <c r="F1074" s="27">
        <f t="shared" ref="F1074:U1078" si="1622">F1075</f>
        <v>1584</v>
      </c>
      <c r="G1074" s="27">
        <f t="shared" si="1622"/>
        <v>0</v>
      </c>
      <c r="H1074" s="27">
        <f t="shared" si="1622"/>
        <v>0</v>
      </c>
      <c r="I1074" s="27">
        <f t="shared" si="1622"/>
        <v>0</v>
      </c>
      <c r="J1074" s="27">
        <f t="shared" si="1622"/>
        <v>0</v>
      </c>
      <c r="K1074" s="27">
        <f t="shared" si="1622"/>
        <v>0</v>
      </c>
      <c r="L1074" s="27">
        <f t="shared" si="1622"/>
        <v>1584</v>
      </c>
      <c r="M1074" s="27">
        <f t="shared" si="1622"/>
        <v>0</v>
      </c>
      <c r="N1074" s="27">
        <f t="shared" si="1622"/>
        <v>0</v>
      </c>
      <c r="O1074" s="27">
        <f t="shared" si="1622"/>
        <v>0</v>
      </c>
      <c r="P1074" s="27">
        <f t="shared" si="1622"/>
        <v>0</v>
      </c>
      <c r="Q1074" s="27">
        <f t="shared" si="1622"/>
        <v>0</v>
      </c>
      <c r="R1074" s="27">
        <f t="shared" si="1622"/>
        <v>1584</v>
      </c>
      <c r="S1074" s="27">
        <f t="shared" si="1622"/>
        <v>0</v>
      </c>
      <c r="T1074" s="27">
        <f t="shared" si="1622"/>
        <v>0</v>
      </c>
      <c r="U1074" s="27">
        <f t="shared" si="1622"/>
        <v>0</v>
      </c>
      <c r="V1074" s="27">
        <f t="shared" si="1619"/>
        <v>0</v>
      </c>
      <c r="W1074" s="27">
        <f t="shared" si="1619"/>
        <v>0</v>
      </c>
      <c r="X1074" s="27">
        <f t="shared" si="1619"/>
        <v>1584</v>
      </c>
      <c r="Y1074" s="27">
        <f t="shared" si="1619"/>
        <v>0</v>
      </c>
      <c r="Z1074" s="27">
        <f t="shared" si="1619"/>
        <v>0</v>
      </c>
      <c r="AA1074" s="27">
        <f t="shared" si="1620"/>
        <v>0</v>
      </c>
      <c r="AB1074" s="27">
        <f t="shared" si="1620"/>
        <v>0</v>
      </c>
      <c r="AC1074" s="27">
        <f t="shared" si="1620"/>
        <v>0</v>
      </c>
      <c r="AD1074" s="27">
        <f t="shared" si="1620"/>
        <v>1584</v>
      </c>
      <c r="AE1074" s="27">
        <f t="shared" si="1620"/>
        <v>0</v>
      </c>
      <c r="AF1074" s="27">
        <f t="shared" si="1620"/>
        <v>0</v>
      </c>
      <c r="AG1074" s="27">
        <f t="shared" si="1620"/>
        <v>0</v>
      </c>
      <c r="AH1074" s="27">
        <f t="shared" si="1620"/>
        <v>0</v>
      </c>
      <c r="AI1074" s="27">
        <f t="shared" si="1620"/>
        <v>0</v>
      </c>
      <c r="AJ1074" s="27">
        <f t="shared" si="1620"/>
        <v>1584</v>
      </c>
      <c r="AK1074" s="27">
        <f t="shared" si="1620"/>
        <v>0</v>
      </c>
      <c r="AL1074" s="27">
        <f t="shared" si="1621"/>
        <v>0</v>
      </c>
      <c r="AM1074" s="27">
        <f t="shared" si="1621"/>
        <v>0</v>
      </c>
      <c r="AN1074" s="27">
        <f t="shared" si="1621"/>
        <v>0</v>
      </c>
      <c r="AO1074" s="27">
        <f t="shared" si="1621"/>
        <v>0</v>
      </c>
      <c r="AP1074" s="27">
        <f t="shared" si="1621"/>
        <v>1584</v>
      </c>
      <c r="AQ1074" s="27">
        <f t="shared" si="1621"/>
        <v>0</v>
      </c>
    </row>
    <row r="1075" spans="1:43" s="7" customFormat="1" ht="33.75" customHeight="1">
      <c r="A1075" s="33" t="s">
        <v>373</v>
      </c>
      <c r="B1075" s="25" t="s">
        <v>11</v>
      </c>
      <c r="C1075" s="25" t="s">
        <v>53</v>
      </c>
      <c r="D1075" s="55" t="s">
        <v>583</v>
      </c>
      <c r="E1075" s="25" t="s">
        <v>190</v>
      </c>
      <c r="F1075" s="27">
        <v>1584</v>
      </c>
      <c r="G1075" s="27"/>
      <c r="H1075" s="27"/>
      <c r="I1075" s="27"/>
      <c r="J1075" s="27"/>
      <c r="K1075" s="27"/>
      <c r="L1075" s="27">
        <f>F1075+H1075+I1075+J1075+K1075</f>
        <v>1584</v>
      </c>
      <c r="M1075" s="27">
        <f>G1075+K1075</f>
        <v>0</v>
      </c>
      <c r="N1075" s="27"/>
      <c r="O1075" s="27"/>
      <c r="P1075" s="27"/>
      <c r="Q1075" s="27"/>
      <c r="R1075" s="27">
        <f>L1075+N1075+O1075+P1075+Q1075</f>
        <v>1584</v>
      </c>
      <c r="S1075" s="27">
        <f>M1075+Q1075</f>
        <v>0</v>
      </c>
      <c r="T1075" s="27"/>
      <c r="U1075" s="27"/>
      <c r="V1075" s="27"/>
      <c r="W1075" s="27"/>
      <c r="X1075" s="27">
        <f>R1075+T1075+U1075+V1075+W1075</f>
        <v>1584</v>
      </c>
      <c r="Y1075" s="27">
        <f>S1075+W1075</f>
        <v>0</v>
      </c>
      <c r="Z1075" s="27"/>
      <c r="AA1075" s="27"/>
      <c r="AB1075" s="27"/>
      <c r="AC1075" s="27"/>
      <c r="AD1075" s="27">
        <f>X1075+Z1075+AA1075+AB1075+AC1075</f>
        <v>1584</v>
      </c>
      <c r="AE1075" s="27">
        <f>Y1075+AC1075</f>
        <v>0</v>
      </c>
      <c r="AF1075" s="27"/>
      <c r="AG1075" s="27"/>
      <c r="AH1075" s="27"/>
      <c r="AI1075" s="27"/>
      <c r="AJ1075" s="27">
        <f>AD1075+AF1075+AG1075+AH1075+AI1075</f>
        <v>1584</v>
      </c>
      <c r="AK1075" s="27">
        <f>AE1075+AI1075</f>
        <v>0</v>
      </c>
      <c r="AL1075" s="27"/>
      <c r="AM1075" s="27"/>
      <c r="AN1075" s="27"/>
      <c r="AO1075" s="27"/>
      <c r="AP1075" s="27">
        <f>AJ1075+AL1075+AM1075+AN1075+AO1075</f>
        <v>1584</v>
      </c>
      <c r="AQ1075" s="27">
        <f>AK1075+AO1075</f>
        <v>0</v>
      </c>
    </row>
    <row r="1076" spans="1:43" s="7" customFormat="1" ht="23.25" customHeight="1">
      <c r="A1076" s="33" t="s">
        <v>481</v>
      </c>
      <c r="B1076" s="25" t="s">
        <v>11</v>
      </c>
      <c r="C1076" s="25" t="s">
        <v>53</v>
      </c>
      <c r="D1076" s="55" t="s">
        <v>482</v>
      </c>
      <c r="E1076" s="25"/>
      <c r="F1076" s="28">
        <f t="shared" si="1622"/>
        <v>32351</v>
      </c>
      <c r="G1076" s="28">
        <f t="shared" si="1622"/>
        <v>0</v>
      </c>
      <c r="H1076" s="28">
        <f t="shared" si="1622"/>
        <v>0</v>
      </c>
      <c r="I1076" s="28">
        <f t="shared" si="1622"/>
        <v>0</v>
      </c>
      <c r="J1076" s="28">
        <f t="shared" si="1622"/>
        <v>0</v>
      </c>
      <c r="K1076" s="28">
        <f t="shared" si="1622"/>
        <v>0</v>
      </c>
      <c r="L1076" s="28">
        <f t="shared" si="1622"/>
        <v>32351</v>
      </c>
      <c r="M1076" s="28">
        <f t="shared" si="1622"/>
        <v>0</v>
      </c>
      <c r="N1076" s="28">
        <f t="shared" si="1622"/>
        <v>0</v>
      </c>
      <c r="O1076" s="28">
        <f t="shared" si="1622"/>
        <v>0</v>
      </c>
      <c r="P1076" s="28">
        <f t="shared" si="1622"/>
        <v>0</v>
      </c>
      <c r="Q1076" s="28">
        <f t="shared" si="1622"/>
        <v>0</v>
      </c>
      <c r="R1076" s="28">
        <f t="shared" si="1622"/>
        <v>32351</v>
      </c>
      <c r="S1076" s="28">
        <f t="shared" si="1622"/>
        <v>0</v>
      </c>
      <c r="T1076" s="28">
        <f t="shared" si="1619"/>
        <v>0</v>
      </c>
      <c r="U1076" s="28">
        <f t="shared" si="1619"/>
        <v>0</v>
      </c>
      <c r="V1076" s="28">
        <f t="shared" si="1619"/>
        <v>0</v>
      </c>
      <c r="W1076" s="28">
        <f t="shared" si="1619"/>
        <v>0</v>
      </c>
      <c r="X1076" s="28">
        <f t="shared" si="1619"/>
        <v>32351</v>
      </c>
      <c r="Y1076" s="28">
        <f t="shared" si="1619"/>
        <v>0</v>
      </c>
      <c r="Z1076" s="28">
        <f>Z1077+Z1080</f>
        <v>0</v>
      </c>
      <c r="AA1076" s="28">
        <f t="shared" ref="AA1076:AE1076" si="1623">AA1077+AA1080</f>
        <v>0</v>
      </c>
      <c r="AB1076" s="28">
        <f t="shared" si="1623"/>
        <v>0</v>
      </c>
      <c r="AC1076" s="28">
        <f t="shared" si="1623"/>
        <v>0</v>
      </c>
      <c r="AD1076" s="28">
        <f t="shared" si="1623"/>
        <v>32351</v>
      </c>
      <c r="AE1076" s="28">
        <f t="shared" si="1623"/>
        <v>0</v>
      </c>
      <c r="AF1076" s="28">
        <f>AF1077+AF1080</f>
        <v>0</v>
      </c>
      <c r="AG1076" s="28">
        <f t="shared" ref="AG1076:AK1076" si="1624">AG1077+AG1080</f>
        <v>0</v>
      </c>
      <c r="AH1076" s="28">
        <f t="shared" si="1624"/>
        <v>0</v>
      </c>
      <c r="AI1076" s="28">
        <f t="shared" si="1624"/>
        <v>94025</v>
      </c>
      <c r="AJ1076" s="28">
        <f t="shared" si="1624"/>
        <v>126376</v>
      </c>
      <c r="AK1076" s="28">
        <f t="shared" si="1624"/>
        <v>94025</v>
      </c>
      <c r="AL1076" s="28">
        <f>AL1077+AL1080</f>
        <v>0</v>
      </c>
      <c r="AM1076" s="28">
        <f t="shared" ref="AM1076:AQ1076" si="1625">AM1077+AM1080</f>
        <v>0</v>
      </c>
      <c r="AN1076" s="28">
        <f t="shared" si="1625"/>
        <v>0</v>
      </c>
      <c r="AO1076" s="28">
        <f t="shared" si="1625"/>
        <v>0</v>
      </c>
      <c r="AP1076" s="28">
        <f t="shared" si="1625"/>
        <v>126376</v>
      </c>
      <c r="AQ1076" s="28">
        <f t="shared" si="1625"/>
        <v>94025</v>
      </c>
    </row>
    <row r="1077" spans="1:43" s="7" customFormat="1" ht="50.25" hidden="1">
      <c r="A1077" s="96" t="s">
        <v>485</v>
      </c>
      <c r="B1077" s="97" t="s">
        <v>11</v>
      </c>
      <c r="C1077" s="97" t="s">
        <v>53</v>
      </c>
      <c r="D1077" s="137" t="s">
        <v>557</v>
      </c>
      <c r="E1077" s="97"/>
      <c r="F1077" s="95">
        <f t="shared" si="1622"/>
        <v>32351</v>
      </c>
      <c r="G1077" s="95">
        <f t="shared" si="1622"/>
        <v>0</v>
      </c>
      <c r="H1077" s="95">
        <f t="shared" si="1622"/>
        <v>0</v>
      </c>
      <c r="I1077" s="95">
        <f t="shared" si="1622"/>
        <v>0</v>
      </c>
      <c r="J1077" s="95">
        <f t="shared" si="1622"/>
        <v>0</v>
      </c>
      <c r="K1077" s="95">
        <f t="shared" si="1622"/>
        <v>0</v>
      </c>
      <c r="L1077" s="95">
        <f t="shared" si="1622"/>
        <v>32351</v>
      </c>
      <c r="M1077" s="95">
        <f t="shared" si="1622"/>
        <v>0</v>
      </c>
      <c r="N1077" s="95">
        <f t="shared" si="1622"/>
        <v>0</v>
      </c>
      <c r="O1077" s="95">
        <f t="shared" si="1622"/>
        <v>0</v>
      </c>
      <c r="P1077" s="95">
        <f t="shared" si="1622"/>
        <v>0</v>
      </c>
      <c r="Q1077" s="95">
        <f t="shared" si="1622"/>
        <v>0</v>
      </c>
      <c r="R1077" s="95">
        <f t="shared" si="1622"/>
        <v>32351</v>
      </c>
      <c r="S1077" s="95">
        <f t="shared" si="1622"/>
        <v>0</v>
      </c>
      <c r="T1077" s="95">
        <f t="shared" si="1619"/>
        <v>0</v>
      </c>
      <c r="U1077" s="95">
        <f t="shared" si="1619"/>
        <v>0</v>
      </c>
      <c r="V1077" s="95">
        <f t="shared" si="1619"/>
        <v>0</v>
      </c>
      <c r="W1077" s="95">
        <f t="shared" si="1619"/>
        <v>0</v>
      </c>
      <c r="X1077" s="95">
        <f t="shared" si="1619"/>
        <v>32351</v>
      </c>
      <c r="Y1077" s="95">
        <f t="shared" si="1619"/>
        <v>0</v>
      </c>
      <c r="Z1077" s="95">
        <f t="shared" si="1620"/>
        <v>0</v>
      </c>
      <c r="AA1077" s="95">
        <f t="shared" si="1620"/>
        <v>-32351</v>
      </c>
      <c r="AB1077" s="95">
        <f t="shared" si="1620"/>
        <v>0</v>
      </c>
      <c r="AC1077" s="95">
        <f t="shared" si="1620"/>
        <v>0</v>
      </c>
      <c r="AD1077" s="95">
        <f t="shared" si="1620"/>
        <v>0</v>
      </c>
      <c r="AE1077" s="95">
        <f t="shared" si="1620"/>
        <v>0</v>
      </c>
      <c r="AF1077" s="27">
        <f t="shared" si="1620"/>
        <v>0</v>
      </c>
      <c r="AG1077" s="27">
        <f t="shared" si="1620"/>
        <v>0</v>
      </c>
      <c r="AH1077" s="27">
        <f t="shared" si="1620"/>
        <v>0</v>
      </c>
      <c r="AI1077" s="27">
        <f t="shared" si="1620"/>
        <v>0</v>
      </c>
      <c r="AJ1077" s="95">
        <f t="shared" si="1620"/>
        <v>0</v>
      </c>
      <c r="AK1077" s="95">
        <f t="shared" si="1620"/>
        <v>0</v>
      </c>
      <c r="AL1077" s="27">
        <f t="shared" si="1621"/>
        <v>0</v>
      </c>
      <c r="AM1077" s="27">
        <f t="shared" si="1621"/>
        <v>0</v>
      </c>
      <c r="AN1077" s="27">
        <f t="shared" si="1621"/>
        <v>0</v>
      </c>
      <c r="AO1077" s="27">
        <f t="shared" si="1621"/>
        <v>0</v>
      </c>
      <c r="AP1077" s="95">
        <f t="shared" si="1621"/>
        <v>0</v>
      </c>
      <c r="AQ1077" s="95">
        <f t="shared" si="1621"/>
        <v>0</v>
      </c>
    </row>
    <row r="1078" spans="1:43" s="7" customFormat="1" ht="22.5" hidden="1" customHeight="1">
      <c r="A1078" s="96" t="s">
        <v>102</v>
      </c>
      <c r="B1078" s="97" t="s">
        <v>11</v>
      </c>
      <c r="C1078" s="97" t="s">
        <v>53</v>
      </c>
      <c r="D1078" s="137" t="s">
        <v>557</v>
      </c>
      <c r="E1078" s="97" t="s">
        <v>91</v>
      </c>
      <c r="F1078" s="95">
        <f t="shared" si="1622"/>
        <v>32351</v>
      </c>
      <c r="G1078" s="95">
        <f t="shared" si="1622"/>
        <v>0</v>
      </c>
      <c r="H1078" s="95">
        <f t="shared" si="1622"/>
        <v>0</v>
      </c>
      <c r="I1078" s="95">
        <f t="shared" si="1622"/>
        <v>0</v>
      </c>
      <c r="J1078" s="95">
        <f t="shared" si="1622"/>
        <v>0</v>
      </c>
      <c r="K1078" s="95">
        <f t="shared" si="1622"/>
        <v>0</v>
      </c>
      <c r="L1078" s="95">
        <f t="shared" si="1622"/>
        <v>32351</v>
      </c>
      <c r="M1078" s="95">
        <f t="shared" si="1622"/>
        <v>0</v>
      </c>
      <c r="N1078" s="95">
        <f t="shared" si="1622"/>
        <v>0</v>
      </c>
      <c r="O1078" s="95">
        <f t="shared" si="1622"/>
        <v>0</v>
      </c>
      <c r="P1078" s="95">
        <f t="shared" si="1622"/>
        <v>0</v>
      </c>
      <c r="Q1078" s="95">
        <f t="shared" si="1622"/>
        <v>0</v>
      </c>
      <c r="R1078" s="95">
        <f t="shared" si="1622"/>
        <v>32351</v>
      </c>
      <c r="S1078" s="95">
        <f t="shared" si="1622"/>
        <v>0</v>
      </c>
      <c r="T1078" s="95">
        <f t="shared" si="1619"/>
        <v>0</v>
      </c>
      <c r="U1078" s="95">
        <f t="shared" si="1619"/>
        <v>0</v>
      </c>
      <c r="V1078" s="95">
        <f t="shared" si="1619"/>
        <v>0</v>
      </c>
      <c r="W1078" s="95">
        <f t="shared" si="1619"/>
        <v>0</v>
      </c>
      <c r="X1078" s="95">
        <f t="shared" si="1619"/>
        <v>32351</v>
      </c>
      <c r="Y1078" s="95">
        <f t="shared" si="1619"/>
        <v>0</v>
      </c>
      <c r="Z1078" s="95">
        <f t="shared" si="1620"/>
        <v>0</v>
      </c>
      <c r="AA1078" s="95">
        <f t="shared" si="1620"/>
        <v>-32351</v>
      </c>
      <c r="AB1078" s="95">
        <f t="shared" si="1620"/>
        <v>0</v>
      </c>
      <c r="AC1078" s="95">
        <f t="shared" si="1620"/>
        <v>0</v>
      </c>
      <c r="AD1078" s="95">
        <f t="shared" si="1620"/>
        <v>0</v>
      </c>
      <c r="AE1078" s="95">
        <f t="shared" si="1620"/>
        <v>0</v>
      </c>
      <c r="AF1078" s="27">
        <f t="shared" si="1620"/>
        <v>0</v>
      </c>
      <c r="AG1078" s="27">
        <f t="shared" si="1620"/>
        <v>0</v>
      </c>
      <c r="AH1078" s="27">
        <f t="shared" si="1620"/>
        <v>0</v>
      </c>
      <c r="AI1078" s="27">
        <f t="shared" si="1620"/>
        <v>0</v>
      </c>
      <c r="AJ1078" s="95">
        <f t="shared" si="1620"/>
        <v>0</v>
      </c>
      <c r="AK1078" s="95">
        <f t="shared" si="1620"/>
        <v>0</v>
      </c>
      <c r="AL1078" s="27">
        <f t="shared" si="1621"/>
        <v>0</v>
      </c>
      <c r="AM1078" s="27">
        <f t="shared" si="1621"/>
        <v>0</v>
      </c>
      <c r="AN1078" s="27">
        <f t="shared" si="1621"/>
        <v>0</v>
      </c>
      <c r="AO1078" s="27">
        <f t="shared" si="1621"/>
        <v>0</v>
      </c>
      <c r="AP1078" s="95">
        <f t="shared" si="1621"/>
        <v>0</v>
      </c>
      <c r="AQ1078" s="95">
        <f t="shared" si="1621"/>
        <v>0</v>
      </c>
    </row>
    <row r="1079" spans="1:43" s="7" customFormat="1" ht="33" hidden="1" customHeight="1">
      <c r="A1079" s="96" t="s">
        <v>373</v>
      </c>
      <c r="B1079" s="97" t="s">
        <v>11</v>
      </c>
      <c r="C1079" s="97" t="s">
        <v>53</v>
      </c>
      <c r="D1079" s="137" t="s">
        <v>557</v>
      </c>
      <c r="E1079" s="97" t="s">
        <v>190</v>
      </c>
      <c r="F1079" s="95">
        <f>33935-1584</f>
        <v>32351</v>
      </c>
      <c r="G1079" s="95"/>
      <c r="H1079" s="95"/>
      <c r="I1079" s="95"/>
      <c r="J1079" s="95"/>
      <c r="K1079" s="95"/>
      <c r="L1079" s="95">
        <f>F1079+H1079+I1079+J1079+K1079</f>
        <v>32351</v>
      </c>
      <c r="M1079" s="95">
        <f>G1079+K1079</f>
        <v>0</v>
      </c>
      <c r="N1079" s="95"/>
      <c r="O1079" s="95"/>
      <c r="P1079" s="95"/>
      <c r="Q1079" s="95"/>
      <c r="R1079" s="95">
        <f>L1079+N1079+O1079+P1079+Q1079</f>
        <v>32351</v>
      </c>
      <c r="S1079" s="95">
        <f>M1079+Q1079</f>
        <v>0</v>
      </c>
      <c r="T1079" s="95"/>
      <c r="U1079" s="95"/>
      <c r="V1079" s="95"/>
      <c r="W1079" s="95"/>
      <c r="X1079" s="95">
        <f>R1079+T1079+U1079+V1079+W1079</f>
        <v>32351</v>
      </c>
      <c r="Y1079" s="95">
        <f>S1079+W1079</f>
        <v>0</v>
      </c>
      <c r="Z1079" s="95"/>
      <c r="AA1079" s="95">
        <v>-32351</v>
      </c>
      <c r="AB1079" s="95"/>
      <c r="AC1079" s="95"/>
      <c r="AD1079" s="95">
        <f>X1079+Z1079+AA1079+AB1079+AC1079</f>
        <v>0</v>
      </c>
      <c r="AE1079" s="95">
        <f>Y1079+AC1079</f>
        <v>0</v>
      </c>
      <c r="AF1079" s="27"/>
      <c r="AG1079" s="27"/>
      <c r="AH1079" s="27"/>
      <c r="AI1079" s="27"/>
      <c r="AJ1079" s="95">
        <f>AD1079+AF1079+AG1079+AH1079+AI1079</f>
        <v>0</v>
      </c>
      <c r="AK1079" s="95">
        <f>AE1079+AI1079</f>
        <v>0</v>
      </c>
      <c r="AL1079" s="27"/>
      <c r="AM1079" s="27"/>
      <c r="AN1079" s="27"/>
      <c r="AO1079" s="27"/>
      <c r="AP1079" s="95">
        <f>AJ1079+AL1079+AM1079+AN1079+AO1079</f>
        <v>0</v>
      </c>
      <c r="AQ1079" s="95">
        <f>AK1079+AO1079</f>
        <v>0</v>
      </c>
    </row>
    <row r="1080" spans="1:43" s="7" customFormat="1" ht="33" customHeight="1">
      <c r="A1080" s="33" t="s">
        <v>485</v>
      </c>
      <c r="B1080" s="25" t="s">
        <v>11</v>
      </c>
      <c r="C1080" s="25" t="s">
        <v>53</v>
      </c>
      <c r="D1080" s="55" t="s">
        <v>679</v>
      </c>
      <c r="E1080" s="25"/>
      <c r="F1080" s="27"/>
      <c r="G1080" s="27"/>
      <c r="H1080" s="27"/>
      <c r="I1080" s="27"/>
      <c r="J1080" s="27"/>
      <c r="K1080" s="27"/>
      <c r="L1080" s="27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>
        <f>Z1081</f>
        <v>0</v>
      </c>
      <c r="AA1080" s="27">
        <f t="shared" ref="AA1080:AP1081" si="1626">AA1081</f>
        <v>32351</v>
      </c>
      <c r="AB1080" s="27">
        <f t="shared" si="1626"/>
        <v>0</v>
      </c>
      <c r="AC1080" s="27">
        <f t="shared" si="1626"/>
        <v>0</v>
      </c>
      <c r="AD1080" s="27">
        <f t="shared" si="1626"/>
        <v>32351</v>
      </c>
      <c r="AE1080" s="27">
        <f t="shared" si="1626"/>
        <v>0</v>
      </c>
      <c r="AF1080" s="27">
        <f>AF1081</f>
        <v>0</v>
      </c>
      <c r="AG1080" s="27">
        <f t="shared" si="1626"/>
        <v>0</v>
      </c>
      <c r="AH1080" s="27">
        <f t="shared" si="1626"/>
        <v>0</v>
      </c>
      <c r="AI1080" s="27">
        <f t="shared" si="1626"/>
        <v>94025</v>
      </c>
      <c r="AJ1080" s="27">
        <f t="shared" si="1626"/>
        <v>126376</v>
      </c>
      <c r="AK1080" s="27">
        <f t="shared" si="1626"/>
        <v>94025</v>
      </c>
      <c r="AL1080" s="27">
        <f>AL1081</f>
        <v>0</v>
      </c>
      <c r="AM1080" s="27">
        <f t="shared" si="1626"/>
        <v>0</v>
      </c>
      <c r="AN1080" s="27">
        <f t="shared" si="1626"/>
        <v>0</v>
      </c>
      <c r="AO1080" s="27">
        <f t="shared" si="1626"/>
        <v>0</v>
      </c>
      <c r="AP1080" s="27">
        <f t="shared" si="1626"/>
        <v>126376</v>
      </c>
      <c r="AQ1080" s="27">
        <f t="shared" ref="AM1080:AQ1081" si="1627">AQ1081</f>
        <v>94025</v>
      </c>
    </row>
    <row r="1081" spans="1:43" s="7" customFormat="1" ht="21.75" customHeight="1">
      <c r="A1081" s="33" t="s">
        <v>102</v>
      </c>
      <c r="B1081" s="25" t="s">
        <v>11</v>
      </c>
      <c r="C1081" s="25" t="s">
        <v>53</v>
      </c>
      <c r="D1081" s="55" t="s">
        <v>679</v>
      </c>
      <c r="E1081" s="25" t="s">
        <v>91</v>
      </c>
      <c r="F1081" s="27"/>
      <c r="G1081" s="27"/>
      <c r="H1081" s="27"/>
      <c r="I1081" s="27"/>
      <c r="J1081" s="27"/>
      <c r="K1081" s="27"/>
      <c r="L1081" s="27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>
        <f>Z1082</f>
        <v>0</v>
      </c>
      <c r="AA1081" s="27">
        <f t="shared" si="1626"/>
        <v>32351</v>
      </c>
      <c r="AB1081" s="27">
        <f t="shared" si="1626"/>
        <v>0</v>
      </c>
      <c r="AC1081" s="27">
        <f t="shared" si="1626"/>
        <v>0</v>
      </c>
      <c r="AD1081" s="27">
        <f t="shared" si="1626"/>
        <v>32351</v>
      </c>
      <c r="AE1081" s="27">
        <f t="shared" si="1626"/>
        <v>0</v>
      </c>
      <c r="AF1081" s="27">
        <f>AF1082</f>
        <v>0</v>
      </c>
      <c r="AG1081" s="27">
        <f t="shared" si="1626"/>
        <v>0</v>
      </c>
      <c r="AH1081" s="27">
        <f t="shared" si="1626"/>
        <v>0</v>
      </c>
      <c r="AI1081" s="27">
        <f t="shared" si="1626"/>
        <v>94025</v>
      </c>
      <c r="AJ1081" s="27">
        <f t="shared" si="1626"/>
        <v>126376</v>
      </c>
      <c r="AK1081" s="27">
        <f t="shared" si="1626"/>
        <v>94025</v>
      </c>
      <c r="AL1081" s="27">
        <f>AL1082</f>
        <v>0</v>
      </c>
      <c r="AM1081" s="27">
        <f t="shared" si="1627"/>
        <v>0</v>
      </c>
      <c r="AN1081" s="27">
        <f t="shared" si="1627"/>
        <v>0</v>
      </c>
      <c r="AO1081" s="27">
        <f t="shared" si="1627"/>
        <v>0</v>
      </c>
      <c r="AP1081" s="27">
        <f t="shared" si="1627"/>
        <v>126376</v>
      </c>
      <c r="AQ1081" s="27">
        <f t="shared" si="1627"/>
        <v>94025</v>
      </c>
    </row>
    <row r="1082" spans="1:43" s="7" customFormat="1" ht="33" customHeight="1">
      <c r="A1082" s="33" t="s">
        <v>373</v>
      </c>
      <c r="B1082" s="25" t="s">
        <v>11</v>
      </c>
      <c r="C1082" s="25" t="s">
        <v>53</v>
      </c>
      <c r="D1082" s="55" t="s">
        <v>679</v>
      </c>
      <c r="E1082" s="25" t="s">
        <v>190</v>
      </c>
      <c r="F1082" s="27"/>
      <c r="G1082" s="27"/>
      <c r="H1082" s="27"/>
      <c r="I1082" s="27"/>
      <c r="J1082" s="27"/>
      <c r="K1082" s="27"/>
      <c r="L1082" s="27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  <c r="AA1082" s="27">
        <v>32351</v>
      </c>
      <c r="AB1082" s="27"/>
      <c r="AC1082" s="27"/>
      <c r="AD1082" s="27">
        <f>X1082+Z1082+AA1082+AB1082+AC1082</f>
        <v>32351</v>
      </c>
      <c r="AE1082" s="27">
        <f>Y1082+AC1082</f>
        <v>0</v>
      </c>
      <c r="AF1082" s="27"/>
      <c r="AG1082" s="27"/>
      <c r="AH1082" s="27"/>
      <c r="AI1082" s="27">
        <v>94025</v>
      </c>
      <c r="AJ1082" s="27">
        <f>AD1082+AF1082+AG1082+AH1082+AI1082</f>
        <v>126376</v>
      </c>
      <c r="AK1082" s="27">
        <f>AE1082+AI1082</f>
        <v>94025</v>
      </c>
      <c r="AL1082" s="27"/>
      <c r="AM1082" s="27"/>
      <c r="AN1082" s="27"/>
      <c r="AO1082" s="27"/>
      <c r="AP1082" s="27">
        <f>AJ1082+AL1082+AM1082+AN1082+AO1082</f>
        <v>126376</v>
      </c>
      <c r="AQ1082" s="27">
        <f>AK1082+AO1082</f>
        <v>94025</v>
      </c>
    </row>
    <row r="1083" spans="1:43" s="7" customFormat="1" ht="50.25" hidden="1">
      <c r="A1083" s="140" t="s">
        <v>678</v>
      </c>
      <c r="B1083" s="141" t="s">
        <v>11</v>
      </c>
      <c r="C1083" s="141" t="s">
        <v>53</v>
      </c>
      <c r="D1083" s="142" t="s">
        <v>677</v>
      </c>
      <c r="E1083" s="141"/>
      <c r="F1083" s="143"/>
      <c r="G1083" s="143"/>
      <c r="H1083" s="143"/>
      <c r="I1083" s="143"/>
      <c r="J1083" s="143"/>
      <c r="K1083" s="143"/>
      <c r="L1083" s="143"/>
      <c r="M1083" s="143"/>
      <c r="N1083" s="143"/>
      <c r="O1083" s="143"/>
      <c r="P1083" s="143"/>
      <c r="Q1083" s="143"/>
      <c r="R1083" s="143"/>
      <c r="S1083" s="143"/>
      <c r="T1083" s="143"/>
      <c r="U1083" s="143"/>
      <c r="V1083" s="143"/>
      <c r="W1083" s="143"/>
      <c r="X1083" s="143"/>
      <c r="Y1083" s="143"/>
      <c r="Z1083" s="143">
        <f>Z1084</f>
        <v>0</v>
      </c>
      <c r="AA1083" s="143">
        <f t="shared" ref="AA1083:AP1084" si="1628">AA1084</f>
        <v>0</v>
      </c>
      <c r="AB1083" s="143">
        <f t="shared" si="1628"/>
        <v>0</v>
      </c>
      <c r="AC1083" s="143">
        <f t="shared" si="1628"/>
        <v>94025</v>
      </c>
      <c r="AD1083" s="143">
        <f t="shared" si="1628"/>
        <v>94025</v>
      </c>
      <c r="AE1083" s="143">
        <f t="shared" si="1628"/>
        <v>94025</v>
      </c>
      <c r="AF1083" s="143">
        <f>AF1084</f>
        <v>0</v>
      </c>
      <c r="AG1083" s="143">
        <f t="shared" si="1628"/>
        <v>0</v>
      </c>
      <c r="AH1083" s="143">
        <f t="shared" si="1628"/>
        <v>0</v>
      </c>
      <c r="AI1083" s="143">
        <f t="shared" si="1628"/>
        <v>-94025</v>
      </c>
      <c r="AJ1083" s="143">
        <f t="shared" si="1628"/>
        <v>0</v>
      </c>
      <c r="AK1083" s="143">
        <f t="shared" si="1628"/>
        <v>0</v>
      </c>
      <c r="AL1083" s="27">
        <f>AL1084</f>
        <v>0</v>
      </c>
      <c r="AM1083" s="27">
        <f t="shared" si="1628"/>
        <v>0</v>
      </c>
      <c r="AN1083" s="27">
        <f t="shared" si="1628"/>
        <v>0</v>
      </c>
      <c r="AO1083" s="27">
        <f t="shared" si="1628"/>
        <v>0</v>
      </c>
      <c r="AP1083" s="143">
        <f t="shared" si="1628"/>
        <v>0</v>
      </c>
      <c r="AQ1083" s="143">
        <f t="shared" ref="AM1083:AQ1084" si="1629">AQ1084</f>
        <v>0</v>
      </c>
    </row>
    <row r="1084" spans="1:43" s="7" customFormat="1" ht="33.75" hidden="1">
      <c r="A1084" s="140" t="s">
        <v>102</v>
      </c>
      <c r="B1084" s="141" t="s">
        <v>11</v>
      </c>
      <c r="C1084" s="141" t="s">
        <v>53</v>
      </c>
      <c r="D1084" s="142" t="s">
        <v>677</v>
      </c>
      <c r="E1084" s="141" t="s">
        <v>91</v>
      </c>
      <c r="F1084" s="143"/>
      <c r="G1084" s="143"/>
      <c r="H1084" s="143"/>
      <c r="I1084" s="143"/>
      <c r="J1084" s="143"/>
      <c r="K1084" s="143"/>
      <c r="L1084" s="143"/>
      <c r="M1084" s="143"/>
      <c r="N1084" s="143"/>
      <c r="O1084" s="143"/>
      <c r="P1084" s="143"/>
      <c r="Q1084" s="143"/>
      <c r="R1084" s="143"/>
      <c r="S1084" s="143"/>
      <c r="T1084" s="143"/>
      <c r="U1084" s="143"/>
      <c r="V1084" s="143"/>
      <c r="W1084" s="143"/>
      <c r="X1084" s="143"/>
      <c r="Y1084" s="143"/>
      <c r="Z1084" s="143">
        <f>Z1085</f>
        <v>0</v>
      </c>
      <c r="AA1084" s="143">
        <f t="shared" si="1628"/>
        <v>0</v>
      </c>
      <c r="AB1084" s="143">
        <f t="shared" si="1628"/>
        <v>0</v>
      </c>
      <c r="AC1084" s="143">
        <f t="shared" si="1628"/>
        <v>94025</v>
      </c>
      <c r="AD1084" s="143">
        <f t="shared" si="1628"/>
        <v>94025</v>
      </c>
      <c r="AE1084" s="143">
        <f t="shared" si="1628"/>
        <v>94025</v>
      </c>
      <c r="AF1084" s="143">
        <f>AF1085</f>
        <v>0</v>
      </c>
      <c r="AG1084" s="143">
        <f t="shared" si="1628"/>
        <v>0</v>
      </c>
      <c r="AH1084" s="143">
        <f t="shared" si="1628"/>
        <v>0</v>
      </c>
      <c r="AI1084" s="143">
        <f t="shared" si="1628"/>
        <v>-94025</v>
      </c>
      <c r="AJ1084" s="143">
        <f t="shared" si="1628"/>
        <v>0</v>
      </c>
      <c r="AK1084" s="143">
        <f t="shared" si="1628"/>
        <v>0</v>
      </c>
      <c r="AL1084" s="27">
        <f>AL1085</f>
        <v>0</v>
      </c>
      <c r="AM1084" s="27">
        <f t="shared" si="1629"/>
        <v>0</v>
      </c>
      <c r="AN1084" s="27">
        <f t="shared" si="1629"/>
        <v>0</v>
      </c>
      <c r="AO1084" s="27">
        <f t="shared" si="1629"/>
        <v>0</v>
      </c>
      <c r="AP1084" s="143">
        <f t="shared" si="1629"/>
        <v>0</v>
      </c>
      <c r="AQ1084" s="143">
        <f t="shared" si="1629"/>
        <v>0</v>
      </c>
    </row>
    <row r="1085" spans="1:43" s="7" customFormat="1" ht="33.75" hidden="1">
      <c r="A1085" s="140" t="s">
        <v>373</v>
      </c>
      <c r="B1085" s="141" t="s">
        <v>11</v>
      </c>
      <c r="C1085" s="141" t="s">
        <v>53</v>
      </c>
      <c r="D1085" s="142" t="s">
        <v>677</v>
      </c>
      <c r="E1085" s="141" t="s">
        <v>190</v>
      </c>
      <c r="F1085" s="143"/>
      <c r="G1085" s="143"/>
      <c r="H1085" s="143"/>
      <c r="I1085" s="143"/>
      <c r="J1085" s="143"/>
      <c r="K1085" s="143"/>
      <c r="L1085" s="143"/>
      <c r="M1085" s="143"/>
      <c r="N1085" s="143"/>
      <c r="O1085" s="143"/>
      <c r="P1085" s="143"/>
      <c r="Q1085" s="143"/>
      <c r="R1085" s="143"/>
      <c r="S1085" s="143"/>
      <c r="T1085" s="143"/>
      <c r="U1085" s="143"/>
      <c r="V1085" s="143"/>
      <c r="W1085" s="143"/>
      <c r="X1085" s="143"/>
      <c r="Y1085" s="143"/>
      <c r="Z1085" s="143"/>
      <c r="AA1085" s="143"/>
      <c r="AB1085" s="143"/>
      <c r="AC1085" s="143">
        <v>94025</v>
      </c>
      <c r="AD1085" s="143">
        <f>X1085+Z1085+AA1085+AB1085+AC1085</f>
        <v>94025</v>
      </c>
      <c r="AE1085" s="143">
        <f>Y1085+AC1085</f>
        <v>94025</v>
      </c>
      <c r="AF1085" s="143"/>
      <c r="AG1085" s="143"/>
      <c r="AH1085" s="143"/>
      <c r="AI1085" s="143">
        <v>-94025</v>
      </c>
      <c r="AJ1085" s="143">
        <f>AD1085+AF1085+AG1085+AH1085+AI1085</f>
        <v>0</v>
      </c>
      <c r="AK1085" s="143">
        <f>AE1085+AI1085</f>
        <v>0</v>
      </c>
      <c r="AL1085" s="27"/>
      <c r="AM1085" s="27"/>
      <c r="AN1085" s="27"/>
      <c r="AO1085" s="27"/>
      <c r="AP1085" s="143">
        <f>AJ1085+AL1085+AM1085+AN1085+AO1085</f>
        <v>0</v>
      </c>
      <c r="AQ1085" s="143">
        <f>AK1085+AO1085</f>
        <v>0</v>
      </c>
    </row>
    <row r="1086" spans="1:43" s="7" customFormat="1" ht="18.75">
      <c r="A1086" s="33" t="s">
        <v>81</v>
      </c>
      <c r="B1086" s="25" t="s">
        <v>11</v>
      </c>
      <c r="C1086" s="25" t="s">
        <v>53</v>
      </c>
      <c r="D1086" s="55" t="s">
        <v>245</v>
      </c>
      <c r="E1086" s="25"/>
      <c r="F1086" s="27"/>
      <c r="G1086" s="27"/>
      <c r="H1086" s="27"/>
      <c r="I1086" s="27"/>
      <c r="J1086" s="27"/>
      <c r="K1086" s="27"/>
      <c r="L1086" s="27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>
        <f t="shared" ref="Z1086:AQ1086" si="1630">Z1096+Z1087+Z1090+Z1093</f>
        <v>0</v>
      </c>
      <c r="AA1086" s="27">
        <f t="shared" si="1630"/>
        <v>0</v>
      </c>
      <c r="AB1086" s="27">
        <f t="shared" si="1630"/>
        <v>0</v>
      </c>
      <c r="AC1086" s="27">
        <f t="shared" si="1630"/>
        <v>11215</v>
      </c>
      <c r="AD1086" s="27">
        <f t="shared" si="1630"/>
        <v>11215</v>
      </c>
      <c r="AE1086" s="27">
        <f t="shared" si="1630"/>
        <v>11215</v>
      </c>
      <c r="AF1086" s="27">
        <f t="shared" si="1630"/>
        <v>0</v>
      </c>
      <c r="AG1086" s="27">
        <f t="shared" si="1630"/>
        <v>0</v>
      </c>
      <c r="AH1086" s="27">
        <f t="shared" si="1630"/>
        <v>0</v>
      </c>
      <c r="AI1086" s="27">
        <f t="shared" si="1630"/>
        <v>0</v>
      </c>
      <c r="AJ1086" s="27">
        <f t="shared" si="1630"/>
        <v>11215</v>
      </c>
      <c r="AK1086" s="27">
        <f t="shared" si="1630"/>
        <v>11215</v>
      </c>
      <c r="AL1086" s="27">
        <f t="shared" si="1630"/>
        <v>0</v>
      </c>
      <c r="AM1086" s="27">
        <f t="shared" si="1630"/>
        <v>0</v>
      </c>
      <c r="AN1086" s="27">
        <f t="shared" si="1630"/>
        <v>0</v>
      </c>
      <c r="AO1086" s="27">
        <f t="shared" si="1630"/>
        <v>0</v>
      </c>
      <c r="AP1086" s="27">
        <f t="shared" si="1630"/>
        <v>11215</v>
      </c>
      <c r="AQ1086" s="27">
        <f t="shared" si="1630"/>
        <v>11215</v>
      </c>
    </row>
    <row r="1087" spans="1:43" s="7" customFormat="1" ht="116.25">
      <c r="A1087" s="33" t="s">
        <v>683</v>
      </c>
      <c r="B1087" s="25" t="s">
        <v>11</v>
      </c>
      <c r="C1087" s="25" t="s">
        <v>53</v>
      </c>
      <c r="D1087" s="55" t="s">
        <v>682</v>
      </c>
      <c r="E1087" s="25"/>
      <c r="F1087" s="27"/>
      <c r="G1087" s="27"/>
      <c r="H1087" s="27"/>
      <c r="I1087" s="27"/>
      <c r="J1087" s="27"/>
      <c r="K1087" s="27"/>
      <c r="L1087" s="27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>
        <f>Z1088</f>
        <v>0</v>
      </c>
      <c r="AA1087" s="27">
        <f t="shared" ref="AA1087:AP1088" si="1631">AA1088</f>
        <v>0</v>
      </c>
      <c r="AB1087" s="27">
        <f t="shared" si="1631"/>
        <v>0</v>
      </c>
      <c r="AC1087" s="27">
        <f t="shared" si="1631"/>
        <v>1320</v>
      </c>
      <c r="AD1087" s="27">
        <f t="shared" si="1631"/>
        <v>1320</v>
      </c>
      <c r="AE1087" s="27">
        <f t="shared" si="1631"/>
        <v>1320</v>
      </c>
      <c r="AF1087" s="27">
        <f>AF1088</f>
        <v>0</v>
      </c>
      <c r="AG1087" s="27">
        <f t="shared" si="1631"/>
        <v>0</v>
      </c>
      <c r="AH1087" s="27">
        <f t="shared" si="1631"/>
        <v>0</v>
      </c>
      <c r="AI1087" s="27">
        <f t="shared" si="1631"/>
        <v>0</v>
      </c>
      <c r="AJ1087" s="27">
        <f t="shared" si="1631"/>
        <v>1320</v>
      </c>
      <c r="AK1087" s="27">
        <f t="shared" si="1631"/>
        <v>1320</v>
      </c>
      <c r="AL1087" s="27">
        <f>AL1088</f>
        <v>0</v>
      </c>
      <c r="AM1087" s="27">
        <f t="shared" si="1631"/>
        <v>0</v>
      </c>
      <c r="AN1087" s="27">
        <f t="shared" si="1631"/>
        <v>0</v>
      </c>
      <c r="AO1087" s="27">
        <f t="shared" si="1631"/>
        <v>0</v>
      </c>
      <c r="AP1087" s="27">
        <f t="shared" si="1631"/>
        <v>1320</v>
      </c>
      <c r="AQ1087" s="27">
        <f t="shared" ref="AM1087:AQ1088" si="1632">AQ1088</f>
        <v>1320</v>
      </c>
    </row>
    <row r="1088" spans="1:43" s="7" customFormat="1" ht="33.75">
      <c r="A1088" s="33" t="s">
        <v>102</v>
      </c>
      <c r="B1088" s="25" t="s">
        <v>11</v>
      </c>
      <c r="C1088" s="25" t="s">
        <v>53</v>
      </c>
      <c r="D1088" s="55" t="s">
        <v>682</v>
      </c>
      <c r="E1088" s="25" t="s">
        <v>91</v>
      </c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>
        <f>Z1089</f>
        <v>0</v>
      </c>
      <c r="AA1088" s="27">
        <f t="shared" si="1631"/>
        <v>0</v>
      </c>
      <c r="AB1088" s="27">
        <f t="shared" si="1631"/>
        <v>0</v>
      </c>
      <c r="AC1088" s="27">
        <f t="shared" si="1631"/>
        <v>1320</v>
      </c>
      <c r="AD1088" s="27">
        <f t="shared" si="1631"/>
        <v>1320</v>
      </c>
      <c r="AE1088" s="27">
        <f t="shared" si="1631"/>
        <v>1320</v>
      </c>
      <c r="AF1088" s="27">
        <f>AF1089</f>
        <v>0</v>
      </c>
      <c r="AG1088" s="27">
        <f t="shared" si="1631"/>
        <v>0</v>
      </c>
      <c r="AH1088" s="27">
        <f t="shared" si="1631"/>
        <v>0</v>
      </c>
      <c r="AI1088" s="27">
        <f t="shared" si="1631"/>
        <v>0</v>
      </c>
      <c r="AJ1088" s="27">
        <f t="shared" si="1631"/>
        <v>1320</v>
      </c>
      <c r="AK1088" s="27">
        <f t="shared" si="1631"/>
        <v>1320</v>
      </c>
      <c r="AL1088" s="27">
        <f>AL1089</f>
        <v>0</v>
      </c>
      <c r="AM1088" s="27">
        <f t="shared" si="1632"/>
        <v>0</v>
      </c>
      <c r="AN1088" s="27">
        <f t="shared" si="1632"/>
        <v>0</v>
      </c>
      <c r="AO1088" s="27">
        <f t="shared" si="1632"/>
        <v>0</v>
      </c>
      <c r="AP1088" s="27">
        <f t="shared" si="1632"/>
        <v>1320</v>
      </c>
      <c r="AQ1088" s="27">
        <f t="shared" si="1632"/>
        <v>1320</v>
      </c>
    </row>
    <row r="1089" spans="1:43" s="7" customFormat="1" ht="33.75">
      <c r="A1089" s="33" t="s">
        <v>500</v>
      </c>
      <c r="B1089" s="25" t="s">
        <v>11</v>
      </c>
      <c r="C1089" s="25" t="s">
        <v>53</v>
      </c>
      <c r="D1089" s="55" t="s">
        <v>682</v>
      </c>
      <c r="E1089" s="25" t="s">
        <v>190</v>
      </c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  <c r="AA1089" s="27"/>
      <c r="AB1089" s="27"/>
      <c r="AC1089" s="27">
        <v>1320</v>
      </c>
      <c r="AD1089" s="27">
        <f>X1089+Z1089+AA1089+AB1089+AC1089</f>
        <v>1320</v>
      </c>
      <c r="AE1089" s="27">
        <f>Y1089+AC1089</f>
        <v>1320</v>
      </c>
      <c r="AF1089" s="27"/>
      <c r="AG1089" s="27"/>
      <c r="AH1089" s="27"/>
      <c r="AI1089" s="27"/>
      <c r="AJ1089" s="27">
        <f>AD1089+AF1089+AG1089+AH1089+AI1089</f>
        <v>1320</v>
      </c>
      <c r="AK1089" s="27">
        <f>AE1089+AI1089</f>
        <v>1320</v>
      </c>
      <c r="AL1089" s="27"/>
      <c r="AM1089" s="27"/>
      <c r="AN1089" s="27"/>
      <c r="AO1089" s="27"/>
      <c r="AP1089" s="27">
        <f>AJ1089+AL1089+AM1089+AN1089+AO1089</f>
        <v>1320</v>
      </c>
      <c r="AQ1089" s="27">
        <f>AK1089+AO1089</f>
        <v>1320</v>
      </c>
    </row>
    <row r="1090" spans="1:43" s="7" customFormat="1" ht="50.25">
      <c r="A1090" s="33" t="s">
        <v>685</v>
      </c>
      <c r="B1090" s="25" t="s">
        <v>11</v>
      </c>
      <c r="C1090" s="25" t="s">
        <v>53</v>
      </c>
      <c r="D1090" s="55" t="s">
        <v>684</v>
      </c>
      <c r="E1090" s="25"/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>
        <f>Z1091</f>
        <v>0</v>
      </c>
      <c r="AA1090" s="27">
        <f t="shared" ref="AA1090:AP1091" si="1633">AA1091</f>
        <v>0</v>
      </c>
      <c r="AB1090" s="27">
        <f t="shared" si="1633"/>
        <v>0</v>
      </c>
      <c r="AC1090" s="27">
        <f t="shared" si="1633"/>
        <v>1320</v>
      </c>
      <c r="AD1090" s="27">
        <f t="shared" si="1633"/>
        <v>1320</v>
      </c>
      <c r="AE1090" s="27">
        <f t="shared" si="1633"/>
        <v>1320</v>
      </c>
      <c r="AF1090" s="27">
        <f>AF1091</f>
        <v>0</v>
      </c>
      <c r="AG1090" s="27">
        <f t="shared" si="1633"/>
        <v>0</v>
      </c>
      <c r="AH1090" s="27">
        <f t="shared" si="1633"/>
        <v>0</v>
      </c>
      <c r="AI1090" s="27">
        <f t="shared" si="1633"/>
        <v>0</v>
      </c>
      <c r="AJ1090" s="27">
        <f t="shared" si="1633"/>
        <v>1320</v>
      </c>
      <c r="AK1090" s="27">
        <f t="shared" si="1633"/>
        <v>1320</v>
      </c>
      <c r="AL1090" s="27">
        <f>AL1091</f>
        <v>0</v>
      </c>
      <c r="AM1090" s="27">
        <f t="shared" si="1633"/>
        <v>0</v>
      </c>
      <c r="AN1090" s="27">
        <f t="shared" si="1633"/>
        <v>0</v>
      </c>
      <c r="AO1090" s="27">
        <f t="shared" si="1633"/>
        <v>0</v>
      </c>
      <c r="AP1090" s="27">
        <f t="shared" si="1633"/>
        <v>1320</v>
      </c>
      <c r="AQ1090" s="27">
        <f t="shared" ref="AM1090:AQ1091" si="1634">AQ1091</f>
        <v>1320</v>
      </c>
    </row>
    <row r="1091" spans="1:43" s="7" customFormat="1" ht="33.75">
      <c r="A1091" s="33" t="s">
        <v>102</v>
      </c>
      <c r="B1091" s="25" t="s">
        <v>11</v>
      </c>
      <c r="C1091" s="25" t="s">
        <v>53</v>
      </c>
      <c r="D1091" s="55" t="s">
        <v>684</v>
      </c>
      <c r="E1091" s="25" t="s">
        <v>91</v>
      </c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>
        <f>Z1092</f>
        <v>0</v>
      </c>
      <c r="AA1091" s="27">
        <f t="shared" si="1633"/>
        <v>0</v>
      </c>
      <c r="AB1091" s="27">
        <f t="shared" si="1633"/>
        <v>0</v>
      </c>
      <c r="AC1091" s="27">
        <f t="shared" si="1633"/>
        <v>1320</v>
      </c>
      <c r="AD1091" s="27">
        <f t="shared" si="1633"/>
        <v>1320</v>
      </c>
      <c r="AE1091" s="27">
        <f t="shared" si="1633"/>
        <v>1320</v>
      </c>
      <c r="AF1091" s="27">
        <f>AF1092</f>
        <v>0</v>
      </c>
      <c r="AG1091" s="27">
        <f t="shared" si="1633"/>
        <v>0</v>
      </c>
      <c r="AH1091" s="27">
        <f t="shared" si="1633"/>
        <v>0</v>
      </c>
      <c r="AI1091" s="27">
        <f t="shared" si="1633"/>
        <v>0</v>
      </c>
      <c r="AJ1091" s="27">
        <f t="shared" si="1633"/>
        <v>1320</v>
      </c>
      <c r="AK1091" s="27">
        <f t="shared" si="1633"/>
        <v>1320</v>
      </c>
      <c r="AL1091" s="27">
        <f>AL1092</f>
        <v>0</v>
      </c>
      <c r="AM1091" s="27">
        <f t="shared" si="1634"/>
        <v>0</v>
      </c>
      <c r="AN1091" s="27">
        <f t="shared" si="1634"/>
        <v>0</v>
      </c>
      <c r="AO1091" s="27">
        <f t="shared" si="1634"/>
        <v>0</v>
      </c>
      <c r="AP1091" s="27">
        <f t="shared" si="1634"/>
        <v>1320</v>
      </c>
      <c r="AQ1091" s="27">
        <f t="shared" si="1634"/>
        <v>1320</v>
      </c>
    </row>
    <row r="1092" spans="1:43" s="7" customFormat="1" ht="33.75">
      <c r="A1092" s="33" t="s">
        <v>500</v>
      </c>
      <c r="B1092" s="25" t="s">
        <v>11</v>
      </c>
      <c r="C1092" s="25" t="s">
        <v>53</v>
      </c>
      <c r="D1092" s="55" t="s">
        <v>684</v>
      </c>
      <c r="E1092" s="25" t="s">
        <v>190</v>
      </c>
      <c r="F1092" s="27"/>
      <c r="G1092" s="27"/>
      <c r="H1092" s="27"/>
      <c r="I1092" s="27"/>
      <c r="J1092" s="27"/>
      <c r="K1092" s="27"/>
      <c r="L1092" s="27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  <c r="AA1092" s="27"/>
      <c r="AB1092" s="27"/>
      <c r="AC1092" s="27">
        <v>1320</v>
      </c>
      <c r="AD1092" s="27">
        <f>X1092+Z1092+AA1092+AB1092+AC1092</f>
        <v>1320</v>
      </c>
      <c r="AE1092" s="27">
        <f>Y1092+AC1092</f>
        <v>1320</v>
      </c>
      <c r="AF1092" s="27"/>
      <c r="AG1092" s="27"/>
      <c r="AH1092" s="27"/>
      <c r="AI1092" s="27"/>
      <c r="AJ1092" s="27">
        <f>AD1092+AF1092+AG1092+AH1092+AI1092</f>
        <v>1320</v>
      </c>
      <c r="AK1092" s="27">
        <f>AE1092+AI1092</f>
        <v>1320</v>
      </c>
      <c r="AL1092" s="27"/>
      <c r="AM1092" s="27"/>
      <c r="AN1092" s="27"/>
      <c r="AO1092" s="27"/>
      <c r="AP1092" s="27">
        <f>AJ1092+AL1092+AM1092+AN1092+AO1092</f>
        <v>1320</v>
      </c>
      <c r="AQ1092" s="27">
        <f>AK1092+AO1092</f>
        <v>1320</v>
      </c>
    </row>
    <row r="1093" spans="1:43" s="7" customFormat="1" ht="57.75" customHeight="1">
      <c r="A1093" s="33" t="s">
        <v>687</v>
      </c>
      <c r="B1093" s="25" t="s">
        <v>11</v>
      </c>
      <c r="C1093" s="25" t="s">
        <v>53</v>
      </c>
      <c r="D1093" s="55" t="s">
        <v>686</v>
      </c>
      <c r="E1093" s="25"/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>
        <f>Z1094</f>
        <v>0</v>
      </c>
      <c r="AA1093" s="27">
        <f t="shared" ref="AA1093:AP1094" si="1635">AA1094</f>
        <v>0</v>
      </c>
      <c r="AB1093" s="27">
        <f t="shared" si="1635"/>
        <v>0</v>
      </c>
      <c r="AC1093" s="27">
        <f t="shared" si="1635"/>
        <v>660</v>
      </c>
      <c r="AD1093" s="27">
        <f t="shared" si="1635"/>
        <v>660</v>
      </c>
      <c r="AE1093" s="27">
        <f t="shared" si="1635"/>
        <v>660</v>
      </c>
      <c r="AF1093" s="27">
        <f>AF1094</f>
        <v>0</v>
      </c>
      <c r="AG1093" s="27">
        <f t="shared" si="1635"/>
        <v>0</v>
      </c>
      <c r="AH1093" s="27">
        <f t="shared" si="1635"/>
        <v>0</v>
      </c>
      <c r="AI1093" s="27">
        <f t="shared" si="1635"/>
        <v>0</v>
      </c>
      <c r="AJ1093" s="27">
        <f t="shared" si="1635"/>
        <v>660</v>
      </c>
      <c r="AK1093" s="27">
        <f t="shared" si="1635"/>
        <v>660</v>
      </c>
      <c r="AL1093" s="27">
        <f>AL1094</f>
        <v>0</v>
      </c>
      <c r="AM1093" s="27">
        <f t="shared" si="1635"/>
        <v>0</v>
      </c>
      <c r="AN1093" s="27">
        <f t="shared" si="1635"/>
        <v>0</v>
      </c>
      <c r="AO1093" s="27">
        <f t="shared" si="1635"/>
        <v>0</v>
      </c>
      <c r="AP1093" s="27">
        <f t="shared" si="1635"/>
        <v>660</v>
      </c>
      <c r="AQ1093" s="27">
        <f t="shared" ref="AM1093:AQ1094" si="1636">AQ1094</f>
        <v>660</v>
      </c>
    </row>
    <row r="1094" spans="1:43" s="7" customFormat="1" ht="33.75">
      <c r="A1094" s="33" t="s">
        <v>102</v>
      </c>
      <c r="B1094" s="25" t="s">
        <v>11</v>
      </c>
      <c r="C1094" s="25" t="s">
        <v>53</v>
      </c>
      <c r="D1094" s="55" t="s">
        <v>686</v>
      </c>
      <c r="E1094" s="25" t="s">
        <v>91</v>
      </c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>
        <f>Z1095</f>
        <v>0</v>
      </c>
      <c r="AA1094" s="27">
        <f t="shared" si="1635"/>
        <v>0</v>
      </c>
      <c r="AB1094" s="27">
        <f t="shared" si="1635"/>
        <v>0</v>
      </c>
      <c r="AC1094" s="27">
        <f t="shared" si="1635"/>
        <v>660</v>
      </c>
      <c r="AD1094" s="27">
        <f t="shared" si="1635"/>
        <v>660</v>
      </c>
      <c r="AE1094" s="27">
        <f t="shared" si="1635"/>
        <v>660</v>
      </c>
      <c r="AF1094" s="27">
        <f>AF1095</f>
        <v>0</v>
      </c>
      <c r="AG1094" s="27">
        <f t="shared" si="1635"/>
        <v>0</v>
      </c>
      <c r="AH1094" s="27">
        <f t="shared" si="1635"/>
        <v>0</v>
      </c>
      <c r="AI1094" s="27">
        <f t="shared" si="1635"/>
        <v>0</v>
      </c>
      <c r="AJ1094" s="27">
        <f t="shared" si="1635"/>
        <v>660</v>
      </c>
      <c r="AK1094" s="27">
        <f t="shared" si="1635"/>
        <v>660</v>
      </c>
      <c r="AL1094" s="27">
        <f>AL1095</f>
        <v>0</v>
      </c>
      <c r="AM1094" s="27">
        <f t="shared" si="1636"/>
        <v>0</v>
      </c>
      <c r="AN1094" s="27">
        <f t="shared" si="1636"/>
        <v>0</v>
      </c>
      <c r="AO1094" s="27">
        <f t="shared" si="1636"/>
        <v>0</v>
      </c>
      <c r="AP1094" s="27">
        <f t="shared" si="1636"/>
        <v>660</v>
      </c>
      <c r="AQ1094" s="27">
        <f t="shared" si="1636"/>
        <v>660</v>
      </c>
    </row>
    <row r="1095" spans="1:43" s="7" customFormat="1" ht="33.75">
      <c r="A1095" s="33" t="s">
        <v>500</v>
      </c>
      <c r="B1095" s="25" t="s">
        <v>11</v>
      </c>
      <c r="C1095" s="25" t="s">
        <v>53</v>
      </c>
      <c r="D1095" s="55" t="s">
        <v>686</v>
      </c>
      <c r="E1095" s="25" t="s">
        <v>190</v>
      </c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  <c r="AA1095" s="27"/>
      <c r="AB1095" s="27"/>
      <c r="AC1095" s="27">
        <v>660</v>
      </c>
      <c r="AD1095" s="27">
        <f>X1095+Z1095+AA1095+AB1095+AC1095</f>
        <v>660</v>
      </c>
      <c r="AE1095" s="27">
        <f>Y1095+AC1095</f>
        <v>660</v>
      </c>
      <c r="AF1095" s="27"/>
      <c r="AG1095" s="27"/>
      <c r="AH1095" s="27"/>
      <c r="AI1095" s="27"/>
      <c r="AJ1095" s="27">
        <f>AD1095+AF1095+AG1095+AH1095+AI1095</f>
        <v>660</v>
      </c>
      <c r="AK1095" s="27">
        <f>AE1095+AI1095</f>
        <v>660</v>
      </c>
      <c r="AL1095" s="27"/>
      <c r="AM1095" s="27"/>
      <c r="AN1095" s="27"/>
      <c r="AO1095" s="27"/>
      <c r="AP1095" s="27">
        <f>AJ1095+AL1095+AM1095+AN1095+AO1095</f>
        <v>660</v>
      </c>
      <c r="AQ1095" s="27">
        <f>AK1095+AO1095</f>
        <v>660</v>
      </c>
    </row>
    <row r="1096" spans="1:43" s="7" customFormat="1" ht="33.75">
      <c r="A1096" s="33" t="s">
        <v>680</v>
      </c>
      <c r="B1096" s="25" t="s">
        <v>11</v>
      </c>
      <c r="C1096" s="25" t="s">
        <v>53</v>
      </c>
      <c r="D1096" s="55" t="s">
        <v>681</v>
      </c>
      <c r="E1096" s="25"/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>
        <f>Z1097</f>
        <v>0</v>
      </c>
      <c r="AA1096" s="27">
        <f t="shared" ref="AA1096:AP1097" si="1637">AA1097</f>
        <v>0</v>
      </c>
      <c r="AB1096" s="27">
        <f t="shared" si="1637"/>
        <v>0</v>
      </c>
      <c r="AC1096" s="27">
        <f t="shared" si="1637"/>
        <v>7915</v>
      </c>
      <c r="AD1096" s="27">
        <f t="shared" si="1637"/>
        <v>7915</v>
      </c>
      <c r="AE1096" s="27">
        <f t="shared" si="1637"/>
        <v>7915</v>
      </c>
      <c r="AF1096" s="27">
        <f>AF1097</f>
        <v>0</v>
      </c>
      <c r="AG1096" s="27">
        <f t="shared" si="1637"/>
        <v>0</v>
      </c>
      <c r="AH1096" s="27">
        <f t="shared" si="1637"/>
        <v>0</v>
      </c>
      <c r="AI1096" s="27">
        <f t="shared" si="1637"/>
        <v>0</v>
      </c>
      <c r="AJ1096" s="27">
        <f t="shared" si="1637"/>
        <v>7915</v>
      </c>
      <c r="AK1096" s="27">
        <f t="shared" si="1637"/>
        <v>7915</v>
      </c>
      <c r="AL1096" s="27">
        <f>AL1097</f>
        <v>0</v>
      </c>
      <c r="AM1096" s="27">
        <f t="shared" si="1637"/>
        <v>0</v>
      </c>
      <c r="AN1096" s="27">
        <f t="shared" si="1637"/>
        <v>0</v>
      </c>
      <c r="AO1096" s="27">
        <f t="shared" si="1637"/>
        <v>0</v>
      </c>
      <c r="AP1096" s="27">
        <f t="shared" si="1637"/>
        <v>7915</v>
      </c>
      <c r="AQ1096" s="27">
        <f t="shared" ref="AM1096:AQ1097" si="1638">AQ1097</f>
        <v>7915</v>
      </c>
    </row>
    <row r="1097" spans="1:43" s="7" customFormat="1" ht="33.75">
      <c r="A1097" s="33" t="s">
        <v>102</v>
      </c>
      <c r="B1097" s="25" t="s">
        <v>11</v>
      </c>
      <c r="C1097" s="25" t="s">
        <v>53</v>
      </c>
      <c r="D1097" s="55" t="s">
        <v>681</v>
      </c>
      <c r="E1097" s="25" t="s">
        <v>91</v>
      </c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>
        <f>Z1098</f>
        <v>0</v>
      </c>
      <c r="AA1097" s="27">
        <f t="shared" si="1637"/>
        <v>0</v>
      </c>
      <c r="AB1097" s="27">
        <f t="shared" si="1637"/>
        <v>0</v>
      </c>
      <c r="AC1097" s="27">
        <f t="shared" si="1637"/>
        <v>7915</v>
      </c>
      <c r="AD1097" s="27">
        <f t="shared" si="1637"/>
        <v>7915</v>
      </c>
      <c r="AE1097" s="27">
        <f t="shared" si="1637"/>
        <v>7915</v>
      </c>
      <c r="AF1097" s="27">
        <f>AF1098</f>
        <v>0</v>
      </c>
      <c r="AG1097" s="27">
        <f t="shared" si="1637"/>
        <v>0</v>
      </c>
      <c r="AH1097" s="27">
        <f t="shared" si="1637"/>
        <v>0</v>
      </c>
      <c r="AI1097" s="27">
        <f t="shared" si="1637"/>
        <v>0</v>
      </c>
      <c r="AJ1097" s="27">
        <f t="shared" si="1637"/>
        <v>7915</v>
      </c>
      <c r="AK1097" s="27">
        <f t="shared" si="1637"/>
        <v>7915</v>
      </c>
      <c r="AL1097" s="27">
        <f>AL1098</f>
        <v>0</v>
      </c>
      <c r="AM1097" s="27">
        <f t="shared" si="1638"/>
        <v>0</v>
      </c>
      <c r="AN1097" s="27">
        <f t="shared" si="1638"/>
        <v>0</v>
      </c>
      <c r="AO1097" s="27">
        <f t="shared" si="1638"/>
        <v>0</v>
      </c>
      <c r="AP1097" s="27">
        <f t="shared" si="1638"/>
        <v>7915</v>
      </c>
      <c r="AQ1097" s="27">
        <f t="shared" si="1638"/>
        <v>7915</v>
      </c>
    </row>
    <row r="1098" spans="1:43" s="7" customFormat="1" ht="33.75">
      <c r="A1098" s="33" t="s">
        <v>500</v>
      </c>
      <c r="B1098" s="25" t="s">
        <v>11</v>
      </c>
      <c r="C1098" s="25" t="s">
        <v>53</v>
      </c>
      <c r="D1098" s="55" t="s">
        <v>681</v>
      </c>
      <c r="E1098" s="25" t="s">
        <v>190</v>
      </c>
      <c r="F1098" s="27"/>
      <c r="G1098" s="27"/>
      <c r="H1098" s="27"/>
      <c r="I1098" s="27"/>
      <c r="J1098" s="27"/>
      <c r="K1098" s="27"/>
      <c r="L1098" s="27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  <c r="AA1098" s="27"/>
      <c r="AB1098" s="27"/>
      <c r="AC1098" s="27">
        <v>7915</v>
      </c>
      <c r="AD1098" s="27">
        <f>X1098+Z1098+AA1098+AB1098+AC1098</f>
        <v>7915</v>
      </c>
      <c r="AE1098" s="27">
        <f>Y1098+AC1098</f>
        <v>7915</v>
      </c>
      <c r="AF1098" s="27"/>
      <c r="AG1098" s="27"/>
      <c r="AH1098" s="27"/>
      <c r="AI1098" s="27"/>
      <c r="AJ1098" s="27">
        <f>AD1098+AF1098+AG1098+AH1098+AI1098</f>
        <v>7915</v>
      </c>
      <c r="AK1098" s="27">
        <f>AE1098+AI1098</f>
        <v>7915</v>
      </c>
      <c r="AL1098" s="27"/>
      <c r="AM1098" s="27"/>
      <c r="AN1098" s="27"/>
      <c r="AO1098" s="27"/>
      <c r="AP1098" s="27">
        <f>AJ1098+AL1098+AM1098+AN1098+AO1098</f>
        <v>7915</v>
      </c>
      <c r="AQ1098" s="27">
        <f>AK1098+AO1098</f>
        <v>7915</v>
      </c>
    </row>
    <row r="1099" spans="1:43" s="7" customFormat="1" ht="18.75">
      <c r="A1099" s="33"/>
      <c r="B1099" s="25"/>
      <c r="C1099" s="25"/>
      <c r="D1099" s="55"/>
      <c r="E1099" s="25"/>
      <c r="F1099" s="27"/>
      <c r="G1099" s="27"/>
      <c r="H1099" s="27"/>
      <c r="I1099" s="27"/>
      <c r="J1099" s="27"/>
      <c r="K1099" s="27"/>
      <c r="L1099" s="27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  <c r="AA1099" s="27"/>
      <c r="AB1099" s="27"/>
      <c r="AC1099" s="27"/>
      <c r="AD1099" s="27"/>
      <c r="AE1099" s="27"/>
      <c r="AF1099" s="27"/>
      <c r="AG1099" s="27"/>
      <c r="AH1099" s="27"/>
      <c r="AI1099" s="27"/>
      <c r="AJ1099" s="27"/>
      <c r="AK1099" s="27"/>
      <c r="AL1099" s="27"/>
      <c r="AM1099" s="27"/>
      <c r="AN1099" s="27"/>
      <c r="AO1099" s="27"/>
      <c r="AP1099" s="27"/>
      <c r="AQ1099" s="27"/>
    </row>
    <row r="1100" spans="1:43" s="7" customFormat="1" ht="18.75">
      <c r="A1100" s="99" t="s">
        <v>617</v>
      </c>
      <c r="B1100" s="100" t="s">
        <v>618</v>
      </c>
      <c r="C1100" s="100" t="s">
        <v>55</v>
      </c>
      <c r="D1100" s="101"/>
      <c r="E1100" s="101"/>
      <c r="F1100" s="102"/>
      <c r="G1100" s="102"/>
      <c r="H1100" s="102">
        <f>H1101</f>
        <v>0</v>
      </c>
      <c r="I1100" s="102">
        <f t="shared" ref="I1100:X1104" si="1639">I1101</f>
        <v>0</v>
      </c>
      <c r="J1100" s="102">
        <f t="shared" si="1639"/>
        <v>0</v>
      </c>
      <c r="K1100" s="102">
        <f t="shared" si="1639"/>
        <v>18068</v>
      </c>
      <c r="L1100" s="102">
        <f t="shared" si="1639"/>
        <v>18068</v>
      </c>
      <c r="M1100" s="102">
        <f t="shared" si="1639"/>
        <v>18068</v>
      </c>
      <c r="N1100" s="102">
        <f>N1101</f>
        <v>0</v>
      </c>
      <c r="O1100" s="102">
        <f t="shared" si="1639"/>
        <v>0</v>
      </c>
      <c r="P1100" s="102">
        <f t="shared" si="1639"/>
        <v>0</v>
      </c>
      <c r="Q1100" s="102">
        <f t="shared" si="1639"/>
        <v>0</v>
      </c>
      <c r="R1100" s="102">
        <f t="shared" si="1639"/>
        <v>18068</v>
      </c>
      <c r="S1100" s="102">
        <f t="shared" si="1639"/>
        <v>18068</v>
      </c>
      <c r="T1100" s="102">
        <f>T1101</f>
        <v>0</v>
      </c>
      <c r="U1100" s="102">
        <f t="shared" si="1639"/>
        <v>0</v>
      </c>
      <c r="V1100" s="102">
        <f t="shared" si="1639"/>
        <v>0</v>
      </c>
      <c r="W1100" s="102">
        <f t="shared" si="1639"/>
        <v>0</v>
      </c>
      <c r="X1100" s="102">
        <f t="shared" si="1639"/>
        <v>18068</v>
      </c>
      <c r="Y1100" s="102">
        <f t="shared" ref="U1100:Y1104" si="1640">Y1101</f>
        <v>18068</v>
      </c>
      <c r="Z1100" s="102">
        <f>Z1101+Z1106</f>
        <v>0</v>
      </c>
      <c r="AA1100" s="102">
        <f t="shared" ref="AA1100:AE1100" si="1641">AA1101+AA1106</f>
        <v>0</v>
      </c>
      <c r="AB1100" s="102">
        <f t="shared" si="1641"/>
        <v>0</v>
      </c>
      <c r="AC1100" s="102">
        <f t="shared" si="1641"/>
        <v>68595</v>
      </c>
      <c r="AD1100" s="102">
        <f t="shared" si="1641"/>
        <v>86663</v>
      </c>
      <c r="AE1100" s="102">
        <f t="shared" si="1641"/>
        <v>86663</v>
      </c>
      <c r="AF1100" s="102">
        <f>AF1101+AF1106</f>
        <v>0</v>
      </c>
      <c r="AG1100" s="102">
        <f t="shared" ref="AG1100:AK1100" si="1642">AG1101+AG1106</f>
        <v>0</v>
      </c>
      <c r="AH1100" s="102">
        <f t="shared" si="1642"/>
        <v>0</v>
      </c>
      <c r="AI1100" s="102">
        <f t="shared" si="1642"/>
        <v>0</v>
      </c>
      <c r="AJ1100" s="102">
        <f t="shared" si="1642"/>
        <v>86663</v>
      </c>
      <c r="AK1100" s="102">
        <f t="shared" si="1642"/>
        <v>86663</v>
      </c>
      <c r="AL1100" s="102">
        <f>AL1101+AL1106</f>
        <v>0</v>
      </c>
      <c r="AM1100" s="102">
        <f t="shared" ref="AM1100:AQ1100" si="1643">AM1101+AM1106</f>
        <v>0</v>
      </c>
      <c r="AN1100" s="102">
        <f t="shared" si="1643"/>
        <v>0</v>
      </c>
      <c r="AO1100" s="102">
        <f t="shared" si="1643"/>
        <v>0</v>
      </c>
      <c r="AP1100" s="102">
        <f t="shared" si="1643"/>
        <v>86663</v>
      </c>
      <c r="AQ1100" s="102">
        <f t="shared" si="1643"/>
        <v>86663</v>
      </c>
    </row>
    <row r="1101" spans="1:43" s="7" customFormat="1" ht="66.75">
      <c r="A1101" s="104" t="s">
        <v>479</v>
      </c>
      <c r="B1101" s="25" t="s">
        <v>11</v>
      </c>
      <c r="C1101" s="25" t="s">
        <v>55</v>
      </c>
      <c r="D1101" s="28" t="s">
        <v>326</v>
      </c>
      <c r="E1101" s="25"/>
      <c r="F1101" s="59"/>
      <c r="G1101" s="59"/>
      <c r="H1101" s="103">
        <f>H1102</f>
        <v>0</v>
      </c>
      <c r="I1101" s="103">
        <f t="shared" si="1639"/>
        <v>0</v>
      </c>
      <c r="J1101" s="103">
        <f t="shared" si="1639"/>
        <v>0</v>
      </c>
      <c r="K1101" s="103">
        <f t="shared" si="1639"/>
        <v>18068</v>
      </c>
      <c r="L1101" s="27">
        <f t="shared" si="1639"/>
        <v>18068</v>
      </c>
      <c r="M1101" s="27">
        <f t="shared" si="1639"/>
        <v>18068</v>
      </c>
      <c r="N1101" s="59">
        <f>N1102</f>
        <v>0</v>
      </c>
      <c r="O1101" s="59">
        <f t="shared" si="1639"/>
        <v>0</v>
      </c>
      <c r="P1101" s="59">
        <f t="shared" si="1639"/>
        <v>0</v>
      </c>
      <c r="Q1101" s="59">
        <f t="shared" si="1639"/>
        <v>0</v>
      </c>
      <c r="R1101" s="27">
        <f t="shared" si="1639"/>
        <v>18068</v>
      </c>
      <c r="S1101" s="27">
        <f t="shared" si="1639"/>
        <v>18068</v>
      </c>
      <c r="T1101" s="59">
        <f>T1102</f>
        <v>0</v>
      </c>
      <c r="U1101" s="59">
        <f t="shared" si="1640"/>
        <v>0</v>
      </c>
      <c r="V1101" s="59">
        <f t="shared" si="1640"/>
        <v>0</v>
      </c>
      <c r="W1101" s="59">
        <f t="shared" si="1640"/>
        <v>0</v>
      </c>
      <c r="X1101" s="27">
        <f t="shared" si="1640"/>
        <v>18068</v>
      </c>
      <c r="Y1101" s="27">
        <f t="shared" si="1640"/>
        <v>18068</v>
      </c>
      <c r="Z1101" s="59">
        <f>Z1102</f>
        <v>0</v>
      </c>
      <c r="AA1101" s="59">
        <f t="shared" ref="AA1101:AP1104" si="1644">AA1102</f>
        <v>0</v>
      </c>
      <c r="AB1101" s="59">
        <f t="shared" si="1644"/>
        <v>0</v>
      </c>
      <c r="AC1101" s="59">
        <f t="shared" si="1644"/>
        <v>0</v>
      </c>
      <c r="AD1101" s="27">
        <f t="shared" si="1644"/>
        <v>18068</v>
      </c>
      <c r="AE1101" s="27">
        <f t="shared" si="1644"/>
        <v>18068</v>
      </c>
      <c r="AF1101" s="59">
        <f>AF1102</f>
        <v>0</v>
      </c>
      <c r="AG1101" s="59">
        <f t="shared" si="1644"/>
        <v>0</v>
      </c>
      <c r="AH1101" s="59">
        <f t="shared" si="1644"/>
        <v>0</v>
      </c>
      <c r="AI1101" s="59">
        <f t="shared" si="1644"/>
        <v>0</v>
      </c>
      <c r="AJ1101" s="27">
        <f t="shared" si="1644"/>
        <v>18068</v>
      </c>
      <c r="AK1101" s="27">
        <f t="shared" si="1644"/>
        <v>18068</v>
      </c>
      <c r="AL1101" s="59">
        <f>AL1102</f>
        <v>0</v>
      </c>
      <c r="AM1101" s="59">
        <f t="shared" si="1644"/>
        <v>0</v>
      </c>
      <c r="AN1101" s="59">
        <f t="shared" si="1644"/>
        <v>0</v>
      </c>
      <c r="AO1101" s="59">
        <f t="shared" si="1644"/>
        <v>0</v>
      </c>
      <c r="AP1101" s="27">
        <f t="shared" si="1644"/>
        <v>18068</v>
      </c>
      <c r="AQ1101" s="27">
        <f t="shared" ref="AM1101:AQ1104" si="1645">AQ1102</f>
        <v>18068</v>
      </c>
    </row>
    <row r="1102" spans="1:43" s="7" customFormat="1" ht="18.75">
      <c r="A1102" s="104" t="s">
        <v>593</v>
      </c>
      <c r="B1102" s="25" t="s">
        <v>618</v>
      </c>
      <c r="C1102" s="25" t="s">
        <v>619</v>
      </c>
      <c r="D1102" s="28" t="s">
        <v>621</v>
      </c>
      <c r="E1102" s="25"/>
      <c r="F1102" s="59"/>
      <c r="G1102" s="59"/>
      <c r="H1102" s="103">
        <f>H1103</f>
        <v>0</v>
      </c>
      <c r="I1102" s="103">
        <f t="shared" si="1639"/>
        <v>0</v>
      </c>
      <c r="J1102" s="103">
        <f t="shared" si="1639"/>
        <v>0</v>
      </c>
      <c r="K1102" s="103">
        <f t="shared" si="1639"/>
        <v>18068</v>
      </c>
      <c r="L1102" s="27">
        <f t="shared" si="1639"/>
        <v>18068</v>
      </c>
      <c r="M1102" s="27">
        <f t="shared" si="1639"/>
        <v>18068</v>
      </c>
      <c r="N1102" s="59">
        <f>N1103</f>
        <v>0</v>
      </c>
      <c r="O1102" s="59">
        <f t="shared" si="1639"/>
        <v>0</v>
      </c>
      <c r="P1102" s="59">
        <f t="shared" si="1639"/>
        <v>0</v>
      </c>
      <c r="Q1102" s="59">
        <f t="shared" si="1639"/>
        <v>0</v>
      </c>
      <c r="R1102" s="27">
        <f t="shared" si="1639"/>
        <v>18068</v>
      </c>
      <c r="S1102" s="27">
        <f t="shared" si="1639"/>
        <v>18068</v>
      </c>
      <c r="T1102" s="59">
        <f>T1103</f>
        <v>0</v>
      </c>
      <c r="U1102" s="59">
        <f t="shared" si="1640"/>
        <v>0</v>
      </c>
      <c r="V1102" s="59">
        <f t="shared" si="1640"/>
        <v>0</v>
      </c>
      <c r="W1102" s="59">
        <f t="shared" si="1640"/>
        <v>0</v>
      </c>
      <c r="X1102" s="27">
        <f t="shared" si="1640"/>
        <v>18068</v>
      </c>
      <c r="Y1102" s="27">
        <f t="shared" si="1640"/>
        <v>18068</v>
      </c>
      <c r="Z1102" s="59">
        <f>Z1103</f>
        <v>0</v>
      </c>
      <c r="AA1102" s="59">
        <f t="shared" si="1644"/>
        <v>0</v>
      </c>
      <c r="AB1102" s="59">
        <f t="shared" si="1644"/>
        <v>0</v>
      </c>
      <c r="AC1102" s="59">
        <f t="shared" si="1644"/>
        <v>0</v>
      </c>
      <c r="AD1102" s="27">
        <f t="shared" si="1644"/>
        <v>18068</v>
      </c>
      <c r="AE1102" s="27">
        <f t="shared" si="1644"/>
        <v>18068</v>
      </c>
      <c r="AF1102" s="59">
        <f>AF1103</f>
        <v>0</v>
      </c>
      <c r="AG1102" s="59">
        <f t="shared" si="1644"/>
        <v>0</v>
      </c>
      <c r="AH1102" s="59">
        <f t="shared" si="1644"/>
        <v>0</v>
      </c>
      <c r="AI1102" s="59">
        <f t="shared" si="1644"/>
        <v>0</v>
      </c>
      <c r="AJ1102" s="27">
        <f t="shared" si="1644"/>
        <v>18068</v>
      </c>
      <c r="AK1102" s="27">
        <f t="shared" si="1644"/>
        <v>18068</v>
      </c>
      <c r="AL1102" s="59">
        <f>AL1103</f>
        <v>0</v>
      </c>
      <c r="AM1102" s="59">
        <f t="shared" si="1645"/>
        <v>0</v>
      </c>
      <c r="AN1102" s="59">
        <f t="shared" si="1645"/>
        <v>0</v>
      </c>
      <c r="AO1102" s="59">
        <f t="shared" si="1645"/>
        <v>0</v>
      </c>
      <c r="AP1102" s="27">
        <f t="shared" si="1645"/>
        <v>18068</v>
      </c>
      <c r="AQ1102" s="27">
        <f t="shared" si="1645"/>
        <v>18068</v>
      </c>
    </row>
    <row r="1103" spans="1:43" s="7" customFormat="1" ht="33" customHeight="1">
      <c r="A1103" s="104" t="s">
        <v>620</v>
      </c>
      <c r="B1103" s="25" t="s">
        <v>618</v>
      </c>
      <c r="C1103" s="25" t="s">
        <v>619</v>
      </c>
      <c r="D1103" s="28" t="s">
        <v>622</v>
      </c>
      <c r="E1103" s="25"/>
      <c r="F1103" s="59"/>
      <c r="G1103" s="59"/>
      <c r="H1103" s="103">
        <f>H1104</f>
        <v>0</v>
      </c>
      <c r="I1103" s="103">
        <f t="shared" si="1639"/>
        <v>0</v>
      </c>
      <c r="J1103" s="103">
        <f t="shared" si="1639"/>
        <v>0</v>
      </c>
      <c r="K1103" s="103">
        <f t="shared" si="1639"/>
        <v>18068</v>
      </c>
      <c r="L1103" s="27">
        <f t="shared" si="1639"/>
        <v>18068</v>
      </c>
      <c r="M1103" s="27">
        <f t="shared" si="1639"/>
        <v>18068</v>
      </c>
      <c r="N1103" s="59">
        <f>N1104</f>
        <v>0</v>
      </c>
      <c r="O1103" s="59">
        <f t="shared" si="1639"/>
        <v>0</v>
      </c>
      <c r="P1103" s="59">
        <f t="shared" si="1639"/>
        <v>0</v>
      </c>
      <c r="Q1103" s="59">
        <f t="shared" si="1639"/>
        <v>0</v>
      </c>
      <c r="R1103" s="27">
        <f t="shared" si="1639"/>
        <v>18068</v>
      </c>
      <c r="S1103" s="27">
        <f t="shared" si="1639"/>
        <v>18068</v>
      </c>
      <c r="T1103" s="59">
        <f>T1104</f>
        <v>0</v>
      </c>
      <c r="U1103" s="59">
        <f t="shared" si="1640"/>
        <v>0</v>
      </c>
      <c r="V1103" s="59">
        <f t="shared" si="1640"/>
        <v>0</v>
      </c>
      <c r="W1103" s="59">
        <f t="shared" si="1640"/>
        <v>0</v>
      </c>
      <c r="X1103" s="27">
        <f t="shared" si="1640"/>
        <v>18068</v>
      </c>
      <c r="Y1103" s="27">
        <f t="shared" si="1640"/>
        <v>18068</v>
      </c>
      <c r="Z1103" s="59">
        <f>Z1104</f>
        <v>0</v>
      </c>
      <c r="AA1103" s="59">
        <f t="shared" si="1644"/>
        <v>0</v>
      </c>
      <c r="AB1103" s="59">
        <f t="shared" si="1644"/>
        <v>0</v>
      </c>
      <c r="AC1103" s="59">
        <f t="shared" si="1644"/>
        <v>0</v>
      </c>
      <c r="AD1103" s="27">
        <f t="shared" si="1644"/>
        <v>18068</v>
      </c>
      <c r="AE1103" s="27">
        <f t="shared" si="1644"/>
        <v>18068</v>
      </c>
      <c r="AF1103" s="59">
        <f>AF1104</f>
        <v>0</v>
      </c>
      <c r="AG1103" s="59">
        <f t="shared" si="1644"/>
        <v>0</v>
      </c>
      <c r="AH1103" s="59">
        <f t="shared" si="1644"/>
        <v>0</v>
      </c>
      <c r="AI1103" s="59">
        <f t="shared" si="1644"/>
        <v>0</v>
      </c>
      <c r="AJ1103" s="27">
        <f t="shared" si="1644"/>
        <v>18068</v>
      </c>
      <c r="AK1103" s="27">
        <f t="shared" si="1644"/>
        <v>18068</v>
      </c>
      <c r="AL1103" s="59">
        <f>AL1104</f>
        <v>0</v>
      </c>
      <c r="AM1103" s="59">
        <f t="shared" si="1645"/>
        <v>0</v>
      </c>
      <c r="AN1103" s="59">
        <f t="shared" si="1645"/>
        <v>0</v>
      </c>
      <c r="AO1103" s="59">
        <f t="shared" si="1645"/>
        <v>0</v>
      </c>
      <c r="AP1103" s="27">
        <f t="shared" si="1645"/>
        <v>18068</v>
      </c>
      <c r="AQ1103" s="27">
        <f t="shared" si="1645"/>
        <v>18068</v>
      </c>
    </row>
    <row r="1104" spans="1:43" s="7" customFormat="1" ht="33.75">
      <c r="A1104" s="105" t="s">
        <v>102</v>
      </c>
      <c r="B1104" s="25" t="s">
        <v>618</v>
      </c>
      <c r="C1104" s="25" t="s">
        <v>619</v>
      </c>
      <c r="D1104" s="28" t="s">
        <v>622</v>
      </c>
      <c r="E1104" s="25" t="s">
        <v>91</v>
      </c>
      <c r="F1104" s="59"/>
      <c r="G1104" s="59"/>
      <c r="H1104" s="103">
        <f>H1105</f>
        <v>0</v>
      </c>
      <c r="I1104" s="103">
        <f t="shared" si="1639"/>
        <v>0</v>
      </c>
      <c r="J1104" s="103">
        <f t="shared" si="1639"/>
        <v>0</v>
      </c>
      <c r="K1104" s="103">
        <f t="shared" si="1639"/>
        <v>18068</v>
      </c>
      <c r="L1104" s="27">
        <f t="shared" si="1639"/>
        <v>18068</v>
      </c>
      <c r="M1104" s="27">
        <f t="shared" si="1639"/>
        <v>18068</v>
      </c>
      <c r="N1104" s="59">
        <f>N1105</f>
        <v>0</v>
      </c>
      <c r="O1104" s="59">
        <f t="shared" si="1639"/>
        <v>0</v>
      </c>
      <c r="P1104" s="59">
        <f t="shared" si="1639"/>
        <v>0</v>
      </c>
      <c r="Q1104" s="59">
        <f t="shared" si="1639"/>
        <v>0</v>
      </c>
      <c r="R1104" s="27">
        <f t="shared" si="1639"/>
        <v>18068</v>
      </c>
      <c r="S1104" s="27">
        <f t="shared" si="1639"/>
        <v>18068</v>
      </c>
      <c r="T1104" s="59">
        <f>T1105</f>
        <v>0</v>
      </c>
      <c r="U1104" s="59">
        <f t="shared" si="1640"/>
        <v>0</v>
      </c>
      <c r="V1104" s="59">
        <f t="shared" si="1640"/>
        <v>0</v>
      </c>
      <c r="W1104" s="59">
        <f t="shared" si="1640"/>
        <v>0</v>
      </c>
      <c r="X1104" s="27">
        <f t="shared" si="1640"/>
        <v>18068</v>
      </c>
      <c r="Y1104" s="27">
        <f t="shared" si="1640"/>
        <v>18068</v>
      </c>
      <c r="Z1104" s="59">
        <f>Z1105</f>
        <v>0</v>
      </c>
      <c r="AA1104" s="59">
        <f t="shared" si="1644"/>
        <v>0</v>
      </c>
      <c r="AB1104" s="59">
        <f t="shared" si="1644"/>
        <v>0</v>
      </c>
      <c r="AC1104" s="59">
        <f t="shared" si="1644"/>
        <v>0</v>
      </c>
      <c r="AD1104" s="27">
        <f t="shared" si="1644"/>
        <v>18068</v>
      </c>
      <c r="AE1104" s="27">
        <f t="shared" si="1644"/>
        <v>18068</v>
      </c>
      <c r="AF1104" s="59">
        <f>AF1105</f>
        <v>0</v>
      </c>
      <c r="AG1104" s="59">
        <f t="shared" si="1644"/>
        <v>0</v>
      </c>
      <c r="AH1104" s="59">
        <f t="shared" si="1644"/>
        <v>0</v>
      </c>
      <c r="AI1104" s="59">
        <f t="shared" si="1644"/>
        <v>0</v>
      </c>
      <c r="AJ1104" s="27">
        <f t="shared" si="1644"/>
        <v>18068</v>
      </c>
      <c r="AK1104" s="27">
        <f t="shared" si="1644"/>
        <v>18068</v>
      </c>
      <c r="AL1104" s="59">
        <f>AL1105</f>
        <v>0</v>
      </c>
      <c r="AM1104" s="59">
        <f t="shared" si="1645"/>
        <v>0</v>
      </c>
      <c r="AN1104" s="59">
        <f t="shared" si="1645"/>
        <v>0</v>
      </c>
      <c r="AO1104" s="59">
        <f t="shared" si="1645"/>
        <v>0</v>
      </c>
      <c r="AP1104" s="27">
        <f t="shared" si="1645"/>
        <v>18068</v>
      </c>
      <c r="AQ1104" s="27">
        <f t="shared" si="1645"/>
        <v>18068</v>
      </c>
    </row>
    <row r="1105" spans="1:43" s="7" customFormat="1" ht="33" customHeight="1">
      <c r="A1105" s="104" t="s">
        <v>373</v>
      </c>
      <c r="B1105" s="25" t="s">
        <v>618</v>
      </c>
      <c r="C1105" s="25" t="s">
        <v>619</v>
      </c>
      <c r="D1105" s="28" t="s">
        <v>622</v>
      </c>
      <c r="E1105" s="25" t="s">
        <v>190</v>
      </c>
      <c r="F1105" s="59"/>
      <c r="G1105" s="59"/>
      <c r="H1105" s="103"/>
      <c r="I1105" s="103"/>
      <c r="J1105" s="103"/>
      <c r="K1105" s="103">
        <v>18068</v>
      </c>
      <c r="L1105" s="27">
        <f>F1105+H1105+I1105+J1105+K1105</f>
        <v>18068</v>
      </c>
      <c r="M1105" s="27">
        <f>G1105+K1105</f>
        <v>18068</v>
      </c>
      <c r="N1105" s="59"/>
      <c r="O1105" s="59"/>
      <c r="P1105" s="59"/>
      <c r="Q1105" s="59"/>
      <c r="R1105" s="27">
        <f>L1105+N1105+O1105+P1105+Q1105</f>
        <v>18068</v>
      </c>
      <c r="S1105" s="27">
        <f>M1105+Q1105</f>
        <v>18068</v>
      </c>
      <c r="T1105" s="59"/>
      <c r="U1105" s="59"/>
      <c r="V1105" s="59"/>
      <c r="W1105" s="59"/>
      <c r="X1105" s="27">
        <f>R1105+T1105+U1105+V1105+W1105</f>
        <v>18068</v>
      </c>
      <c r="Y1105" s="27">
        <f>S1105+W1105</f>
        <v>18068</v>
      </c>
      <c r="Z1105" s="59"/>
      <c r="AA1105" s="59"/>
      <c r="AB1105" s="59"/>
      <c r="AC1105" s="59"/>
      <c r="AD1105" s="27">
        <f>X1105+Z1105+AA1105+AB1105+AC1105</f>
        <v>18068</v>
      </c>
      <c r="AE1105" s="27">
        <f>Y1105+AC1105</f>
        <v>18068</v>
      </c>
      <c r="AF1105" s="59"/>
      <c r="AG1105" s="59"/>
      <c r="AH1105" s="59"/>
      <c r="AI1105" s="59"/>
      <c r="AJ1105" s="27">
        <f>AD1105+AF1105+AG1105+AH1105+AI1105</f>
        <v>18068</v>
      </c>
      <c r="AK1105" s="27">
        <f>AE1105+AI1105</f>
        <v>18068</v>
      </c>
      <c r="AL1105" s="59"/>
      <c r="AM1105" s="59"/>
      <c r="AN1105" s="59"/>
      <c r="AO1105" s="59"/>
      <c r="AP1105" s="27">
        <f>AJ1105+AL1105+AM1105+AN1105+AO1105</f>
        <v>18068</v>
      </c>
      <c r="AQ1105" s="27">
        <f>AK1105+AO1105</f>
        <v>18068</v>
      </c>
    </row>
    <row r="1106" spans="1:43" s="7" customFormat="1" ht="18.75">
      <c r="A1106" s="33" t="s">
        <v>81</v>
      </c>
      <c r="B1106" s="25" t="s">
        <v>618</v>
      </c>
      <c r="C1106" s="25" t="s">
        <v>619</v>
      </c>
      <c r="D1106" s="28" t="s">
        <v>245</v>
      </c>
      <c r="E1106" s="25"/>
      <c r="F1106" s="59"/>
      <c r="G1106" s="59"/>
      <c r="H1106" s="59"/>
      <c r="I1106" s="59"/>
      <c r="J1106" s="59"/>
      <c r="K1106" s="59"/>
      <c r="L1106" s="27"/>
      <c r="M1106" s="27"/>
      <c r="N1106" s="59"/>
      <c r="O1106" s="59"/>
      <c r="P1106" s="59"/>
      <c r="Q1106" s="59"/>
      <c r="R1106" s="27"/>
      <c r="S1106" s="27"/>
      <c r="T1106" s="59"/>
      <c r="U1106" s="59"/>
      <c r="V1106" s="59"/>
      <c r="W1106" s="59"/>
      <c r="X1106" s="27"/>
      <c r="Y1106" s="27"/>
      <c r="Z1106" s="59">
        <f>Z1107</f>
        <v>0</v>
      </c>
      <c r="AA1106" s="59">
        <f t="shared" ref="AA1106:AP1108" si="1646">AA1107</f>
        <v>0</v>
      </c>
      <c r="AB1106" s="59">
        <f t="shared" si="1646"/>
        <v>0</v>
      </c>
      <c r="AC1106" s="27">
        <f t="shared" si="1646"/>
        <v>68595</v>
      </c>
      <c r="AD1106" s="27">
        <f t="shared" si="1646"/>
        <v>68595</v>
      </c>
      <c r="AE1106" s="27">
        <f t="shared" si="1646"/>
        <v>68595</v>
      </c>
      <c r="AF1106" s="59">
        <f>AF1107</f>
        <v>0</v>
      </c>
      <c r="AG1106" s="59">
        <f t="shared" si="1646"/>
        <v>0</v>
      </c>
      <c r="AH1106" s="59">
        <f t="shared" si="1646"/>
        <v>0</v>
      </c>
      <c r="AI1106" s="27">
        <f t="shared" si="1646"/>
        <v>0</v>
      </c>
      <c r="AJ1106" s="27">
        <f t="shared" si="1646"/>
        <v>68595</v>
      </c>
      <c r="AK1106" s="27">
        <f t="shared" si="1646"/>
        <v>68595</v>
      </c>
      <c r="AL1106" s="59">
        <f>AL1107</f>
        <v>0</v>
      </c>
      <c r="AM1106" s="59">
        <f t="shared" si="1646"/>
        <v>0</v>
      </c>
      <c r="AN1106" s="59">
        <f t="shared" si="1646"/>
        <v>0</v>
      </c>
      <c r="AO1106" s="27">
        <f t="shared" si="1646"/>
        <v>0</v>
      </c>
      <c r="AP1106" s="27">
        <f t="shared" si="1646"/>
        <v>68595</v>
      </c>
      <c r="AQ1106" s="27">
        <f t="shared" ref="AM1106:AQ1108" si="1647">AQ1107</f>
        <v>68595</v>
      </c>
    </row>
    <row r="1107" spans="1:43" s="7" customFormat="1" ht="66.75">
      <c r="A1107" s="104" t="s">
        <v>689</v>
      </c>
      <c r="B1107" s="25" t="s">
        <v>618</v>
      </c>
      <c r="C1107" s="25" t="s">
        <v>619</v>
      </c>
      <c r="D1107" s="28" t="s">
        <v>688</v>
      </c>
      <c r="E1107" s="25"/>
      <c r="F1107" s="59"/>
      <c r="G1107" s="59"/>
      <c r="H1107" s="59"/>
      <c r="I1107" s="59"/>
      <c r="J1107" s="59"/>
      <c r="K1107" s="59"/>
      <c r="L1107" s="27"/>
      <c r="M1107" s="27"/>
      <c r="N1107" s="59"/>
      <c r="O1107" s="59"/>
      <c r="P1107" s="59"/>
      <c r="Q1107" s="59"/>
      <c r="R1107" s="27"/>
      <c r="S1107" s="27"/>
      <c r="T1107" s="59"/>
      <c r="U1107" s="59"/>
      <c r="V1107" s="59"/>
      <c r="W1107" s="59"/>
      <c r="X1107" s="27"/>
      <c r="Y1107" s="27"/>
      <c r="Z1107" s="59">
        <f>Z1108</f>
        <v>0</v>
      </c>
      <c r="AA1107" s="59">
        <f t="shared" si="1646"/>
        <v>0</v>
      </c>
      <c r="AB1107" s="59">
        <f t="shared" si="1646"/>
        <v>0</v>
      </c>
      <c r="AC1107" s="27">
        <f t="shared" si="1646"/>
        <v>68595</v>
      </c>
      <c r="AD1107" s="27">
        <f t="shared" si="1646"/>
        <v>68595</v>
      </c>
      <c r="AE1107" s="27">
        <f t="shared" si="1646"/>
        <v>68595</v>
      </c>
      <c r="AF1107" s="59">
        <f>AF1108</f>
        <v>0</v>
      </c>
      <c r="AG1107" s="59">
        <f t="shared" si="1646"/>
        <v>0</v>
      </c>
      <c r="AH1107" s="59">
        <f t="shared" si="1646"/>
        <v>0</v>
      </c>
      <c r="AI1107" s="27">
        <f t="shared" si="1646"/>
        <v>0</v>
      </c>
      <c r="AJ1107" s="27">
        <f t="shared" si="1646"/>
        <v>68595</v>
      </c>
      <c r="AK1107" s="27">
        <f t="shared" si="1646"/>
        <v>68595</v>
      </c>
      <c r="AL1107" s="59">
        <f>AL1108</f>
        <v>0</v>
      </c>
      <c r="AM1107" s="59">
        <f t="shared" si="1647"/>
        <v>0</v>
      </c>
      <c r="AN1107" s="59">
        <f t="shared" si="1647"/>
        <v>0</v>
      </c>
      <c r="AO1107" s="27">
        <f t="shared" si="1647"/>
        <v>0</v>
      </c>
      <c r="AP1107" s="27">
        <f t="shared" si="1647"/>
        <v>68595</v>
      </c>
      <c r="AQ1107" s="27">
        <f t="shared" si="1647"/>
        <v>68595</v>
      </c>
    </row>
    <row r="1108" spans="1:43" s="7" customFormat="1" ht="33.75">
      <c r="A1108" s="104" t="s">
        <v>690</v>
      </c>
      <c r="B1108" s="25" t="s">
        <v>618</v>
      </c>
      <c r="C1108" s="25" t="s">
        <v>619</v>
      </c>
      <c r="D1108" s="28" t="s">
        <v>688</v>
      </c>
      <c r="E1108" s="25" t="s">
        <v>86</v>
      </c>
      <c r="F1108" s="59"/>
      <c r="G1108" s="59"/>
      <c r="H1108" s="59"/>
      <c r="I1108" s="59"/>
      <c r="J1108" s="59"/>
      <c r="K1108" s="59"/>
      <c r="L1108" s="27"/>
      <c r="M1108" s="27"/>
      <c r="N1108" s="59"/>
      <c r="O1108" s="59"/>
      <c r="P1108" s="59"/>
      <c r="Q1108" s="59"/>
      <c r="R1108" s="27"/>
      <c r="S1108" s="27"/>
      <c r="T1108" s="59"/>
      <c r="U1108" s="59"/>
      <c r="V1108" s="59"/>
      <c r="W1108" s="59"/>
      <c r="X1108" s="27"/>
      <c r="Y1108" s="27"/>
      <c r="Z1108" s="59">
        <f>Z1109</f>
        <v>0</v>
      </c>
      <c r="AA1108" s="59">
        <f t="shared" si="1646"/>
        <v>0</v>
      </c>
      <c r="AB1108" s="59">
        <f t="shared" si="1646"/>
        <v>0</v>
      </c>
      <c r="AC1108" s="27">
        <f t="shared" si="1646"/>
        <v>68595</v>
      </c>
      <c r="AD1108" s="27">
        <f t="shared" si="1646"/>
        <v>68595</v>
      </c>
      <c r="AE1108" s="27">
        <f t="shared" si="1646"/>
        <v>68595</v>
      </c>
      <c r="AF1108" s="59">
        <f>AF1109</f>
        <v>0</v>
      </c>
      <c r="AG1108" s="59">
        <f t="shared" si="1646"/>
        <v>0</v>
      </c>
      <c r="AH1108" s="59">
        <f t="shared" si="1646"/>
        <v>0</v>
      </c>
      <c r="AI1108" s="27">
        <f t="shared" si="1646"/>
        <v>0</v>
      </c>
      <c r="AJ1108" s="27">
        <f t="shared" si="1646"/>
        <v>68595</v>
      </c>
      <c r="AK1108" s="27">
        <f t="shared" si="1646"/>
        <v>68595</v>
      </c>
      <c r="AL1108" s="59">
        <f>AL1109</f>
        <v>0</v>
      </c>
      <c r="AM1108" s="59">
        <f t="shared" si="1647"/>
        <v>0</v>
      </c>
      <c r="AN1108" s="59">
        <f t="shared" si="1647"/>
        <v>0</v>
      </c>
      <c r="AO1108" s="27">
        <f t="shared" si="1647"/>
        <v>0</v>
      </c>
      <c r="AP1108" s="27">
        <f t="shared" si="1647"/>
        <v>68595</v>
      </c>
      <c r="AQ1108" s="27">
        <f t="shared" si="1647"/>
        <v>68595</v>
      </c>
    </row>
    <row r="1109" spans="1:43" s="7" customFormat="1" ht="18.75">
      <c r="A1109" s="104" t="s">
        <v>85</v>
      </c>
      <c r="B1109" s="25" t="s">
        <v>618</v>
      </c>
      <c r="C1109" s="25" t="s">
        <v>619</v>
      </c>
      <c r="D1109" s="28" t="s">
        <v>688</v>
      </c>
      <c r="E1109" s="25" t="s">
        <v>195</v>
      </c>
      <c r="F1109" s="59"/>
      <c r="G1109" s="59"/>
      <c r="H1109" s="59"/>
      <c r="I1109" s="59"/>
      <c r="J1109" s="59"/>
      <c r="K1109" s="59"/>
      <c r="L1109" s="27"/>
      <c r="M1109" s="27"/>
      <c r="N1109" s="59"/>
      <c r="O1109" s="59"/>
      <c r="P1109" s="59"/>
      <c r="Q1109" s="59"/>
      <c r="R1109" s="27"/>
      <c r="S1109" s="27"/>
      <c r="T1109" s="59"/>
      <c r="U1109" s="59"/>
      <c r="V1109" s="59"/>
      <c r="W1109" s="59"/>
      <c r="X1109" s="27"/>
      <c r="Y1109" s="27"/>
      <c r="Z1109" s="59"/>
      <c r="AA1109" s="59"/>
      <c r="AB1109" s="59"/>
      <c r="AC1109" s="27">
        <v>68595</v>
      </c>
      <c r="AD1109" s="27">
        <f>X1109+Z1109+AA1109+AB1109+AC1109</f>
        <v>68595</v>
      </c>
      <c r="AE1109" s="27">
        <f>Y1109+AC1109</f>
        <v>68595</v>
      </c>
      <c r="AF1109" s="59"/>
      <c r="AG1109" s="59"/>
      <c r="AH1109" s="59"/>
      <c r="AI1109" s="27"/>
      <c r="AJ1109" s="27">
        <f>AD1109+AF1109+AG1109+AH1109+AI1109</f>
        <v>68595</v>
      </c>
      <c r="AK1109" s="27">
        <f>AE1109+AI1109</f>
        <v>68595</v>
      </c>
      <c r="AL1109" s="59"/>
      <c r="AM1109" s="59"/>
      <c r="AN1109" s="59"/>
      <c r="AO1109" s="27"/>
      <c r="AP1109" s="27">
        <f>AJ1109+AL1109+AM1109+AN1109+AO1109</f>
        <v>68595</v>
      </c>
      <c r="AQ1109" s="27">
        <f>AK1109+AO1109</f>
        <v>68595</v>
      </c>
    </row>
    <row r="1110" spans="1:43" s="7" customFormat="1" ht="19.5" customHeight="1">
      <c r="A1110" s="33"/>
      <c r="B1110" s="25"/>
      <c r="C1110" s="25"/>
      <c r="D1110" s="32"/>
      <c r="E1110" s="25"/>
      <c r="F1110" s="27"/>
      <c r="G1110" s="27"/>
      <c r="H1110" s="27"/>
      <c r="I1110" s="27"/>
      <c r="J1110" s="27"/>
      <c r="K1110" s="27"/>
      <c r="L1110" s="27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  <c r="AA1110" s="27"/>
      <c r="AB1110" s="27"/>
      <c r="AC1110" s="27"/>
      <c r="AD1110" s="27"/>
      <c r="AE1110" s="27"/>
      <c r="AF1110" s="27"/>
      <c r="AG1110" s="27"/>
      <c r="AH1110" s="27"/>
      <c r="AI1110" s="27"/>
      <c r="AJ1110" s="27"/>
      <c r="AK1110" s="27"/>
      <c r="AL1110" s="27"/>
      <c r="AM1110" s="27"/>
      <c r="AN1110" s="27"/>
      <c r="AO1110" s="27"/>
      <c r="AP1110" s="27"/>
      <c r="AQ1110" s="27"/>
    </row>
    <row r="1111" spans="1:43" s="12" customFormat="1" ht="37.5">
      <c r="A1111" s="71" t="s">
        <v>46</v>
      </c>
      <c r="B1111" s="22" t="s">
        <v>11</v>
      </c>
      <c r="C1111" s="22" t="s">
        <v>60</v>
      </c>
      <c r="D1111" s="29"/>
      <c r="E1111" s="22"/>
      <c r="F1111" s="30">
        <f>F1112+F1132</f>
        <v>95589</v>
      </c>
      <c r="G1111" s="30">
        <f>G1112+G1132</f>
        <v>0</v>
      </c>
      <c r="H1111" s="30">
        <f t="shared" ref="H1111:M1111" si="1648">H1112+H1132</f>
        <v>0</v>
      </c>
      <c r="I1111" s="30">
        <f t="shared" si="1648"/>
        <v>0</v>
      </c>
      <c r="J1111" s="30">
        <f t="shared" si="1648"/>
        <v>0</v>
      </c>
      <c r="K1111" s="30">
        <f t="shared" si="1648"/>
        <v>0</v>
      </c>
      <c r="L1111" s="30">
        <f t="shared" si="1648"/>
        <v>95589</v>
      </c>
      <c r="M1111" s="30">
        <f t="shared" si="1648"/>
        <v>0</v>
      </c>
      <c r="N1111" s="30">
        <f t="shared" ref="N1111:S1111" si="1649">N1112+N1132</f>
        <v>6626</v>
      </c>
      <c r="O1111" s="30">
        <f t="shared" si="1649"/>
        <v>-2955</v>
      </c>
      <c r="P1111" s="30">
        <f t="shared" si="1649"/>
        <v>0</v>
      </c>
      <c r="Q1111" s="30">
        <f t="shared" si="1649"/>
        <v>0</v>
      </c>
      <c r="R1111" s="30">
        <f t="shared" si="1649"/>
        <v>99260</v>
      </c>
      <c r="S1111" s="30">
        <f t="shared" si="1649"/>
        <v>0</v>
      </c>
      <c r="T1111" s="30">
        <f t="shared" ref="T1111:Y1111" si="1650">T1112+T1132</f>
        <v>0</v>
      </c>
      <c r="U1111" s="30">
        <f t="shared" si="1650"/>
        <v>0</v>
      </c>
      <c r="V1111" s="30">
        <f t="shared" si="1650"/>
        <v>0</v>
      </c>
      <c r="W1111" s="30">
        <f t="shared" si="1650"/>
        <v>0</v>
      </c>
      <c r="X1111" s="30">
        <f t="shared" si="1650"/>
        <v>99260</v>
      </c>
      <c r="Y1111" s="30">
        <f t="shared" si="1650"/>
        <v>0</v>
      </c>
      <c r="Z1111" s="30">
        <f t="shared" ref="Z1111:AE1111" si="1651">Z1112+Z1132</f>
        <v>0</v>
      </c>
      <c r="AA1111" s="30">
        <f t="shared" si="1651"/>
        <v>0</v>
      </c>
      <c r="AB1111" s="30">
        <f t="shared" si="1651"/>
        <v>0</v>
      </c>
      <c r="AC1111" s="30">
        <f t="shared" si="1651"/>
        <v>0</v>
      </c>
      <c r="AD1111" s="30">
        <f t="shared" si="1651"/>
        <v>99260</v>
      </c>
      <c r="AE1111" s="30">
        <f t="shared" si="1651"/>
        <v>0</v>
      </c>
      <c r="AF1111" s="30">
        <f t="shared" ref="AF1111:AK1111" si="1652">AF1112+AF1132</f>
        <v>0</v>
      </c>
      <c r="AG1111" s="30">
        <f t="shared" si="1652"/>
        <v>-1629</v>
      </c>
      <c r="AH1111" s="30">
        <f t="shared" si="1652"/>
        <v>0</v>
      </c>
      <c r="AI1111" s="30">
        <f t="shared" si="1652"/>
        <v>0</v>
      </c>
      <c r="AJ1111" s="30">
        <f t="shared" si="1652"/>
        <v>97631</v>
      </c>
      <c r="AK1111" s="30">
        <f t="shared" si="1652"/>
        <v>0</v>
      </c>
      <c r="AL1111" s="30">
        <f t="shared" ref="AL1111:AQ1111" si="1653">AL1112+AL1132</f>
        <v>0</v>
      </c>
      <c r="AM1111" s="30">
        <f t="shared" si="1653"/>
        <v>71</v>
      </c>
      <c r="AN1111" s="30">
        <f t="shared" si="1653"/>
        <v>0</v>
      </c>
      <c r="AO1111" s="30">
        <f t="shared" si="1653"/>
        <v>0</v>
      </c>
      <c r="AP1111" s="30">
        <f t="shared" si="1653"/>
        <v>97702</v>
      </c>
      <c r="AQ1111" s="30">
        <f t="shared" si="1653"/>
        <v>0</v>
      </c>
    </row>
    <row r="1112" spans="1:43" s="12" customFormat="1" ht="66">
      <c r="A1112" s="72" t="s">
        <v>479</v>
      </c>
      <c r="B1112" s="42" t="s">
        <v>11</v>
      </c>
      <c r="C1112" s="42" t="s">
        <v>60</v>
      </c>
      <c r="D1112" s="42" t="s">
        <v>326</v>
      </c>
      <c r="E1112" s="42"/>
      <c r="F1112" s="27">
        <f>F1113+F1128</f>
        <v>85439</v>
      </c>
      <c r="G1112" s="27">
        <f>G1113+G1128+G1147</f>
        <v>0</v>
      </c>
      <c r="H1112" s="27">
        <f t="shared" ref="H1112" si="1654">H1113+H1128</f>
        <v>0</v>
      </c>
      <c r="I1112" s="27">
        <f t="shared" ref="I1112" si="1655">I1113+I1128+I1147</f>
        <v>0</v>
      </c>
      <c r="J1112" s="27">
        <f t="shared" ref="J1112" si="1656">J1113+J1128</f>
        <v>0</v>
      </c>
      <c r="K1112" s="27">
        <f t="shared" ref="K1112" si="1657">K1113+K1128+K1147</f>
        <v>0</v>
      </c>
      <c r="L1112" s="27">
        <f t="shared" ref="L1112" si="1658">L1113+L1128</f>
        <v>85439</v>
      </c>
      <c r="M1112" s="27">
        <f t="shared" ref="M1112" si="1659">M1113+M1128+M1147</f>
        <v>0</v>
      </c>
      <c r="N1112" s="27">
        <f t="shared" ref="N1112" si="1660">N1113+N1128</f>
        <v>0</v>
      </c>
      <c r="O1112" s="27">
        <f t="shared" ref="O1112" si="1661">O1113+O1128+O1147</f>
        <v>-2955</v>
      </c>
      <c r="P1112" s="27">
        <f t="shared" ref="P1112" si="1662">P1113+P1128</f>
        <v>0</v>
      </c>
      <c r="Q1112" s="27">
        <f t="shared" ref="Q1112" si="1663">Q1113+Q1128+Q1147</f>
        <v>0</v>
      </c>
      <c r="R1112" s="27">
        <f t="shared" ref="R1112" si="1664">R1113+R1128</f>
        <v>82484</v>
      </c>
      <c r="S1112" s="27">
        <f t="shared" ref="S1112" si="1665">S1113+S1128+S1147</f>
        <v>0</v>
      </c>
      <c r="T1112" s="27">
        <f t="shared" ref="T1112" si="1666">T1113+T1128</f>
        <v>0</v>
      </c>
      <c r="U1112" s="27">
        <f t="shared" ref="U1112" si="1667">U1113+U1128+U1147</f>
        <v>0</v>
      </c>
      <c r="V1112" s="27">
        <f t="shared" ref="V1112" si="1668">V1113+V1128</f>
        <v>0</v>
      </c>
      <c r="W1112" s="27">
        <f t="shared" ref="W1112" si="1669">W1113+W1128+W1147</f>
        <v>0</v>
      </c>
      <c r="X1112" s="27">
        <f t="shared" ref="X1112" si="1670">X1113+X1128</f>
        <v>82484</v>
      </c>
      <c r="Y1112" s="27">
        <f t="shared" ref="Y1112" si="1671">Y1113+Y1128+Y1147</f>
        <v>0</v>
      </c>
      <c r="Z1112" s="27">
        <f t="shared" ref="Z1112" si="1672">Z1113+Z1128</f>
        <v>0</v>
      </c>
      <c r="AA1112" s="27">
        <f t="shared" ref="AA1112" si="1673">AA1113+AA1128+AA1147</f>
        <v>0</v>
      </c>
      <c r="AB1112" s="27">
        <f t="shared" ref="AB1112" si="1674">AB1113+AB1128</f>
        <v>0</v>
      </c>
      <c r="AC1112" s="27">
        <f t="shared" ref="AC1112" si="1675">AC1113+AC1128+AC1147</f>
        <v>0</v>
      </c>
      <c r="AD1112" s="27">
        <f t="shared" ref="AD1112" si="1676">AD1113+AD1128</f>
        <v>82484</v>
      </c>
      <c r="AE1112" s="27">
        <f t="shared" ref="AE1112" si="1677">AE1113+AE1128+AE1147</f>
        <v>0</v>
      </c>
      <c r="AF1112" s="27">
        <f t="shared" ref="AF1112" si="1678">AF1113+AF1128</f>
        <v>0</v>
      </c>
      <c r="AG1112" s="27">
        <f t="shared" ref="AG1112" si="1679">AG1113+AG1128+AG1147</f>
        <v>-1629</v>
      </c>
      <c r="AH1112" s="27">
        <f t="shared" ref="AH1112" si="1680">AH1113+AH1128</f>
        <v>0</v>
      </c>
      <c r="AI1112" s="27">
        <f t="shared" ref="AI1112" si="1681">AI1113+AI1128+AI1147</f>
        <v>0</v>
      </c>
      <c r="AJ1112" s="27">
        <f t="shared" ref="AJ1112" si="1682">AJ1113+AJ1128</f>
        <v>80855</v>
      </c>
      <c r="AK1112" s="27">
        <f t="shared" ref="AK1112" si="1683">AK1113+AK1128+AK1147</f>
        <v>0</v>
      </c>
      <c r="AL1112" s="27">
        <f t="shared" ref="AL1112" si="1684">AL1113+AL1128</f>
        <v>0</v>
      </c>
      <c r="AM1112" s="27">
        <f t="shared" ref="AM1112" si="1685">AM1113+AM1128+AM1147</f>
        <v>59</v>
      </c>
      <c r="AN1112" s="27">
        <f t="shared" ref="AN1112" si="1686">AN1113+AN1128</f>
        <v>0</v>
      </c>
      <c r="AO1112" s="27">
        <f t="shared" ref="AO1112" si="1687">AO1113+AO1128+AO1147</f>
        <v>0</v>
      </c>
      <c r="AP1112" s="27">
        <f t="shared" ref="AP1112" si="1688">AP1113+AP1128</f>
        <v>80914</v>
      </c>
      <c r="AQ1112" s="27">
        <f t="shared" ref="AQ1112" si="1689">AQ1113+AQ1128+AQ1147</f>
        <v>0</v>
      </c>
    </row>
    <row r="1113" spans="1:43" s="12" customFormat="1" ht="21" customHeight="1">
      <c r="A1113" s="72" t="s">
        <v>78</v>
      </c>
      <c r="B1113" s="42" t="s">
        <v>11</v>
      </c>
      <c r="C1113" s="42" t="s">
        <v>60</v>
      </c>
      <c r="D1113" s="42" t="s">
        <v>428</v>
      </c>
      <c r="E1113" s="42"/>
      <c r="F1113" s="27">
        <f>F1114+F1123+F1117+F1120</f>
        <v>34025</v>
      </c>
      <c r="G1113" s="27">
        <f>G1114+G1123+G1117+G1120</f>
        <v>0</v>
      </c>
      <c r="H1113" s="27">
        <f t="shared" ref="H1113:M1113" si="1690">H1114+H1123+H1117+H1120</f>
        <v>0</v>
      </c>
      <c r="I1113" s="27">
        <f t="shared" si="1690"/>
        <v>0</v>
      </c>
      <c r="J1113" s="27">
        <f t="shared" si="1690"/>
        <v>0</v>
      </c>
      <c r="K1113" s="27">
        <f t="shared" si="1690"/>
        <v>0</v>
      </c>
      <c r="L1113" s="27">
        <f t="shared" si="1690"/>
        <v>34025</v>
      </c>
      <c r="M1113" s="27">
        <f t="shared" si="1690"/>
        <v>0</v>
      </c>
      <c r="N1113" s="27">
        <f t="shared" ref="N1113:S1113" si="1691">N1114+N1123+N1117+N1120</f>
        <v>0</v>
      </c>
      <c r="O1113" s="27">
        <f t="shared" si="1691"/>
        <v>-2955</v>
      </c>
      <c r="P1113" s="27">
        <f t="shared" si="1691"/>
        <v>0</v>
      </c>
      <c r="Q1113" s="27">
        <f t="shared" si="1691"/>
        <v>0</v>
      </c>
      <c r="R1113" s="27">
        <f t="shared" si="1691"/>
        <v>31070</v>
      </c>
      <c r="S1113" s="27">
        <f t="shared" si="1691"/>
        <v>0</v>
      </c>
      <c r="T1113" s="27">
        <f t="shared" ref="T1113:Y1113" si="1692">T1114+T1123+T1117+T1120</f>
        <v>0</v>
      </c>
      <c r="U1113" s="27">
        <f t="shared" si="1692"/>
        <v>0</v>
      </c>
      <c r="V1113" s="27">
        <f t="shared" si="1692"/>
        <v>0</v>
      </c>
      <c r="W1113" s="27">
        <f t="shared" si="1692"/>
        <v>0</v>
      </c>
      <c r="X1113" s="27">
        <f t="shared" si="1692"/>
        <v>31070</v>
      </c>
      <c r="Y1113" s="27">
        <f t="shared" si="1692"/>
        <v>0</v>
      </c>
      <c r="Z1113" s="27">
        <f t="shared" ref="Z1113:AE1113" si="1693">Z1114+Z1123+Z1117+Z1120</f>
        <v>0</v>
      </c>
      <c r="AA1113" s="27">
        <f t="shared" si="1693"/>
        <v>0</v>
      </c>
      <c r="AB1113" s="27">
        <f t="shared" si="1693"/>
        <v>0</v>
      </c>
      <c r="AC1113" s="27">
        <f t="shared" si="1693"/>
        <v>0</v>
      </c>
      <c r="AD1113" s="27">
        <f t="shared" si="1693"/>
        <v>31070</v>
      </c>
      <c r="AE1113" s="27">
        <f t="shared" si="1693"/>
        <v>0</v>
      </c>
      <c r="AF1113" s="27">
        <f t="shared" ref="AF1113:AK1113" si="1694">AF1114+AF1123+AF1117+AF1120</f>
        <v>0</v>
      </c>
      <c r="AG1113" s="27">
        <f t="shared" si="1694"/>
        <v>0</v>
      </c>
      <c r="AH1113" s="27">
        <f t="shared" si="1694"/>
        <v>0</v>
      </c>
      <c r="AI1113" s="27">
        <f t="shared" si="1694"/>
        <v>0</v>
      </c>
      <c r="AJ1113" s="27">
        <f t="shared" si="1694"/>
        <v>31070</v>
      </c>
      <c r="AK1113" s="27">
        <f t="shared" si="1694"/>
        <v>0</v>
      </c>
      <c r="AL1113" s="27">
        <f t="shared" ref="AL1113:AQ1113" si="1695">AL1114+AL1123+AL1117+AL1120</f>
        <v>0</v>
      </c>
      <c r="AM1113" s="27">
        <f t="shared" si="1695"/>
        <v>59</v>
      </c>
      <c r="AN1113" s="27">
        <f t="shared" si="1695"/>
        <v>0</v>
      </c>
      <c r="AO1113" s="27">
        <f t="shared" si="1695"/>
        <v>0</v>
      </c>
      <c r="AP1113" s="27">
        <f t="shared" si="1695"/>
        <v>31129</v>
      </c>
      <c r="AQ1113" s="27">
        <f t="shared" si="1695"/>
        <v>0</v>
      </c>
    </row>
    <row r="1114" spans="1:43" s="12" customFormat="1" ht="24.75" customHeight="1">
      <c r="A1114" s="72" t="s">
        <v>108</v>
      </c>
      <c r="B1114" s="42" t="s">
        <v>11</v>
      </c>
      <c r="C1114" s="42" t="s">
        <v>60</v>
      </c>
      <c r="D1114" s="42" t="s">
        <v>327</v>
      </c>
      <c r="E1114" s="42"/>
      <c r="F1114" s="27">
        <f t="shared" ref="F1114:U1115" si="1696">F1115</f>
        <v>23171</v>
      </c>
      <c r="G1114" s="27">
        <f t="shared" si="1696"/>
        <v>0</v>
      </c>
      <c r="H1114" s="27">
        <f t="shared" si="1696"/>
        <v>0</v>
      </c>
      <c r="I1114" s="27">
        <f t="shared" si="1696"/>
        <v>0</v>
      </c>
      <c r="J1114" s="27">
        <f t="shared" si="1696"/>
        <v>0</v>
      </c>
      <c r="K1114" s="27">
        <f t="shared" si="1696"/>
        <v>0</v>
      </c>
      <c r="L1114" s="27">
        <f t="shared" si="1696"/>
        <v>23171</v>
      </c>
      <c r="M1114" s="27">
        <f t="shared" si="1696"/>
        <v>0</v>
      </c>
      <c r="N1114" s="27">
        <f t="shared" si="1696"/>
        <v>0</v>
      </c>
      <c r="O1114" s="27">
        <f t="shared" si="1696"/>
        <v>0</v>
      </c>
      <c r="P1114" s="27">
        <f t="shared" si="1696"/>
        <v>0</v>
      </c>
      <c r="Q1114" s="27">
        <f t="shared" si="1696"/>
        <v>0</v>
      </c>
      <c r="R1114" s="27">
        <f t="shared" si="1696"/>
        <v>23171</v>
      </c>
      <c r="S1114" s="27">
        <f t="shared" si="1696"/>
        <v>0</v>
      </c>
      <c r="T1114" s="27">
        <f t="shared" si="1696"/>
        <v>0</v>
      </c>
      <c r="U1114" s="27">
        <f t="shared" si="1696"/>
        <v>0</v>
      </c>
      <c r="V1114" s="27">
        <f t="shared" ref="T1114:AI1115" si="1697">V1115</f>
        <v>0</v>
      </c>
      <c r="W1114" s="27">
        <f t="shared" si="1697"/>
        <v>0</v>
      </c>
      <c r="X1114" s="27">
        <f t="shared" si="1697"/>
        <v>23171</v>
      </c>
      <c r="Y1114" s="27">
        <f t="shared" si="1697"/>
        <v>0</v>
      </c>
      <c r="Z1114" s="27">
        <f t="shared" si="1697"/>
        <v>0</v>
      </c>
      <c r="AA1114" s="27">
        <f t="shared" si="1697"/>
        <v>0</v>
      </c>
      <c r="AB1114" s="27">
        <f t="shared" si="1697"/>
        <v>0</v>
      </c>
      <c r="AC1114" s="27">
        <f t="shared" si="1697"/>
        <v>0</v>
      </c>
      <c r="AD1114" s="27">
        <f t="shared" si="1697"/>
        <v>23171</v>
      </c>
      <c r="AE1114" s="27">
        <f t="shared" si="1697"/>
        <v>0</v>
      </c>
      <c r="AF1114" s="27">
        <f t="shared" si="1697"/>
        <v>0</v>
      </c>
      <c r="AG1114" s="27">
        <f t="shared" si="1697"/>
        <v>0</v>
      </c>
      <c r="AH1114" s="27">
        <f t="shared" si="1697"/>
        <v>0</v>
      </c>
      <c r="AI1114" s="27">
        <f t="shared" si="1697"/>
        <v>0</v>
      </c>
      <c r="AJ1114" s="27">
        <f t="shared" ref="AF1114:AQ1115" si="1698">AJ1115</f>
        <v>23171</v>
      </c>
      <c r="AK1114" s="27">
        <f t="shared" si="1698"/>
        <v>0</v>
      </c>
      <c r="AL1114" s="27">
        <f t="shared" si="1698"/>
        <v>0</v>
      </c>
      <c r="AM1114" s="27">
        <f t="shared" si="1698"/>
        <v>0</v>
      </c>
      <c r="AN1114" s="27">
        <f t="shared" si="1698"/>
        <v>0</v>
      </c>
      <c r="AO1114" s="27">
        <f t="shared" si="1698"/>
        <v>0</v>
      </c>
      <c r="AP1114" s="27">
        <f t="shared" si="1698"/>
        <v>23171</v>
      </c>
      <c r="AQ1114" s="27">
        <f t="shared" si="1698"/>
        <v>0</v>
      </c>
    </row>
    <row r="1115" spans="1:43" s="12" customFormat="1" ht="40.5" customHeight="1">
      <c r="A1115" s="72" t="s">
        <v>83</v>
      </c>
      <c r="B1115" s="42" t="s">
        <v>11</v>
      </c>
      <c r="C1115" s="42" t="s">
        <v>60</v>
      </c>
      <c r="D1115" s="42" t="s">
        <v>327</v>
      </c>
      <c r="E1115" s="42" t="s">
        <v>84</v>
      </c>
      <c r="F1115" s="27">
        <f t="shared" si="1696"/>
        <v>23171</v>
      </c>
      <c r="G1115" s="27">
        <f t="shared" si="1696"/>
        <v>0</v>
      </c>
      <c r="H1115" s="27">
        <f t="shared" si="1696"/>
        <v>0</v>
      </c>
      <c r="I1115" s="27">
        <f t="shared" si="1696"/>
        <v>0</v>
      </c>
      <c r="J1115" s="27">
        <f t="shared" si="1696"/>
        <v>0</v>
      </c>
      <c r="K1115" s="27">
        <f t="shared" si="1696"/>
        <v>0</v>
      </c>
      <c r="L1115" s="27">
        <f t="shared" si="1696"/>
        <v>23171</v>
      </c>
      <c r="M1115" s="27">
        <f t="shared" si="1696"/>
        <v>0</v>
      </c>
      <c r="N1115" s="27">
        <f t="shared" si="1696"/>
        <v>0</v>
      </c>
      <c r="O1115" s="27">
        <f t="shared" si="1696"/>
        <v>0</v>
      </c>
      <c r="P1115" s="27">
        <f t="shared" si="1696"/>
        <v>0</v>
      </c>
      <c r="Q1115" s="27">
        <f t="shared" si="1696"/>
        <v>0</v>
      </c>
      <c r="R1115" s="27">
        <f t="shared" si="1696"/>
        <v>23171</v>
      </c>
      <c r="S1115" s="27">
        <f t="shared" si="1696"/>
        <v>0</v>
      </c>
      <c r="T1115" s="27">
        <f t="shared" si="1697"/>
        <v>0</v>
      </c>
      <c r="U1115" s="27">
        <f t="shared" si="1697"/>
        <v>0</v>
      </c>
      <c r="V1115" s="27">
        <f t="shared" si="1697"/>
        <v>0</v>
      </c>
      <c r="W1115" s="27">
        <f t="shared" si="1697"/>
        <v>0</v>
      </c>
      <c r="X1115" s="27">
        <f t="shared" si="1697"/>
        <v>23171</v>
      </c>
      <c r="Y1115" s="27">
        <f t="shared" si="1697"/>
        <v>0</v>
      </c>
      <c r="Z1115" s="27">
        <f t="shared" si="1697"/>
        <v>0</v>
      </c>
      <c r="AA1115" s="27">
        <f t="shared" si="1697"/>
        <v>0</v>
      </c>
      <c r="AB1115" s="27">
        <f t="shared" si="1697"/>
        <v>0</v>
      </c>
      <c r="AC1115" s="27">
        <f t="shared" si="1697"/>
        <v>0</v>
      </c>
      <c r="AD1115" s="27">
        <f t="shared" si="1697"/>
        <v>23171</v>
      </c>
      <c r="AE1115" s="27">
        <f t="shared" si="1697"/>
        <v>0</v>
      </c>
      <c r="AF1115" s="27">
        <f t="shared" si="1698"/>
        <v>0</v>
      </c>
      <c r="AG1115" s="27">
        <f t="shared" si="1698"/>
        <v>0</v>
      </c>
      <c r="AH1115" s="27">
        <f t="shared" si="1698"/>
        <v>0</v>
      </c>
      <c r="AI1115" s="27">
        <f t="shared" si="1698"/>
        <v>0</v>
      </c>
      <c r="AJ1115" s="27">
        <f t="shared" si="1698"/>
        <v>23171</v>
      </c>
      <c r="AK1115" s="27">
        <f t="shared" si="1698"/>
        <v>0</v>
      </c>
      <c r="AL1115" s="27">
        <f t="shared" si="1698"/>
        <v>0</v>
      </c>
      <c r="AM1115" s="27">
        <f t="shared" si="1698"/>
        <v>0</v>
      </c>
      <c r="AN1115" s="27">
        <f t="shared" si="1698"/>
        <v>0</v>
      </c>
      <c r="AO1115" s="27">
        <f t="shared" si="1698"/>
        <v>0</v>
      </c>
      <c r="AP1115" s="27">
        <f t="shared" si="1698"/>
        <v>23171</v>
      </c>
      <c r="AQ1115" s="27">
        <f t="shared" si="1698"/>
        <v>0</v>
      </c>
    </row>
    <row r="1116" spans="1:43" s="12" customFormat="1" ht="16.5">
      <c r="A1116" s="33" t="s">
        <v>178</v>
      </c>
      <c r="B1116" s="42" t="s">
        <v>11</v>
      </c>
      <c r="C1116" s="42" t="s">
        <v>60</v>
      </c>
      <c r="D1116" s="42" t="s">
        <v>327</v>
      </c>
      <c r="E1116" s="42" t="s">
        <v>177</v>
      </c>
      <c r="F1116" s="27">
        <v>23171</v>
      </c>
      <c r="G1116" s="27"/>
      <c r="H1116" s="27"/>
      <c r="I1116" s="27"/>
      <c r="J1116" s="27"/>
      <c r="K1116" s="27"/>
      <c r="L1116" s="27">
        <f>F1116+H1116+I1116+J1116+K1116</f>
        <v>23171</v>
      </c>
      <c r="M1116" s="27">
        <f>G1116+K1116</f>
        <v>0</v>
      </c>
      <c r="N1116" s="27"/>
      <c r="O1116" s="27"/>
      <c r="P1116" s="27"/>
      <c r="Q1116" s="27"/>
      <c r="R1116" s="27">
        <f>L1116+N1116+O1116+P1116+Q1116</f>
        <v>23171</v>
      </c>
      <c r="S1116" s="27">
        <f>M1116+Q1116</f>
        <v>0</v>
      </c>
      <c r="T1116" s="27"/>
      <c r="U1116" s="27"/>
      <c r="V1116" s="27"/>
      <c r="W1116" s="27"/>
      <c r="X1116" s="27">
        <f>R1116+T1116+U1116+V1116+W1116</f>
        <v>23171</v>
      </c>
      <c r="Y1116" s="27">
        <f>S1116+W1116</f>
        <v>0</v>
      </c>
      <c r="Z1116" s="27"/>
      <c r="AA1116" s="27"/>
      <c r="AB1116" s="27"/>
      <c r="AC1116" s="27"/>
      <c r="AD1116" s="27">
        <f>X1116+Z1116+AA1116+AB1116+AC1116</f>
        <v>23171</v>
      </c>
      <c r="AE1116" s="27">
        <f>Y1116+AC1116</f>
        <v>0</v>
      </c>
      <c r="AF1116" s="27"/>
      <c r="AG1116" s="27"/>
      <c r="AH1116" s="27"/>
      <c r="AI1116" s="27"/>
      <c r="AJ1116" s="27">
        <f>AD1116+AF1116+AG1116+AH1116+AI1116</f>
        <v>23171</v>
      </c>
      <c r="AK1116" s="27">
        <f>AE1116+AI1116</f>
        <v>0</v>
      </c>
      <c r="AL1116" s="27"/>
      <c r="AM1116" s="27"/>
      <c r="AN1116" s="27"/>
      <c r="AO1116" s="27"/>
      <c r="AP1116" s="27">
        <f>AJ1116+AL1116+AM1116+AN1116+AO1116</f>
        <v>23171</v>
      </c>
      <c r="AQ1116" s="27">
        <f>AK1116+AO1116</f>
        <v>0</v>
      </c>
    </row>
    <row r="1117" spans="1:43" s="12" customFormat="1" ht="21" customHeight="1">
      <c r="A1117" s="33" t="s">
        <v>88</v>
      </c>
      <c r="B1117" s="42" t="s">
        <v>11</v>
      </c>
      <c r="C1117" s="42" t="s">
        <v>60</v>
      </c>
      <c r="D1117" s="42" t="s">
        <v>517</v>
      </c>
      <c r="E1117" s="42"/>
      <c r="F1117" s="27">
        <f t="shared" ref="F1117:U1118" si="1699">F1118</f>
        <v>2412</v>
      </c>
      <c r="G1117" s="27">
        <f t="shared" si="1699"/>
        <v>0</v>
      </c>
      <c r="H1117" s="27">
        <f t="shared" si="1699"/>
        <v>0</v>
      </c>
      <c r="I1117" s="27">
        <f t="shared" si="1699"/>
        <v>0</v>
      </c>
      <c r="J1117" s="27">
        <f t="shared" si="1699"/>
        <v>0</v>
      </c>
      <c r="K1117" s="27">
        <f t="shared" si="1699"/>
        <v>0</v>
      </c>
      <c r="L1117" s="27">
        <f t="shared" si="1699"/>
        <v>2412</v>
      </c>
      <c r="M1117" s="27">
        <f t="shared" si="1699"/>
        <v>0</v>
      </c>
      <c r="N1117" s="27">
        <f t="shared" si="1699"/>
        <v>0</v>
      </c>
      <c r="O1117" s="27">
        <f t="shared" si="1699"/>
        <v>0</v>
      </c>
      <c r="P1117" s="27">
        <f t="shared" si="1699"/>
        <v>0</v>
      </c>
      <c r="Q1117" s="27">
        <f t="shared" si="1699"/>
        <v>0</v>
      </c>
      <c r="R1117" s="27">
        <f t="shared" si="1699"/>
        <v>2412</v>
      </c>
      <c r="S1117" s="27">
        <f t="shared" si="1699"/>
        <v>0</v>
      </c>
      <c r="T1117" s="27">
        <f t="shared" si="1699"/>
        <v>0</v>
      </c>
      <c r="U1117" s="27">
        <f t="shared" si="1699"/>
        <v>0</v>
      </c>
      <c r="V1117" s="27">
        <f t="shared" ref="T1117:AI1118" si="1700">V1118</f>
        <v>0</v>
      </c>
      <c r="W1117" s="27">
        <f t="shared" si="1700"/>
        <v>0</v>
      </c>
      <c r="X1117" s="27">
        <f t="shared" si="1700"/>
        <v>2412</v>
      </c>
      <c r="Y1117" s="27">
        <f t="shared" si="1700"/>
        <v>0</v>
      </c>
      <c r="Z1117" s="27">
        <f t="shared" si="1700"/>
        <v>0</v>
      </c>
      <c r="AA1117" s="27">
        <f t="shared" si="1700"/>
        <v>0</v>
      </c>
      <c r="AB1117" s="27">
        <f t="shared" si="1700"/>
        <v>0</v>
      </c>
      <c r="AC1117" s="27">
        <f t="shared" si="1700"/>
        <v>0</v>
      </c>
      <c r="AD1117" s="27">
        <f t="shared" si="1700"/>
        <v>2412</v>
      </c>
      <c r="AE1117" s="27">
        <f t="shared" si="1700"/>
        <v>0</v>
      </c>
      <c r="AF1117" s="27">
        <f t="shared" si="1700"/>
        <v>0</v>
      </c>
      <c r="AG1117" s="27">
        <f t="shared" si="1700"/>
        <v>0</v>
      </c>
      <c r="AH1117" s="27">
        <f t="shared" si="1700"/>
        <v>0</v>
      </c>
      <c r="AI1117" s="27">
        <f t="shared" si="1700"/>
        <v>0</v>
      </c>
      <c r="AJ1117" s="27">
        <f t="shared" ref="AF1117:AQ1118" si="1701">AJ1118</f>
        <v>2412</v>
      </c>
      <c r="AK1117" s="27">
        <f t="shared" si="1701"/>
        <v>0</v>
      </c>
      <c r="AL1117" s="27">
        <f t="shared" si="1701"/>
        <v>0</v>
      </c>
      <c r="AM1117" s="27">
        <f t="shared" si="1701"/>
        <v>0</v>
      </c>
      <c r="AN1117" s="27">
        <f t="shared" si="1701"/>
        <v>0</v>
      </c>
      <c r="AO1117" s="27">
        <f t="shared" si="1701"/>
        <v>0</v>
      </c>
      <c r="AP1117" s="27">
        <f t="shared" si="1701"/>
        <v>2412</v>
      </c>
      <c r="AQ1117" s="27">
        <f t="shared" si="1701"/>
        <v>0</v>
      </c>
    </row>
    <row r="1118" spans="1:43" s="12" customFormat="1" ht="35.25" customHeight="1">
      <c r="A1118" s="33" t="s">
        <v>83</v>
      </c>
      <c r="B1118" s="42" t="s">
        <v>11</v>
      </c>
      <c r="C1118" s="42" t="s">
        <v>60</v>
      </c>
      <c r="D1118" s="42" t="s">
        <v>517</v>
      </c>
      <c r="E1118" s="42" t="s">
        <v>84</v>
      </c>
      <c r="F1118" s="27">
        <f t="shared" si="1699"/>
        <v>2412</v>
      </c>
      <c r="G1118" s="27">
        <f t="shared" si="1699"/>
        <v>0</v>
      </c>
      <c r="H1118" s="27">
        <f t="shared" si="1699"/>
        <v>0</v>
      </c>
      <c r="I1118" s="27">
        <f t="shared" si="1699"/>
        <v>0</v>
      </c>
      <c r="J1118" s="27">
        <f t="shared" si="1699"/>
        <v>0</v>
      </c>
      <c r="K1118" s="27">
        <f t="shared" si="1699"/>
        <v>0</v>
      </c>
      <c r="L1118" s="27">
        <f t="shared" si="1699"/>
        <v>2412</v>
      </c>
      <c r="M1118" s="27">
        <f t="shared" si="1699"/>
        <v>0</v>
      </c>
      <c r="N1118" s="27">
        <f t="shared" si="1699"/>
        <v>0</v>
      </c>
      <c r="O1118" s="27">
        <f t="shared" si="1699"/>
        <v>0</v>
      </c>
      <c r="P1118" s="27">
        <f t="shared" si="1699"/>
        <v>0</v>
      </c>
      <c r="Q1118" s="27">
        <f t="shared" si="1699"/>
        <v>0</v>
      </c>
      <c r="R1118" s="27">
        <f t="shared" si="1699"/>
        <v>2412</v>
      </c>
      <c r="S1118" s="27">
        <f t="shared" si="1699"/>
        <v>0</v>
      </c>
      <c r="T1118" s="27">
        <f t="shared" si="1700"/>
        <v>0</v>
      </c>
      <c r="U1118" s="27">
        <f t="shared" si="1700"/>
        <v>0</v>
      </c>
      <c r="V1118" s="27">
        <f t="shared" si="1700"/>
        <v>0</v>
      </c>
      <c r="W1118" s="27">
        <f t="shared" si="1700"/>
        <v>0</v>
      </c>
      <c r="X1118" s="27">
        <f t="shared" si="1700"/>
        <v>2412</v>
      </c>
      <c r="Y1118" s="27">
        <f t="shared" si="1700"/>
        <v>0</v>
      </c>
      <c r="Z1118" s="27">
        <f t="shared" si="1700"/>
        <v>0</v>
      </c>
      <c r="AA1118" s="27">
        <f t="shared" si="1700"/>
        <v>0</v>
      </c>
      <c r="AB1118" s="27">
        <f t="shared" si="1700"/>
        <v>0</v>
      </c>
      <c r="AC1118" s="27">
        <f t="shared" si="1700"/>
        <v>0</v>
      </c>
      <c r="AD1118" s="27">
        <f t="shared" si="1700"/>
        <v>2412</v>
      </c>
      <c r="AE1118" s="27">
        <f t="shared" si="1700"/>
        <v>0</v>
      </c>
      <c r="AF1118" s="27">
        <f t="shared" si="1701"/>
        <v>0</v>
      </c>
      <c r="AG1118" s="27">
        <f t="shared" si="1701"/>
        <v>0</v>
      </c>
      <c r="AH1118" s="27">
        <f t="shared" si="1701"/>
        <v>0</v>
      </c>
      <c r="AI1118" s="27">
        <f t="shared" si="1701"/>
        <v>0</v>
      </c>
      <c r="AJ1118" s="27">
        <f t="shared" si="1701"/>
        <v>2412</v>
      </c>
      <c r="AK1118" s="27">
        <f t="shared" si="1701"/>
        <v>0</v>
      </c>
      <c r="AL1118" s="27">
        <f t="shared" si="1701"/>
        <v>0</v>
      </c>
      <c r="AM1118" s="27">
        <f t="shared" si="1701"/>
        <v>0</v>
      </c>
      <c r="AN1118" s="27">
        <f t="shared" si="1701"/>
        <v>0</v>
      </c>
      <c r="AO1118" s="27">
        <f t="shared" si="1701"/>
        <v>0</v>
      </c>
      <c r="AP1118" s="27">
        <f t="shared" si="1701"/>
        <v>2412</v>
      </c>
      <c r="AQ1118" s="27">
        <f t="shared" si="1701"/>
        <v>0</v>
      </c>
    </row>
    <row r="1119" spans="1:43" s="12" customFormat="1" ht="16.5">
      <c r="A1119" s="56" t="s">
        <v>178</v>
      </c>
      <c r="B1119" s="42" t="s">
        <v>11</v>
      </c>
      <c r="C1119" s="42" t="s">
        <v>60</v>
      </c>
      <c r="D1119" s="42" t="s">
        <v>517</v>
      </c>
      <c r="E1119" s="42" t="s">
        <v>177</v>
      </c>
      <c r="F1119" s="27">
        <v>2412</v>
      </c>
      <c r="G1119" s="27"/>
      <c r="H1119" s="27"/>
      <c r="I1119" s="27"/>
      <c r="J1119" s="27"/>
      <c r="K1119" s="27"/>
      <c r="L1119" s="27">
        <f>F1119+H1119+I1119+J1119+K1119</f>
        <v>2412</v>
      </c>
      <c r="M1119" s="27">
        <f>G1119+K1119</f>
        <v>0</v>
      </c>
      <c r="N1119" s="27"/>
      <c r="O1119" s="27"/>
      <c r="P1119" s="27"/>
      <c r="Q1119" s="27"/>
      <c r="R1119" s="27">
        <f>L1119+N1119+O1119+P1119+Q1119</f>
        <v>2412</v>
      </c>
      <c r="S1119" s="27">
        <f>M1119+Q1119</f>
        <v>0</v>
      </c>
      <c r="T1119" s="27"/>
      <c r="U1119" s="27"/>
      <c r="V1119" s="27"/>
      <c r="W1119" s="27"/>
      <c r="X1119" s="27">
        <f>R1119+T1119+U1119+V1119+W1119</f>
        <v>2412</v>
      </c>
      <c r="Y1119" s="27">
        <f>S1119+W1119</f>
        <v>0</v>
      </c>
      <c r="Z1119" s="27"/>
      <c r="AA1119" s="27"/>
      <c r="AB1119" s="27"/>
      <c r="AC1119" s="27"/>
      <c r="AD1119" s="27">
        <f>X1119+Z1119+AA1119+AB1119+AC1119</f>
        <v>2412</v>
      </c>
      <c r="AE1119" s="27">
        <f>Y1119+AC1119</f>
        <v>0</v>
      </c>
      <c r="AF1119" s="27"/>
      <c r="AG1119" s="27"/>
      <c r="AH1119" s="27"/>
      <c r="AI1119" s="27"/>
      <c r="AJ1119" s="27">
        <f>AD1119+AF1119+AG1119+AH1119+AI1119</f>
        <v>2412</v>
      </c>
      <c r="AK1119" s="27">
        <f>AE1119+AI1119</f>
        <v>0</v>
      </c>
      <c r="AL1119" s="27"/>
      <c r="AM1119" s="27"/>
      <c r="AN1119" s="27"/>
      <c r="AO1119" s="27"/>
      <c r="AP1119" s="27">
        <f>AJ1119+AL1119+AM1119+AN1119+AO1119</f>
        <v>2412</v>
      </c>
      <c r="AQ1119" s="27">
        <f>AK1119+AO1119</f>
        <v>0</v>
      </c>
    </row>
    <row r="1120" spans="1:43" s="12" customFormat="1" ht="33">
      <c r="A1120" s="33" t="s">
        <v>199</v>
      </c>
      <c r="B1120" s="42" t="s">
        <v>11</v>
      </c>
      <c r="C1120" s="42" t="s">
        <v>60</v>
      </c>
      <c r="D1120" s="25" t="s">
        <v>542</v>
      </c>
      <c r="E1120" s="38"/>
      <c r="F1120" s="27">
        <f t="shared" ref="F1120:T1121" si="1702">F1121</f>
        <v>113</v>
      </c>
      <c r="G1120" s="27"/>
      <c r="H1120" s="27">
        <f t="shared" si="1702"/>
        <v>0</v>
      </c>
      <c r="I1120" s="27"/>
      <c r="J1120" s="27">
        <f t="shared" si="1702"/>
        <v>0</v>
      </c>
      <c r="K1120" s="27"/>
      <c r="L1120" s="27">
        <f t="shared" si="1702"/>
        <v>113</v>
      </c>
      <c r="M1120" s="27"/>
      <c r="N1120" s="27">
        <f t="shared" si="1702"/>
        <v>0</v>
      </c>
      <c r="O1120" s="27"/>
      <c r="P1120" s="27">
        <f t="shared" si="1702"/>
        <v>0</v>
      </c>
      <c r="Q1120" s="27"/>
      <c r="R1120" s="27">
        <f t="shared" si="1702"/>
        <v>113</v>
      </c>
      <c r="S1120" s="27"/>
      <c r="T1120" s="27">
        <f t="shared" si="1702"/>
        <v>0</v>
      </c>
      <c r="U1120" s="27"/>
      <c r="V1120" s="27">
        <f t="shared" ref="T1120:X1121" si="1703">V1121</f>
        <v>0</v>
      </c>
      <c r="W1120" s="27"/>
      <c r="X1120" s="27">
        <f t="shared" si="1703"/>
        <v>113</v>
      </c>
      <c r="Y1120" s="27"/>
      <c r="Z1120" s="27">
        <f t="shared" ref="Z1120" si="1704">Z1121</f>
        <v>0</v>
      </c>
      <c r="AA1120" s="27"/>
      <c r="AB1120" s="27">
        <f t="shared" ref="Z1120:AD1121" si="1705">AB1121</f>
        <v>0</v>
      </c>
      <c r="AC1120" s="27"/>
      <c r="AD1120" s="27">
        <f t="shared" si="1705"/>
        <v>113</v>
      </c>
      <c r="AE1120" s="27"/>
      <c r="AF1120" s="27">
        <f t="shared" ref="AF1120" si="1706">AF1121</f>
        <v>0</v>
      </c>
      <c r="AG1120" s="27"/>
      <c r="AH1120" s="27">
        <f t="shared" ref="AF1120:AJ1121" si="1707">AH1121</f>
        <v>0</v>
      </c>
      <c r="AI1120" s="27"/>
      <c r="AJ1120" s="27">
        <f t="shared" si="1707"/>
        <v>113</v>
      </c>
      <c r="AK1120" s="27"/>
      <c r="AL1120" s="27">
        <f t="shared" ref="AL1120" si="1708">AL1121</f>
        <v>0</v>
      </c>
      <c r="AM1120" s="27"/>
      <c r="AN1120" s="27">
        <f t="shared" ref="AL1120:AP1121" si="1709">AN1121</f>
        <v>0</v>
      </c>
      <c r="AO1120" s="27"/>
      <c r="AP1120" s="27">
        <f t="shared" si="1709"/>
        <v>113</v>
      </c>
      <c r="AQ1120" s="27"/>
    </row>
    <row r="1121" spans="1:43" s="12" customFormat="1" ht="33">
      <c r="A1121" s="33" t="s">
        <v>437</v>
      </c>
      <c r="B1121" s="42" t="s">
        <v>11</v>
      </c>
      <c r="C1121" s="42" t="s">
        <v>60</v>
      </c>
      <c r="D1121" s="25" t="s">
        <v>542</v>
      </c>
      <c r="E1121" s="38">
        <v>200</v>
      </c>
      <c r="F1121" s="27">
        <f t="shared" si="1702"/>
        <v>113</v>
      </c>
      <c r="G1121" s="27"/>
      <c r="H1121" s="27">
        <f t="shared" si="1702"/>
        <v>0</v>
      </c>
      <c r="I1121" s="27"/>
      <c r="J1121" s="27">
        <f t="shared" si="1702"/>
        <v>0</v>
      </c>
      <c r="K1121" s="27"/>
      <c r="L1121" s="27">
        <f t="shared" si="1702"/>
        <v>113</v>
      </c>
      <c r="M1121" s="27"/>
      <c r="N1121" s="27">
        <f t="shared" si="1702"/>
        <v>0</v>
      </c>
      <c r="O1121" s="27"/>
      <c r="P1121" s="27">
        <f t="shared" si="1702"/>
        <v>0</v>
      </c>
      <c r="Q1121" s="27"/>
      <c r="R1121" s="27">
        <f t="shared" si="1702"/>
        <v>113</v>
      </c>
      <c r="S1121" s="27"/>
      <c r="T1121" s="27">
        <f t="shared" si="1703"/>
        <v>0</v>
      </c>
      <c r="U1121" s="27"/>
      <c r="V1121" s="27">
        <f t="shared" si="1703"/>
        <v>0</v>
      </c>
      <c r="W1121" s="27"/>
      <c r="X1121" s="27">
        <f t="shared" si="1703"/>
        <v>113</v>
      </c>
      <c r="Y1121" s="27"/>
      <c r="Z1121" s="27">
        <f t="shared" si="1705"/>
        <v>0</v>
      </c>
      <c r="AA1121" s="27"/>
      <c r="AB1121" s="27">
        <f t="shared" si="1705"/>
        <v>0</v>
      </c>
      <c r="AC1121" s="27"/>
      <c r="AD1121" s="27">
        <f t="shared" si="1705"/>
        <v>113</v>
      </c>
      <c r="AE1121" s="27"/>
      <c r="AF1121" s="27">
        <f t="shared" si="1707"/>
        <v>0</v>
      </c>
      <c r="AG1121" s="27"/>
      <c r="AH1121" s="27">
        <f t="shared" si="1707"/>
        <v>0</v>
      </c>
      <c r="AI1121" s="27"/>
      <c r="AJ1121" s="27">
        <f t="shared" si="1707"/>
        <v>113</v>
      </c>
      <c r="AK1121" s="27"/>
      <c r="AL1121" s="27">
        <f t="shared" si="1709"/>
        <v>0</v>
      </c>
      <c r="AM1121" s="27"/>
      <c r="AN1121" s="27">
        <f t="shared" si="1709"/>
        <v>0</v>
      </c>
      <c r="AO1121" s="27"/>
      <c r="AP1121" s="27">
        <f t="shared" si="1709"/>
        <v>113</v>
      </c>
      <c r="AQ1121" s="27"/>
    </row>
    <row r="1122" spans="1:43" s="12" customFormat="1" ht="35.25" customHeight="1">
      <c r="A1122" s="33" t="s">
        <v>543</v>
      </c>
      <c r="B1122" s="42" t="s">
        <v>11</v>
      </c>
      <c r="C1122" s="42" t="s">
        <v>60</v>
      </c>
      <c r="D1122" s="25" t="s">
        <v>542</v>
      </c>
      <c r="E1122" s="38">
        <v>240</v>
      </c>
      <c r="F1122" s="28">
        <v>113</v>
      </c>
      <c r="G1122" s="27"/>
      <c r="H1122" s="28"/>
      <c r="I1122" s="27"/>
      <c r="J1122" s="28"/>
      <c r="K1122" s="27"/>
      <c r="L1122" s="27">
        <f>F1122+H1122+I1122+J1122+K1122</f>
        <v>113</v>
      </c>
      <c r="M1122" s="27">
        <f>G1122+K1122</f>
        <v>0</v>
      </c>
      <c r="N1122" s="28"/>
      <c r="O1122" s="27"/>
      <c r="P1122" s="28"/>
      <c r="Q1122" s="27"/>
      <c r="R1122" s="27">
        <f>L1122+N1122+O1122+P1122+Q1122</f>
        <v>113</v>
      </c>
      <c r="S1122" s="27">
        <f>M1122+Q1122</f>
        <v>0</v>
      </c>
      <c r="T1122" s="28"/>
      <c r="U1122" s="27"/>
      <c r="V1122" s="28"/>
      <c r="W1122" s="27"/>
      <c r="X1122" s="27">
        <f>R1122+T1122+U1122+V1122+W1122</f>
        <v>113</v>
      </c>
      <c r="Y1122" s="27">
        <f>S1122+W1122</f>
        <v>0</v>
      </c>
      <c r="Z1122" s="28"/>
      <c r="AA1122" s="27"/>
      <c r="AB1122" s="28"/>
      <c r="AC1122" s="27"/>
      <c r="AD1122" s="27">
        <f>X1122+Z1122+AA1122+AB1122+AC1122</f>
        <v>113</v>
      </c>
      <c r="AE1122" s="27">
        <f>Y1122+AC1122</f>
        <v>0</v>
      </c>
      <c r="AF1122" s="28"/>
      <c r="AG1122" s="27"/>
      <c r="AH1122" s="28"/>
      <c r="AI1122" s="27"/>
      <c r="AJ1122" s="27">
        <f>AD1122+AF1122+AG1122+AH1122+AI1122</f>
        <v>113</v>
      </c>
      <c r="AK1122" s="27">
        <f>AE1122+AI1122</f>
        <v>0</v>
      </c>
      <c r="AL1122" s="28"/>
      <c r="AM1122" s="27"/>
      <c r="AN1122" s="28"/>
      <c r="AO1122" s="27"/>
      <c r="AP1122" s="27">
        <f>AJ1122+AL1122+AM1122+AN1122+AO1122</f>
        <v>113</v>
      </c>
      <c r="AQ1122" s="27">
        <f>AK1122+AO1122</f>
        <v>0</v>
      </c>
    </row>
    <row r="1123" spans="1:43" s="12" customFormat="1" ht="16.5">
      <c r="A1123" s="72" t="s">
        <v>141</v>
      </c>
      <c r="B1123" s="42" t="s">
        <v>11</v>
      </c>
      <c r="C1123" s="42" t="s">
        <v>60</v>
      </c>
      <c r="D1123" s="42" t="s">
        <v>332</v>
      </c>
      <c r="E1123" s="42"/>
      <c r="F1123" s="27">
        <f t="shared" ref="F1123:G1123" si="1710">F1124+F1126</f>
        <v>8329</v>
      </c>
      <c r="G1123" s="27">
        <f t="shared" si="1710"/>
        <v>0</v>
      </c>
      <c r="H1123" s="27">
        <f t="shared" ref="H1123:M1123" si="1711">H1124+H1126</f>
        <v>0</v>
      </c>
      <c r="I1123" s="27">
        <f t="shared" si="1711"/>
        <v>0</v>
      </c>
      <c r="J1123" s="27">
        <f t="shared" si="1711"/>
        <v>0</v>
      </c>
      <c r="K1123" s="27">
        <f t="shared" si="1711"/>
        <v>0</v>
      </c>
      <c r="L1123" s="27">
        <f t="shared" si="1711"/>
        <v>8329</v>
      </c>
      <c r="M1123" s="27">
        <f t="shared" si="1711"/>
        <v>0</v>
      </c>
      <c r="N1123" s="27">
        <f t="shared" ref="N1123:S1123" si="1712">N1124+N1126</f>
        <v>0</v>
      </c>
      <c r="O1123" s="27">
        <f t="shared" si="1712"/>
        <v>-2955</v>
      </c>
      <c r="P1123" s="27">
        <f t="shared" si="1712"/>
        <v>0</v>
      </c>
      <c r="Q1123" s="27">
        <f t="shared" si="1712"/>
        <v>0</v>
      </c>
      <c r="R1123" s="27">
        <f t="shared" si="1712"/>
        <v>5374</v>
      </c>
      <c r="S1123" s="27">
        <f t="shared" si="1712"/>
        <v>0</v>
      </c>
      <c r="T1123" s="27">
        <f t="shared" ref="T1123:Y1123" si="1713">T1124+T1126</f>
        <v>0</v>
      </c>
      <c r="U1123" s="27">
        <f t="shared" si="1713"/>
        <v>0</v>
      </c>
      <c r="V1123" s="27">
        <f t="shared" si="1713"/>
        <v>0</v>
      </c>
      <c r="W1123" s="27">
        <f t="shared" si="1713"/>
        <v>0</v>
      </c>
      <c r="X1123" s="27">
        <f t="shared" si="1713"/>
        <v>5374</v>
      </c>
      <c r="Y1123" s="27">
        <f t="shared" si="1713"/>
        <v>0</v>
      </c>
      <c r="Z1123" s="27">
        <f t="shared" ref="Z1123:AE1123" si="1714">Z1124+Z1126</f>
        <v>0</v>
      </c>
      <c r="AA1123" s="27">
        <f t="shared" si="1714"/>
        <v>0</v>
      </c>
      <c r="AB1123" s="27">
        <f t="shared" si="1714"/>
        <v>0</v>
      </c>
      <c r="AC1123" s="27">
        <f t="shared" si="1714"/>
        <v>0</v>
      </c>
      <c r="AD1123" s="27">
        <f t="shared" si="1714"/>
        <v>5374</v>
      </c>
      <c r="AE1123" s="27">
        <f t="shared" si="1714"/>
        <v>0</v>
      </c>
      <c r="AF1123" s="27">
        <f t="shared" ref="AF1123:AK1123" si="1715">AF1124+AF1126</f>
        <v>0</v>
      </c>
      <c r="AG1123" s="27">
        <f t="shared" si="1715"/>
        <v>0</v>
      </c>
      <c r="AH1123" s="27">
        <f t="shared" si="1715"/>
        <v>0</v>
      </c>
      <c r="AI1123" s="27">
        <f t="shared" si="1715"/>
        <v>0</v>
      </c>
      <c r="AJ1123" s="27">
        <f t="shared" si="1715"/>
        <v>5374</v>
      </c>
      <c r="AK1123" s="27">
        <f t="shared" si="1715"/>
        <v>0</v>
      </c>
      <c r="AL1123" s="27">
        <f t="shared" ref="AL1123:AQ1123" si="1716">AL1124+AL1126</f>
        <v>0</v>
      </c>
      <c r="AM1123" s="27">
        <f t="shared" si="1716"/>
        <v>59</v>
      </c>
      <c r="AN1123" s="27">
        <f t="shared" si="1716"/>
        <v>0</v>
      </c>
      <c r="AO1123" s="27">
        <f t="shared" si="1716"/>
        <v>0</v>
      </c>
      <c r="AP1123" s="27">
        <f t="shared" si="1716"/>
        <v>5433</v>
      </c>
      <c r="AQ1123" s="27">
        <f t="shared" si="1716"/>
        <v>0</v>
      </c>
    </row>
    <row r="1124" spans="1:43" s="12" customFormat="1" ht="33">
      <c r="A1124" s="33" t="s">
        <v>437</v>
      </c>
      <c r="B1124" s="42" t="s">
        <v>11</v>
      </c>
      <c r="C1124" s="42" t="s">
        <v>60</v>
      </c>
      <c r="D1124" s="42" t="s">
        <v>332</v>
      </c>
      <c r="E1124" s="42" t="s">
        <v>80</v>
      </c>
      <c r="F1124" s="27">
        <f t="shared" ref="F1124:AQ1124" si="1717">F1125</f>
        <v>7862</v>
      </c>
      <c r="G1124" s="27">
        <f t="shared" si="1717"/>
        <v>0</v>
      </c>
      <c r="H1124" s="27">
        <f t="shared" si="1717"/>
        <v>0</v>
      </c>
      <c r="I1124" s="27">
        <f t="shared" si="1717"/>
        <v>0</v>
      </c>
      <c r="J1124" s="27">
        <f t="shared" si="1717"/>
        <v>0</v>
      </c>
      <c r="K1124" s="27">
        <f t="shared" si="1717"/>
        <v>0</v>
      </c>
      <c r="L1124" s="27">
        <f t="shared" si="1717"/>
        <v>7862</v>
      </c>
      <c r="M1124" s="27">
        <f t="shared" si="1717"/>
        <v>0</v>
      </c>
      <c r="N1124" s="27">
        <f t="shared" si="1717"/>
        <v>0</v>
      </c>
      <c r="O1124" s="27">
        <f t="shared" si="1717"/>
        <v>-2955</v>
      </c>
      <c r="P1124" s="27">
        <f t="shared" si="1717"/>
        <v>0</v>
      </c>
      <c r="Q1124" s="27">
        <f t="shared" si="1717"/>
        <v>0</v>
      </c>
      <c r="R1124" s="27">
        <f t="shared" si="1717"/>
        <v>4907</v>
      </c>
      <c r="S1124" s="27">
        <f t="shared" si="1717"/>
        <v>0</v>
      </c>
      <c r="T1124" s="27">
        <f t="shared" si="1717"/>
        <v>0</v>
      </c>
      <c r="U1124" s="27">
        <f t="shared" si="1717"/>
        <v>0</v>
      </c>
      <c r="V1124" s="27">
        <f t="shared" si="1717"/>
        <v>0</v>
      </c>
      <c r="W1124" s="27">
        <f t="shared" si="1717"/>
        <v>0</v>
      </c>
      <c r="X1124" s="27">
        <f t="shared" si="1717"/>
        <v>4907</v>
      </c>
      <c r="Y1124" s="27">
        <f t="shared" si="1717"/>
        <v>0</v>
      </c>
      <c r="Z1124" s="27">
        <f t="shared" si="1717"/>
        <v>0</v>
      </c>
      <c r="AA1124" s="27">
        <f t="shared" si="1717"/>
        <v>0</v>
      </c>
      <c r="AB1124" s="27">
        <f t="shared" si="1717"/>
        <v>0</v>
      </c>
      <c r="AC1124" s="27">
        <f t="shared" si="1717"/>
        <v>0</v>
      </c>
      <c r="AD1124" s="27">
        <f t="shared" si="1717"/>
        <v>4907</v>
      </c>
      <c r="AE1124" s="27">
        <f t="shared" si="1717"/>
        <v>0</v>
      </c>
      <c r="AF1124" s="27">
        <f t="shared" si="1717"/>
        <v>0</v>
      </c>
      <c r="AG1124" s="27">
        <f t="shared" si="1717"/>
        <v>0</v>
      </c>
      <c r="AH1124" s="27">
        <f t="shared" si="1717"/>
        <v>0</v>
      </c>
      <c r="AI1124" s="27">
        <f t="shared" si="1717"/>
        <v>0</v>
      </c>
      <c r="AJ1124" s="27">
        <f t="shared" si="1717"/>
        <v>4907</v>
      </c>
      <c r="AK1124" s="27">
        <f t="shared" si="1717"/>
        <v>0</v>
      </c>
      <c r="AL1124" s="92">
        <f t="shared" si="1717"/>
        <v>0</v>
      </c>
      <c r="AM1124" s="92">
        <f t="shared" si="1717"/>
        <v>-12</v>
      </c>
      <c r="AN1124" s="92">
        <f t="shared" si="1717"/>
        <v>0</v>
      </c>
      <c r="AO1124" s="92">
        <f t="shared" si="1717"/>
        <v>0</v>
      </c>
      <c r="AP1124" s="27">
        <f t="shared" si="1717"/>
        <v>4895</v>
      </c>
      <c r="AQ1124" s="27">
        <f t="shared" si="1717"/>
        <v>0</v>
      </c>
    </row>
    <row r="1125" spans="1:43" s="12" customFormat="1" ht="34.5" customHeight="1">
      <c r="A1125" s="72" t="s">
        <v>170</v>
      </c>
      <c r="B1125" s="42" t="s">
        <v>11</v>
      </c>
      <c r="C1125" s="42" t="s">
        <v>60</v>
      </c>
      <c r="D1125" s="42" t="s">
        <v>332</v>
      </c>
      <c r="E1125" s="42" t="s">
        <v>169</v>
      </c>
      <c r="F1125" s="27">
        <f>6548+1092+222</f>
        <v>7862</v>
      </c>
      <c r="G1125" s="27"/>
      <c r="H1125" s="27"/>
      <c r="I1125" s="27"/>
      <c r="J1125" s="27"/>
      <c r="K1125" s="27"/>
      <c r="L1125" s="27">
        <f>F1125+H1125+I1125+J1125+K1125</f>
        <v>7862</v>
      </c>
      <c r="M1125" s="27">
        <f>G1125+K1125</f>
        <v>0</v>
      </c>
      <c r="N1125" s="27"/>
      <c r="O1125" s="27">
        <v>-2955</v>
      </c>
      <c r="P1125" s="27"/>
      <c r="Q1125" s="27"/>
      <c r="R1125" s="27">
        <f>L1125+N1125+O1125+P1125+Q1125</f>
        <v>4907</v>
      </c>
      <c r="S1125" s="27">
        <f>M1125+Q1125</f>
        <v>0</v>
      </c>
      <c r="T1125" s="27"/>
      <c r="U1125" s="27"/>
      <c r="V1125" s="27"/>
      <c r="W1125" s="27"/>
      <c r="X1125" s="27">
        <f>R1125+T1125+U1125+V1125+W1125</f>
        <v>4907</v>
      </c>
      <c r="Y1125" s="27">
        <f>S1125+W1125</f>
        <v>0</v>
      </c>
      <c r="Z1125" s="27"/>
      <c r="AA1125" s="27"/>
      <c r="AB1125" s="27"/>
      <c r="AC1125" s="27"/>
      <c r="AD1125" s="27">
        <f>X1125+Z1125+AA1125+AB1125+AC1125</f>
        <v>4907</v>
      </c>
      <c r="AE1125" s="27">
        <f>Y1125+AC1125</f>
        <v>0</v>
      </c>
      <c r="AF1125" s="27"/>
      <c r="AG1125" s="27"/>
      <c r="AH1125" s="27"/>
      <c r="AI1125" s="27"/>
      <c r="AJ1125" s="27">
        <f>AD1125+AF1125+AG1125+AH1125+AI1125</f>
        <v>4907</v>
      </c>
      <c r="AK1125" s="27">
        <f>AE1125+AI1125</f>
        <v>0</v>
      </c>
      <c r="AL1125" s="92"/>
      <c r="AM1125" s="92">
        <v>-12</v>
      </c>
      <c r="AN1125" s="92"/>
      <c r="AO1125" s="92"/>
      <c r="AP1125" s="27">
        <f>AJ1125+AL1125+AM1125+AN1125+AO1125</f>
        <v>4895</v>
      </c>
      <c r="AQ1125" s="27">
        <f>AK1125+AO1125</f>
        <v>0</v>
      </c>
    </row>
    <row r="1126" spans="1:43" s="12" customFormat="1" ht="35.25" customHeight="1">
      <c r="A1126" s="72" t="s">
        <v>83</v>
      </c>
      <c r="B1126" s="42" t="s">
        <v>11</v>
      </c>
      <c r="C1126" s="42" t="s">
        <v>60</v>
      </c>
      <c r="D1126" s="42" t="s">
        <v>332</v>
      </c>
      <c r="E1126" s="42" t="s">
        <v>84</v>
      </c>
      <c r="F1126" s="27">
        <f t="shared" ref="F1126:AQ1126" si="1718">F1127</f>
        <v>467</v>
      </c>
      <c r="G1126" s="27">
        <f t="shared" si="1718"/>
        <v>0</v>
      </c>
      <c r="H1126" s="27">
        <f t="shared" si="1718"/>
        <v>0</v>
      </c>
      <c r="I1126" s="27">
        <f t="shared" si="1718"/>
        <v>0</v>
      </c>
      <c r="J1126" s="27">
        <f t="shared" si="1718"/>
        <v>0</v>
      </c>
      <c r="K1126" s="27">
        <f t="shared" si="1718"/>
        <v>0</v>
      </c>
      <c r="L1126" s="27">
        <f t="shared" si="1718"/>
        <v>467</v>
      </c>
      <c r="M1126" s="27">
        <f t="shared" si="1718"/>
        <v>0</v>
      </c>
      <c r="N1126" s="27">
        <f t="shared" si="1718"/>
        <v>0</v>
      </c>
      <c r="O1126" s="27">
        <f t="shared" si="1718"/>
        <v>0</v>
      </c>
      <c r="P1126" s="27">
        <f t="shared" si="1718"/>
        <v>0</v>
      </c>
      <c r="Q1126" s="27">
        <f t="shared" si="1718"/>
        <v>0</v>
      </c>
      <c r="R1126" s="27">
        <f t="shared" si="1718"/>
        <v>467</v>
      </c>
      <c r="S1126" s="27">
        <f t="shared" si="1718"/>
        <v>0</v>
      </c>
      <c r="T1126" s="27">
        <f t="shared" si="1718"/>
        <v>0</v>
      </c>
      <c r="U1126" s="27">
        <f t="shared" si="1718"/>
        <v>0</v>
      </c>
      <c r="V1126" s="27">
        <f t="shared" si="1718"/>
        <v>0</v>
      </c>
      <c r="W1126" s="27">
        <f t="shared" si="1718"/>
        <v>0</v>
      </c>
      <c r="X1126" s="27">
        <f t="shared" si="1718"/>
        <v>467</v>
      </c>
      <c r="Y1126" s="27">
        <f t="shared" si="1718"/>
        <v>0</v>
      </c>
      <c r="Z1126" s="27">
        <f t="shared" si="1718"/>
        <v>0</v>
      </c>
      <c r="AA1126" s="27">
        <f t="shared" si="1718"/>
        <v>0</v>
      </c>
      <c r="AB1126" s="27">
        <f t="shared" si="1718"/>
        <v>0</v>
      </c>
      <c r="AC1126" s="27">
        <f t="shared" si="1718"/>
        <v>0</v>
      </c>
      <c r="AD1126" s="27">
        <f t="shared" si="1718"/>
        <v>467</v>
      </c>
      <c r="AE1126" s="27">
        <f t="shared" si="1718"/>
        <v>0</v>
      </c>
      <c r="AF1126" s="27">
        <f t="shared" si="1718"/>
        <v>0</v>
      </c>
      <c r="AG1126" s="27">
        <f t="shared" si="1718"/>
        <v>0</v>
      </c>
      <c r="AH1126" s="27">
        <f t="shared" si="1718"/>
        <v>0</v>
      </c>
      <c r="AI1126" s="27">
        <f t="shared" si="1718"/>
        <v>0</v>
      </c>
      <c r="AJ1126" s="27">
        <f t="shared" si="1718"/>
        <v>467</v>
      </c>
      <c r="AK1126" s="27">
        <f t="shared" si="1718"/>
        <v>0</v>
      </c>
      <c r="AL1126" s="92">
        <f t="shared" si="1718"/>
        <v>0</v>
      </c>
      <c r="AM1126" s="92">
        <f t="shared" si="1718"/>
        <v>71</v>
      </c>
      <c r="AN1126" s="92">
        <f t="shared" si="1718"/>
        <v>0</v>
      </c>
      <c r="AO1126" s="92">
        <f t="shared" si="1718"/>
        <v>0</v>
      </c>
      <c r="AP1126" s="27">
        <f t="shared" si="1718"/>
        <v>538</v>
      </c>
      <c r="AQ1126" s="27">
        <f t="shared" si="1718"/>
        <v>0</v>
      </c>
    </row>
    <row r="1127" spans="1:43" s="12" customFormat="1" ht="16.5">
      <c r="A1127" s="72" t="s">
        <v>189</v>
      </c>
      <c r="B1127" s="42" t="s">
        <v>11</v>
      </c>
      <c r="C1127" s="42" t="s">
        <v>60</v>
      </c>
      <c r="D1127" s="42" t="s">
        <v>332</v>
      </c>
      <c r="E1127" s="42" t="s">
        <v>188</v>
      </c>
      <c r="F1127" s="27">
        <v>467</v>
      </c>
      <c r="G1127" s="27"/>
      <c r="H1127" s="27"/>
      <c r="I1127" s="27"/>
      <c r="J1127" s="27"/>
      <c r="K1127" s="27"/>
      <c r="L1127" s="27">
        <f>F1127+H1127+I1127+J1127+K1127</f>
        <v>467</v>
      </c>
      <c r="M1127" s="27">
        <f>G1127+K1127</f>
        <v>0</v>
      </c>
      <c r="N1127" s="27"/>
      <c r="O1127" s="27"/>
      <c r="P1127" s="27"/>
      <c r="Q1127" s="27"/>
      <c r="R1127" s="27">
        <f>L1127+N1127+O1127+P1127+Q1127</f>
        <v>467</v>
      </c>
      <c r="S1127" s="27">
        <f>M1127+Q1127</f>
        <v>0</v>
      </c>
      <c r="T1127" s="27"/>
      <c r="U1127" s="27"/>
      <c r="V1127" s="27"/>
      <c r="W1127" s="27"/>
      <c r="X1127" s="27">
        <f>R1127+T1127+U1127+V1127+W1127</f>
        <v>467</v>
      </c>
      <c r="Y1127" s="27">
        <f>S1127+W1127</f>
        <v>0</v>
      </c>
      <c r="Z1127" s="27"/>
      <c r="AA1127" s="27"/>
      <c r="AB1127" s="27"/>
      <c r="AC1127" s="27"/>
      <c r="AD1127" s="27">
        <f>X1127+Z1127+AA1127+AB1127+AC1127</f>
        <v>467</v>
      </c>
      <c r="AE1127" s="27">
        <f>Y1127+AC1127</f>
        <v>0</v>
      </c>
      <c r="AF1127" s="27"/>
      <c r="AG1127" s="27"/>
      <c r="AH1127" s="27"/>
      <c r="AI1127" s="27"/>
      <c r="AJ1127" s="27">
        <f>AD1127+AF1127+AG1127+AH1127+AI1127</f>
        <v>467</v>
      </c>
      <c r="AK1127" s="27">
        <f>AE1127+AI1127</f>
        <v>0</v>
      </c>
      <c r="AL1127" s="92"/>
      <c r="AM1127" s="92">
        <v>71</v>
      </c>
      <c r="AN1127" s="92"/>
      <c r="AO1127" s="92"/>
      <c r="AP1127" s="27">
        <f>AJ1127+AL1127+AM1127+AN1127+AO1127</f>
        <v>538</v>
      </c>
      <c r="AQ1127" s="27">
        <f>AK1127+AO1127</f>
        <v>0</v>
      </c>
    </row>
    <row r="1128" spans="1:43" s="12" customFormat="1" ht="66">
      <c r="A1128" s="73" t="s">
        <v>210</v>
      </c>
      <c r="B1128" s="42" t="s">
        <v>11</v>
      </c>
      <c r="C1128" s="42" t="s">
        <v>60</v>
      </c>
      <c r="D1128" s="42" t="s">
        <v>328</v>
      </c>
      <c r="E1128" s="42"/>
      <c r="F1128" s="27">
        <f>F1129</f>
        <v>51414</v>
      </c>
      <c r="G1128" s="27">
        <f>G1129</f>
        <v>0</v>
      </c>
      <c r="H1128" s="27">
        <f t="shared" ref="H1128:Z1130" si="1719">H1129</f>
        <v>0</v>
      </c>
      <c r="I1128" s="27">
        <f t="shared" si="1719"/>
        <v>0</v>
      </c>
      <c r="J1128" s="27">
        <f t="shared" si="1719"/>
        <v>0</v>
      </c>
      <c r="K1128" s="27">
        <f t="shared" si="1719"/>
        <v>0</v>
      </c>
      <c r="L1128" s="27">
        <f t="shared" si="1719"/>
        <v>51414</v>
      </c>
      <c r="M1128" s="27">
        <f t="shared" si="1719"/>
        <v>0</v>
      </c>
      <c r="N1128" s="27">
        <f t="shared" si="1719"/>
        <v>0</v>
      </c>
      <c r="O1128" s="27">
        <f t="shared" si="1719"/>
        <v>0</v>
      </c>
      <c r="P1128" s="27">
        <f t="shared" si="1719"/>
        <v>0</v>
      </c>
      <c r="Q1128" s="27">
        <f t="shared" si="1719"/>
        <v>0</v>
      </c>
      <c r="R1128" s="27">
        <f t="shared" si="1719"/>
        <v>51414</v>
      </c>
      <c r="S1128" s="27">
        <f t="shared" si="1719"/>
        <v>0</v>
      </c>
      <c r="T1128" s="27">
        <f t="shared" si="1719"/>
        <v>0</v>
      </c>
      <c r="U1128" s="27">
        <f t="shared" si="1719"/>
        <v>0</v>
      </c>
      <c r="V1128" s="27">
        <f t="shared" si="1719"/>
        <v>0</v>
      </c>
      <c r="W1128" s="27">
        <f t="shared" si="1719"/>
        <v>0</v>
      </c>
      <c r="X1128" s="27">
        <f t="shared" si="1719"/>
        <v>51414</v>
      </c>
      <c r="Y1128" s="27">
        <f t="shared" si="1719"/>
        <v>0</v>
      </c>
      <c r="Z1128" s="27">
        <f t="shared" si="1719"/>
        <v>0</v>
      </c>
      <c r="AA1128" s="27">
        <f t="shared" ref="Z1128:AO1130" si="1720">AA1129</f>
        <v>0</v>
      </c>
      <c r="AB1128" s="27">
        <f t="shared" si="1720"/>
        <v>0</v>
      </c>
      <c r="AC1128" s="27">
        <f t="shared" si="1720"/>
        <v>0</v>
      </c>
      <c r="AD1128" s="27">
        <f t="shared" si="1720"/>
        <v>51414</v>
      </c>
      <c r="AE1128" s="27">
        <f t="shared" si="1720"/>
        <v>0</v>
      </c>
      <c r="AF1128" s="27">
        <f t="shared" si="1720"/>
        <v>0</v>
      </c>
      <c r="AG1128" s="27">
        <f t="shared" si="1720"/>
        <v>-1629</v>
      </c>
      <c r="AH1128" s="27">
        <f t="shared" si="1720"/>
        <v>0</v>
      </c>
      <c r="AI1128" s="27">
        <f t="shared" si="1720"/>
        <v>0</v>
      </c>
      <c r="AJ1128" s="27">
        <f t="shared" si="1720"/>
        <v>49785</v>
      </c>
      <c r="AK1128" s="27">
        <f t="shared" si="1720"/>
        <v>0</v>
      </c>
      <c r="AL1128" s="27">
        <f t="shared" si="1720"/>
        <v>0</v>
      </c>
      <c r="AM1128" s="27">
        <f t="shared" si="1720"/>
        <v>0</v>
      </c>
      <c r="AN1128" s="27">
        <f t="shared" si="1720"/>
        <v>0</v>
      </c>
      <c r="AO1128" s="27">
        <f t="shared" si="1720"/>
        <v>0</v>
      </c>
      <c r="AP1128" s="27">
        <f t="shared" ref="AL1128:AQ1130" si="1721">AP1129</f>
        <v>49785</v>
      </c>
      <c r="AQ1128" s="27">
        <f t="shared" si="1721"/>
        <v>0</v>
      </c>
    </row>
    <row r="1129" spans="1:43" s="12" customFormat="1" ht="33">
      <c r="A1129" s="73" t="s">
        <v>211</v>
      </c>
      <c r="B1129" s="42" t="s">
        <v>11</v>
      </c>
      <c r="C1129" s="42" t="s">
        <v>60</v>
      </c>
      <c r="D1129" s="42" t="s">
        <v>329</v>
      </c>
      <c r="E1129" s="42"/>
      <c r="F1129" s="27">
        <f t="shared" ref="F1129:U1130" si="1722">F1130</f>
        <v>51414</v>
      </c>
      <c r="G1129" s="27">
        <f t="shared" si="1722"/>
        <v>0</v>
      </c>
      <c r="H1129" s="27">
        <f t="shared" si="1722"/>
        <v>0</v>
      </c>
      <c r="I1129" s="27">
        <f t="shared" si="1722"/>
        <v>0</v>
      </c>
      <c r="J1129" s="27">
        <f t="shared" si="1722"/>
        <v>0</v>
      </c>
      <c r="K1129" s="27">
        <f t="shared" si="1722"/>
        <v>0</v>
      </c>
      <c r="L1129" s="27">
        <f t="shared" si="1722"/>
        <v>51414</v>
      </c>
      <c r="M1129" s="27">
        <f t="shared" si="1722"/>
        <v>0</v>
      </c>
      <c r="N1129" s="27">
        <f t="shared" si="1722"/>
        <v>0</v>
      </c>
      <c r="O1129" s="27">
        <f t="shared" si="1722"/>
        <v>0</v>
      </c>
      <c r="P1129" s="27">
        <f t="shared" si="1722"/>
        <v>0</v>
      </c>
      <c r="Q1129" s="27">
        <f t="shared" si="1722"/>
        <v>0</v>
      </c>
      <c r="R1129" s="27">
        <f t="shared" si="1722"/>
        <v>51414</v>
      </c>
      <c r="S1129" s="27">
        <f t="shared" si="1722"/>
        <v>0</v>
      </c>
      <c r="T1129" s="27">
        <f t="shared" si="1722"/>
        <v>0</v>
      </c>
      <c r="U1129" s="27">
        <f t="shared" si="1722"/>
        <v>0</v>
      </c>
      <c r="V1129" s="27">
        <f t="shared" si="1719"/>
        <v>0</v>
      </c>
      <c r="W1129" s="27">
        <f t="shared" si="1719"/>
        <v>0</v>
      </c>
      <c r="X1129" s="27">
        <f t="shared" si="1719"/>
        <v>51414</v>
      </c>
      <c r="Y1129" s="27">
        <f t="shared" si="1719"/>
        <v>0</v>
      </c>
      <c r="Z1129" s="27">
        <f t="shared" si="1719"/>
        <v>0</v>
      </c>
      <c r="AA1129" s="27">
        <f t="shared" si="1720"/>
        <v>0</v>
      </c>
      <c r="AB1129" s="27">
        <f t="shared" si="1720"/>
        <v>0</v>
      </c>
      <c r="AC1129" s="27">
        <f t="shared" si="1720"/>
        <v>0</v>
      </c>
      <c r="AD1129" s="27">
        <f t="shared" si="1720"/>
        <v>51414</v>
      </c>
      <c r="AE1129" s="27">
        <f t="shared" si="1720"/>
        <v>0</v>
      </c>
      <c r="AF1129" s="27">
        <f t="shared" si="1720"/>
        <v>0</v>
      </c>
      <c r="AG1129" s="27">
        <f t="shared" si="1720"/>
        <v>-1629</v>
      </c>
      <c r="AH1129" s="27">
        <f t="shared" si="1720"/>
        <v>0</v>
      </c>
      <c r="AI1129" s="27">
        <f t="shared" si="1720"/>
        <v>0</v>
      </c>
      <c r="AJ1129" s="27">
        <f t="shared" si="1720"/>
        <v>49785</v>
      </c>
      <c r="AK1129" s="27">
        <f t="shared" si="1720"/>
        <v>0</v>
      </c>
      <c r="AL1129" s="27">
        <f t="shared" si="1721"/>
        <v>0</v>
      </c>
      <c r="AM1129" s="27">
        <f t="shared" si="1721"/>
        <v>0</v>
      </c>
      <c r="AN1129" s="27">
        <f t="shared" si="1721"/>
        <v>0</v>
      </c>
      <c r="AO1129" s="27">
        <f t="shared" si="1721"/>
        <v>0</v>
      </c>
      <c r="AP1129" s="27">
        <f t="shared" si="1721"/>
        <v>49785</v>
      </c>
      <c r="AQ1129" s="27">
        <f t="shared" si="1721"/>
        <v>0</v>
      </c>
    </row>
    <row r="1130" spans="1:43" s="12" customFormat="1" ht="16.5">
      <c r="A1130" s="72" t="s">
        <v>99</v>
      </c>
      <c r="B1130" s="42" t="s">
        <v>11</v>
      </c>
      <c r="C1130" s="42" t="s">
        <v>60</v>
      </c>
      <c r="D1130" s="42" t="s">
        <v>329</v>
      </c>
      <c r="E1130" s="42" t="s">
        <v>100</v>
      </c>
      <c r="F1130" s="27">
        <f t="shared" si="1722"/>
        <v>51414</v>
      </c>
      <c r="G1130" s="27">
        <f t="shared" si="1722"/>
        <v>0</v>
      </c>
      <c r="H1130" s="27">
        <f t="shared" si="1722"/>
        <v>0</v>
      </c>
      <c r="I1130" s="27">
        <f t="shared" si="1722"/>
        <v>0</v>
      </c>
      <c r="J1130" s="27">
        <f t="shared" si="1722"/>
        <v>0</v>
      </c>
      <c r="K1130" s="27">
        <f t="shared" si="1722"/>
        <v>0</v>
      </c>
      <c r="L1130" s="27">
        <f t="shared" si="1722"/>
        <v>51414</v>
      </c>
      <c r="M1130" s="27">
        <f t="shared" si="1722"/>
        <v>0</v>
      </c>
      <c r="N1130" s="27">
        <f t="shared" si="1722"/>
        <v>0</v>
      </c>
      <c r="O1130" s="27">
        <f t="shared" si="1722"/>
        <v>0</v>
      </c>
      <c r="P1130" s="27">
        <f t="shared" si="1722"/>
        <v>0</v>
      </c>
      <c r="Q1130" s="27">
        <f t="shared" si="1722"/>
        <v>0</v>
      </c>
      <c r="R1130" s="27">
        <f t="shared" si="1722"/>
        <v>51414</v>
      </c>
      <c r="S1130" s="27">
        <f t="shared" si="1722"/>
        <v>0</v>
      </c>
      <c r="T1130" s="27">
        <f t="shared" si="1719"/>
        <v>0</v>
      </c>
      <c r="U1130" s="27">
        <f t="shared" si="1719"/>
        <v>0</v>
      </c>
      <c r="V1130" s="27">
        <f t="shared" si="1719"/>
        <v>0</v>
      </c>
      <c r="W1130" s="27">
        <f t="shared" si="1719"/>
        <v>0</v>
      </c>
      <c r="X1130" s="27">
        <f t="shared" si="1719"/>
        <v>51414</v>
      </c>
      <c r="Y1130" s="27">
        <f t="shared" si="1719"/>
        <v>0</v>
      </c>
      <c r="Z1130" s="27">
        <f t="shared" si="1720"/>
        <v>0</v>
      </c>
      <c r="AA1130" s="27">
        <f t="shared" si="1720"/>
        <v>0</v>
      </c>
      <c r="AB1130" s="27">
        <f t="shared" si="1720"/>
        <v>0</v>
      </c>
      <c r="AC1130" s="27">
        <f t="shared" si="1720"/>
        <v>0</v>
      </c>
      <c r="AD1130" s="27">
        <f t="shared" si="1720"/>
        <v>51414</v>
      </c>
      <c r="AE1130" s="27">
        <f t="shared" si="1720"/>
        <v>0</v>
      </c>
      <c r="AF1130" s="27">
        <f t="shared" si="1720"/>
        <v>0</v>
      </c>
      <c r="AG1130" s="27">
        <f t="shared" si="1720"/>
        <v>-1629</v>
      </c>
      <c r="AH1130" s="27">
        <f t="shared" si="1720"/>
        <v>0</v>
      </c>
      <c r="AI1130" s="27">
        <f t="shared" si="1720"/>
        <v>0</v>
      </c>
      <c r="AJ1130" s="27">
        <f t="shared" si="1720"/>
        <v>49785</v>
      </c>
      <c r="AK1130" s="27">
        <f t="shared" si="1720"/>
        <v>0</v>
      </c>
      <c r="AL1130" s="27">
        <f t="shared" si="1721"/>
        <v>0</v>
      </c>
      <c r="AM1130" s="27">
        <f t="shared" si="1721"/>
        <v>0</v>
      </c>
      <c r="AN1130" s="27">
        <f t="shared" si="1721"/>
        <v>0</v>
      </c>
      <c r="AO1130" s="27">
        <f t="shared" si="1721"/>
        <v>0</v>
      </c>
      <c r="AP1130" s="27">
        <f t="shared" si="1721"/>
        <v>49785</v>
      </c>
      <c r="AQ1130" s="27">
        <f t="shared" si="1721"/>
        <v>0</v>
      </c>
    </row>
    <row r="1131" spans="1:43" s="12" customFormat="1" ht="66">
      <c r="A1131" s="33" t="s">
        <v>436</v>
      </c>
      <c r="B1131" s="42" t="s">
        <v>11</v>
      </c>
      <c r="C1131" s="42" t="s">
        <v>60</v>
      </c>
      <c r="D1131" s="42" t="s">
        <v>329</v>
      </c>
      <c r="E1131" s="42" t="s">
        <v>194</v>
      </c>
      <c r="F1131" s="27">
        <v>51414</v>
      </c>
      <c r="G1131" s="27"/>
      <c r="H1131" s="27"/>
      <c r="I1131" s="27"/>
      <c r="J1131" s="27"/>
      <c r="K1131" s="27"/>
      <c r="L1131" s="27">
        <f>F1131+H1131+I1131+J1131+K1131</f>
        <v>51414</v>
      </c>
      <c r="M1131" s="27">
        <f>G1131+K1131</f>
        <v>0</v>
      </c>
      <c r="N1131" s="27"/>
      <c r="O1131" s="27"/>
      <c r="P1131" s="27"/>
      <c r="Q1131" s="27"/>
      <c r="R1131" s="27">
        <f>L1131+N1131+O1131+P1131+Q1131</f>
        <v>51414</v>
      </c>
      <c r="S1131" s="27">
        <f>M1131+Q1131</f>
        <v>0</v>
      </c>
      <c r="T1131" s="27"/>
      <c r="U1131" s="27"/>
      <c r="V1131" s="27"/>
      <c r="W1131" s="27"/>
      <c r="X1131" s="27">
        <f>R1131+T1131+U1131+V1131+W1131</f>
        <v>51414</v>
      </c>
      <c r="Y1131" s="27">
        <f>S1131+W1131</f>
        <v>0</v>
      </c>
      <c r="Z1131" s="27"/>
      <c r="AA1131" s="27"/>
      <c r="AB1131" s="27"/>
      <c r="AC1131" s="27"/>
      <c r="AD1131" s="27">
        <f>X1131+Z1131+AA1131+AB1131+AC1131</f>
        <v>51414</v>
      </c>
      <c r="AE1131" s="27">
        <f>Y1131+AC1131</f>
        <v>0</v>
      </c>
      <c r="AF1131" s="27"/>
      <c r="AG1131" s="27">
        <v>-1629</v>
      </c>
      <c r="AH1131" s="27"/>
      <c r="AI1131" s="27"/>
      <c r="AJ1131" s="27">
        <f>AD1131+AF1131+AG1131+AH1131+AI1131</f>
        <v>49785</v>
      </c>
      <c r="AK1131" s="27">
        <f>AE1131+AI1131</f>
        <v>0</v>
      </c>
      <c r="AL1131" s="27"/>
      <c r="AM1131" s="27"/>
      <c r="AN1131" s="27"/>
      <c r="AO1131" s="27"/>
      <c r="AP1131" s="27">
        <f>AJ1131+AL1131+AM1131+AN1131+AO1131</f>
        <v>49785</v>
      </c>
      <c r="AQ1131" s="27">
        <f>AK1131+AO1131</f>
        <v>0</v>
      </c>
    </row>
    <row r="1132" spans="1:43" s="12" customFormat="1" ht="67.5" customHeight="1">
      <c r="A1132" s="72" t="s">
        <v>558</v>
      </c>
      <c r="B1132" s="42" t="s">
        <v>11</v>
      </c>
      <c r="C1132" s="42" t="s">
        <v>60</v>
      </c>
      <c r="D1132" s="42" t="s">
        <v>274</v>
      </c>
      <c r="E1132" s="42"/>
      <c r="F1132" s="27">
        <f t="shared" ref="F1132:AK1132" si="1723">F1137</f>
        <v>10150</v>
      </c>
      <c r="G1132" s="27">
        <f t="shared" si="1723"/>
        <v>0</v>
      </c>
      <c r="H1132" s="27">
        <f t="shared" si="1723"/>
        <v>0</v>
      </c>
      <c r="I1132" s="27">
        <f t="shared" si="1723"/>
        <v>0</v>
      </c>
      <c r="J1132" s="27">
        <f t="shared" si="1723"/>
        <v>0</v>
      </c>
      <c r="K1132" s="27">
        <f t="shared" si="1723"/>
        <v>0</v>
      </c>
      <c r="L1132" s="27">
        <f t="shared" si="1723"/>
        <v>10150</v>
      </c>
      <c r="M1132" s="27">
        <f t="shared" si="1723"/>
        <v>0</v>
      </c>
      <c r="N1132" s="27">
        <f t="shared" si="1723"/>
        <v>6626</v>
      </c>
      <c r="O1132" s="27">
        <f t="shared" si="1723"/>
        <v>0</v>
      </c>
      <c r="P1132" s="27">
        <f t="shared" si="1723"/>
        <v>0</v>
      </c>
      <c r="Q1132" s="27">
        <f t="shared" si="1723"/>
        <v>0</v>
      </c>
      <c r="R1132" s="27">
        <f t="shared" si="1723"/>
        <v>16776</v>
      </c>
      <c r="S1132" s="27">
        <f t="shared" si="1723"/>
        <v>0</v>
      </c>
      <c r="T1132" s="27">
        <f t="shared" si="1723"/>
        <v>0</v>
      </c>
      <c r="U1132" s="27">
        <f t="shared" si="1723"/>
        <v>0</v>
      </c>
      <c r="V1132" s="27">
        <f t="shared" si="1723"/>
        <v>0</v>
      </c>
      <c r="W1132" s="27">
        <f t="shared" si="1723"/>
        <v>0</v>
      </c>
      <c r="X1132" s="27">
        <f t="shared" si="1723"/>
        <v>16776</v>
      </c>
      <c r="Y1132" s="27">
        <f t="shared" si="1723"/>
        <v>0</v>
      </c>
      <c r="Z1132" s="27">
        <f t="shared" si="1723"/>
        <v>0</v>
      </c>
      <c r="AA1132" s="27">
        <f t="shared" si="1723"/>
        <v>0</v>
      </c>
      <c r="AB1132" s="27">
        <f t="shared" si="1723"/>
        <v>0</v>
      </c>
      <c r="AC1132" s="27">
        <f t="shared" si="1723"/>
        <v>0</v>
      </c>
      <c r="AD1132" s="27">
        <f t="shared" si="1723"/>
        <v>16776</v>
      </c>
      <c r="AE1132" s="27">
        <f t="shared" si="1723"/>
        <v>0</v>
      </c>
      <c r="AF1132" s="27">
        <f t="shared" si="1723"/>
        <v>0</v>
      </c>
      <c r="AG1132" s="27">
        <f t="shared" si="1723"/>
        <v>0</v>
      </c>
      <c r="AH1132" s="27">
        <f t="shared" si="1723"/>
        <v>0</v>
      </c>
      <c r="AI1132" s="27">
        <f t="shared" si="1723"/>
        <v>0</v>
      </c>
      <c r="AJ1132" s="27">
        <f t="shared" si="1723"/>
        <v>16776</v>
      </c>
      <c r="AK1132" s="27">
        <f t="shared" si="1723"/>
        <v>0</v>
      </c>
      <c r="AL1132" s="27">
        <f>AL1137+AL1133</f>
        <v>0</v>
      </c>
      <c r="AM1132" s="27">
        <f t="shared" ref="AM1132:AQ1132" si="1724">AM1137+AM1133</f>
        <v>12</v>
      </c>
      <c r="AN1132" s="27">
        <f t="shared" si="1724"/>
        <v>0</v>
      </c>
      <c r="AO1132" s="27">
        <f t="shared" si="1724"/>
        <v>0</v>
      </c>
      <c r="AP1132" s="27">
        <f t="shared" si="1724"/>
        <v>16788</v>
      </c>
      <c r="AQ1132" s="27">
        <f t="shared" si="1724"/>
        <v>0</v>
      </c>
    </row>
    <row r="1133" spans="1:43" s="12" customFormat="1" ht="16.5">
      <c r="A1133" s="72" t="s">
        <v>78</v>
      </c>
      <c r="B1133" s="42" t="s">
        <v>11</v>
      </c>
      <c r="C1133" s="42" t="s">
        <v>60</v>
      </c>
      <c r="D1133" s="42" t="s">
        <v>709</v>
      </c>
      <c r="E1133" s="42"/>
      <c r="F1133" s="27"/>
      <c r="G1133" s="27"/>
      <c r="H1133" s="27"/>
      <c r="I1133" s="27"/>
      <c r="J1133" s="27"/>
      <c r="K1133" s="27"/>
      <c r="L1133" s="27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  <c r="AA1133" s="27"/>
      <c r="AB1133" s="27"/>
      <c r="AC1133" s="27"/>
      <c r="AD1133" s="27"/>
      <c r="AE1133" s="27"/>
      <c r="AF1133" s="27"/>
      <c r="AG1133" s="27"/>
      <c r="AH1133" s="27"/>
      <c r="AI1133" s="27"/>
      <c r="AJ1133" s="27"/>
      <c r="AK1133" s="27"/>
      <c r="AL1133" s="27">
        <f>AL1134</f>
        <v>0</v>
      </c>
      <c r="AM1133" s="27">
        <f t="shared" ref="AM1133:AQ1133" si="1725">AM1134</f>
        <v>12</v>
      </c>
      <c r="AN1133" s="27">
        <f t="shared" si="1725"/>
        <v>0</v>
      </c>
      <c r="AO1133" s="27">
        <f t="shared" si="1725"/>
        <v>0</v>
      </c>
      <c r="AP1133" s="27">
        <f t="shared" si="1725"/>
        <v>12</v>
      </c>
      <c r="AQ1133" s="27">
        <f t="shared" si="1725"/>
        <v>0</v>
      </c>
    </row>
    <row r="1134" spans="1:43" s="12" customFormat="1" ht="16.5">
      <c r="A1134" s="72" t="s">
        <v>141</v>
      </c>
      <c r="B1134" s="42" t="s">
        <v>11</v>
      </c>
      <c r="C1134" s="42" t="s">
        <v>60</v>
      </c>
      <c r="D1134" s="42" t="s">
        <v>702</v>
      </c>
      <c r="E1134" s="42"/>
      <c r="F1134" s="27"/>
      <c r="G1134" s="27"/>
      <c r="H1134" s="27"/>
      <c r="I1134" s="27"/>
      <c r="J1134" s="27"/>
      <c r="K1134" s="27"/>
      <c r="L1134" s="27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  <c r="AA1134" s="27"/>
      <c r="AB1134" s="27"/>
      <c r="AC1134" s="27"/>
      <c r="AD1134" s="27"/>
      <c r="AE1134" s="27"/>
      <c r="AF1134" s="27"/>
      <c r="AG1134" s="27"/>
      <c r="AH1134" s="27"/>
      <c r="AI1134" s="27"/>
      <c r="AJ1134" s="27"/>
      <c r="AK1134" s="27"/>
      <c r="AL1134" s="27">
        <f>AL1135</f>
        <v>0</v>
      </c>
      <c r="AM1134" s="27">
        <f t="shared" ref="AM1134:AQ1135" si="1726">AM1135</f>
        <v>12</v>
      </c>
      <c r="AN1134" s="27">
        <f t="shared" si="1726"/>
        <v>0</v>
      </c>
      <c r="AO1134" s="27">
        <f t="shared" si="1726"/>
        <v>0</v>
      </c>
      <c r="AP1134" s="27">
        <f t="shared" si="1726"/>
        <v>12</v>
      </c>
      <c r="AQ1134" s="27">
        <f t="shared" si="1726"/>
        <v>0</v>
      </c>
    </row>
    <row r="1135" spans="1:43" s="12" customFormat="1" ht="33">
      <c r="A1135" s="33" t="s">
        <v>437</v>
      </c>
      <c r="B1135" s="42" t="s">
        <v>11</v>
      </c>
      <c r="C1135" s="42" t="s">
        <v>60</v>
      </c>
      <c r="D1135" s="42" t="s">
        <v>702</v>
      </c>
      <c r="E1135" s="42" t="s">
        <v>80</v>
      </c>
      <c r="F1135" s="27"/>
      <c r="G1135" s="27"/>
      <c r="H1135" s="27"/>
      <c r="I1135" s="27"/>
      <c r="J1135" s="27"/>
      <c r="K1135" s="27"/>
      <c r="L1135" s="27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  <c r="AA1135" s="27"/>
      <c r="AB1135" s="27"/>
      <c r="AC1135" s="27"/>
      <c r="AD1135" s="27"/>
      <c r="AE1135" s="27"/>
      <c r="AF1135" s="27"/>
      <c r="AG1135" s="27"/>
      <c r="AH1135" s="27"/>
      <c r="AI1135" s="27"/>
      <c r="AJ1135" s="27"/>
      <c r="AK1135" s="27"/>
      <c r="AL1135" s="27">
        <f>AL1136</f>
        <v>0</v>
      </c>
      <c r="AM1135" s="27">
        <f t="shared" si="1726"/>
        <v>12</v>
      </c>
      <c r="AN1135" s="27">
        <f t="shared" si="1726"/>
        <v>0</v>
      </c>
      <c r="AO1135" s="27">
        <f t="shared" si="1726"/>
        <v>0</v>
      </c>
      <c r="AP1135" s="27">
        <f t="shared" si="1726"/>
        <v>12</v>
      </c>
      <c r="AQ1135" s="27">
        <f t="shared" si="1726"/>
        <v>0</v>
      </c>
    </row>
    <row r="1136" spans="1:43" s="12" customFormat="1" ht="35.25" customHeight="1">
      <c r="A1136" s="72" t="s">
        <v>170</v>
      </c>
      <c r="B1136" s="42" t="s">
        <v>11</v>
      </c>
      <c r="C1136" s="42" t="s">
        <v>60</v>
      </c>
      <c r="D1136" s="42" t="s">
        <v>702</v>
      </c>
      <c r="E1136" s="42" t="s">
        <v>169</v>
      </c>
      <c r="F1136" s="27"/>
      <c r="G1136" s="27"/>
      <c r="H1136" s="27"/>
      <c r="I1136" s="27"/>
      <c r="J1136" s="27"/>
      <c r="K1136" s="27"/>
      <c r="L1136" s="27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  <c r="AA1136" s="27"/>
      <c r="AB1136" s="27"/>
      <c r="AC1136" s="27"/>
      <c r="AD1136" s="27"/>
      <c r="AE1136" s="27"/>
      <c r="AF1136" s="27"/>
      <c r="AG1136" s="27"/>
      <c r="AH1136" s="27"/>
      <c r="AI1136" s="27"/>
      <c r="AJ1136" s="27"/>
      <c r="AK1136" s="27"/>
      <c r="AL1136" s="27"/>
      <c r="AM1136" s="27">
        <v>12</v>
      </c>
      <c r="AN1136" s="27"/>
      <c r="AO1136" s="27"/>
      <c r="AP1136" s="27">
        <f>AJ1136+AL1136+AM1136+AN1136+AO1136</f>
        <v>12</v>
      </c>
      <c r="AQ1136" s="27">
        <f>AK1136+AO1136</f>
        <v>0</v>
      </c>
    </row>
    <row r="1137" spans="1:43" s="12" customFormat="1" ht="19.5" customHeight="1">
      <c r="A1137" s="33" t="s">
        <v>496</v>
      </c>
      <c r="B1137" s="42" t="s">
        <v>11</v>
      </c>
      <c r="C1137" s="42" t="s">
        <v>60</v>
      </c>
      <c r="D1137" s="42" t="s">
        <v>272</v>
      </c>
      <c r="E1137" s="42"/>
      <c r="F1137" s="27">
        <f>F1138+F1141+F1144+F1147</f>
        <v>10150</v>
      </c>
      <c r="G1137" s="27">
        <f>G1138+G1141+G1144+G1147</f>
        <v>0</v>
      </c>
      <c r="H1137" s="27">
        <f t="shared" ref="H1137:M1137" si="1727">H1138+H1141+H1144+H1147</f>
        <v>0</v>
      </c>
      <c r="I1137" s="27">
        <f t="shared" si="1727"/>
        <v>0</v>
      </c>
      <c r="J1137" s="27">
        <f t="shared" si="1727"/>
        <v>0</v>
      </c>
      <c r="K1137" s="27">
        <f t="shared" si="1727"/>
        <v>0</v>
      </c>
      <c r="L1137" s="27">
        <f t="shared" si="1727"/>
        <v>10150</v>
      </c>
      <c r="M1137" s="27">
        <f t="shared" si="1727"/>
        <v>0</v>
      </c>
      <c r="N1137" s="27">
        <f t="shared" ref="N1137:S1137" si="1728">N1138+N1141+N1144+N1147</f>
        <v>6626</v>
      </c>
      <c r="O1137" s="27">
        <f t="shared" si="1728"/>
        <v>0</v>
      </c>
      <c r="P1137" s="27">
        <f t="shared" si="1728"/>
        <v>0</v>
      </c>
      <c r="Q1137" s="27">
        <f t="shared" si="1728"/>
        <v>0</v>
      </c>
      <c r="R1137" s="27">
        <f t="shared" si="1728"/>
        <v>16776</v>
      </c>
      <c r="S1137" s="27">
        <f t="shared" si="1728"/>
        <v>0</v>
      </c>
      <c r="T1137" s="27">
        <f t="shared" ref="T1137:Y1137" si="1729">T1138+T1141+T1144+T1147</f>
        <v>0</v>
      </c>
      <c r="U1137" s="27">
        <f t="shared" si="1729"/>
        <v>0</v>
      </c>
      <c r="V1137" s="27">
        <f t="shared" si="1729"/>
        <v>0</v>
      </c>
      <c r="W1137" s="27">
        <f t="shared" si="1729"/>
        <v>0</v>
      </c>
      <c r="X1137" s="27">
        <f t="shared" si="1729"/>
        <v>16776</v>
      </c>
      <c r="Y1137" s="27">
        <f t="shared" si="1729"/>
        <v>0</v>
      </c>
      <c r="Z1137" s="27">
        <f t="shared" ref="Z1137:AE1137" si="1730">Z1138+Z1141+Z1144+Z1147</f>
        <v>0</v>
      </c>
      <c r="AA1137" s="27">
        <f t="shared" si="1730"/>
        <v>0</v>
      </c>
      <c r="AB1137" s="27">
        <f t="shared" si="1730"/>
        <v>0</v>
      </c>
      <c r="AC1137" s="27">
        <f t="shared" si="1730"/>
        <v>0</v>
      </c>
      <c r="AD1137" s="27">
        <f t="shared" si="1730"/>
        <v>16776</v>
      </c>
      <c r="AE1137" s="27">
        <f t="shared" si="1730"/>
        <v>0</v>
      </c>
      <c r="AF1137" s="27">
        <f t="shared" ref="AF1137:AK1137" si="1731">AF1138+AF1141+AF1144+AF1147</f>
        <v>0</v>
      </c>
      <c r="AG1137" s="27">
        <f t="shared" si="1731"/>
        <v>0</v>
      </c>
      <c r="AH1137" s="27">
        <f t="shared" si="1731"/>
        <v>0</v>
      </c>
      <c r="AI1137" s="27">
        <f t="shared" si="1731"/>
        <v>0</v>
      </c>
      <c r="AJ1137" s="27">
        <f t="shared" si="1731"/>
        <v>16776</v>
      </c>
      <c r="AK1137" s="27">
        <f t="shared" si="1731"/>
        <v>0</v>
      </c>
      <c r="AL1137" s="27">
        <f t="shared" ref="AL1137:AQ1137" si="1732">AL1138+AL1141+AL1144+AL1147</f>
        <v>0</v>
      </c>
      <c r="AM1137" s="27">
        <f t="shared" si="1732"/>
        <v>0</v>
      </c>
      <c r="AN1137" s="27">
        <f t="shared" si="1732"/>
        <v>0</v>
      </c>
      <c r="AO1137" s="27">
        <f t="shared" si="1732"/>
        <v>0</v>
      </c>
      <c r="AP1137" s="27">
        <f t="shared" si="1732"/>
        <v>16776</v>
      </c>
      <c r="AQ1137" s="27">
        <f t="shared" si="1732"/>
        <v>0</v>
      </c>
    </row>
    <row r="1138" spans="1:43" s="12" customFormat="1" ht="99">
      <c r="A1138" s="33" t="s">
        <v>573</v>
      </c>
      <c r="B1138" s="42" t="s">
        <v>11</v>
      </c>
      <c r="C1138" s="42" t="s">
        <v>60</v>
      </c>
      <c r="D1138" s="42" t="s">
        <v>574</v>
      </c>
      <c r="E1138" s="42"/>
      <c r="F1138" s="27">
        <f>F1139</f>
        <v>2687</v>
      </c>
      <c r="G1138" s="27">
        <f>G1139</f>
        <v>0</v>
      </c>
      <c r="H1138" s="27">
        <f t="shared" ref="H1138:W1139" si="1733">H1139</f>
        <v>0</v>
      </c>
      <c r="I1138" s="27">
        <f t="shared" si="1733"/>
        <v>0</v>
      </c>
      <c r="J1138" s="27">
        <f t="shared" si="1733"/>
        <v>0</v>
      </c>
      <c r="K1138" s="27">
        <f t="shared" si="1733"/>
        <v>0</v>
      </c>
      <c r="L1138" s="27">
        <f t="shared" si="1733"/>
        <v>2687</v>
      </c>
      <c r="M1138" s="27">
        <f t="shared" si="1733"/>
        <v>0</v>
      </c>
      <c r="N1138" s="27">
        <f t="shared" si="1733"/>
        <v>6626</v>
      </c>
      <c r="O1138" s="27">
        <f t="shared" si="1733"/>
        <v>0</v>
      </c>
      <c r="P1138" s="27">
        <f t="shared" si="1733"/>
        <v>0</v>
      </c>
      <c r="Q1138" s="27">
        <f t="shared" si="1733"/>
        <v>0</v>
      </c>
      <c r="R1138" s="27">
        <f t="shared" si="1733"/>
        <v>9313</v>
      </c>
      <c r="S1138" s="27">
        <f t="shared" si="1733"/>
        <v>0</v>
      </c>
      <c r="T1138" s="27">
        <f t="shared" si="1733"/>
        <v>0</v>
      </c>
      <c r="U1138" s="27">
        <f t="shared" si="1733"/>
        <v>0</v>
      </c>
      <c r="V1138" s="27">
        <f t="shared" si="1733"/>
        <v>0</v>
      </c>
      <c r="W1138" s="27">
        <f t="shared" si="1733"/>
        <v>0</v>
      </c>
      <c r="X1138" s="27">
        <f t="shared" ref="T1138:AI1139" si="1734">X1139</f>
        <v>9313</v>
      </c>
      <c r="Y1138" s="27">
        <f t="shared" si="1734"/>
        <v>0</v>
      </c>
      <c r="Z1138" s="27">
        <f t="shared" si="1734"/>
        <v>0</v>
      </c>
      <c r="AA1138" s="27">
        <f t="shared" si="1734"/>
        <v>0</v>
      </c>
      <c r="AB1138" s="27">
        <f t="shared" si="1734"/>
        <v>0</v>
      </c>
      <c r="AC1138" s="27">
        <f t="shared" si="1734"/>
        <v>0</v>
      </c>
      <c r="AD1138" s="27">
        <f t="shared" si="1734"/>
        <v>9313</v>
      </c>
      <c r="AE1138" s="27">
        <f t="shared" si="1734"/>
        <v>0</v>
      </c>
      <c r="AF1138" s="27">
        <f t="shared" si="1734"/>
        <v>0</v>
      </c>
      <c r="AG1138" s="27">
        <f t="shared" si="1734"/>
        <v>0</v>
      </c>
      <c r="AH1138" s="27">
        <f t="shared" si="1734"/>
        <v>0</v>
      </c>
      <c r="AI1138" s="27">
        <f t="shared" si="1734"/>
        <v>0</v>
      </c>
      <c r="AJ1138" s="27">
        <f t="shared" ref="AF1138:AQ1139" si="1735">AJ1139</f>
        <v>9313</v>
      </c>
      <c r="AK1138" s="27">
        <f t="shared" si="1735"/>
        <v>0</v>
      </c>
      <c r="AL1138" s="27">
        <f t="shared" si="1735"/>
        <v>0</v>
      </c>
      <c r="AM1138" s="27">
        <f t="shared" si="1735"/>
        <v>0</v>
      </c>
      <c r="AN1138" s="27">
        <f t="shared" si="1735"/>
        <v>0</v>
      </c>
      <c r="AO1138" s="27">
        <f t="shared" si="1735"/>
        <v>0</v>
      </c>
      <c r="AP1138" s="27">
        <f t="shared" si="1735"/>
        <v>9313</v>
      </c>
      <c r="AQ1138" s="27">
        <f t="shared" si="1735"/>
        <v>0</v>
      </c>
    </row>
    <row r="1139" spans="1:43" s="12" customFormat="1" ht="49.5">
      <c r="A1139" s="33" t="s">
        <v>83</v>
      </c>
      <c r="B1139" s="42" t="s">
        <v>11</v>
      </c>
      <c r="C1139" s="42" t="s">
        <v>60</v>
      </c>
      <c r="D1139" s="42" t="s">
        <v>574</v>
      </c>
      <c r="E1139" s="42" t="s">
        <v>84</v>
      </c>
      <c r="F1139" s="27">
        <f>F1140</f>
        <v>2687</v>
      </c>
      <c r="G1139" s="27">
        <f>G1140</f>
        <v>0</v>
      </c>
      <c r="H1139" s="27">
        <f t="shared" si="1733"/>
        <v>0</v>
      </c>
      <c r="I1139" s="27">
        <f t="shared" si="1733"/>
        <v>0</v>
      </c>
      <c r="J1139" s="27">
        <f t="shared" si="1733"/>
        <v>0</v>
      </c>
      <c r="K1139" s="27">
        <f t="shared" si="1733"/>
        <v>0</v>
      </c>
      <c r="L1139" s="27">
        <f t="shared" si="1733"/>
        <v>2687</v>
      </c>
      <c r="M1139" s="27">
        <f t="shared" si="1733"/>
        <v>0</v>
      </c>
      <c r="N1139" s="27">
        <f t="shared" si="1733"/>
        <v>6626</v>
      </c>
      <c r="O1139" s="27">
        <f t="shared" si="1733"/>
        <v>0</v>
      </c>
      <c r="P1139" s="27">
        <f t="shared" si="1733"/>
        <v>0</v>
      </c>
      <c r="Q1139" s="27">
        <f t="shared" si="1733"/>
        <v>0</v>
      </c>
      <c r="R1139" s="27">
        <f t="shared" si="1733"/>
        <v>9313</v>
      </c>
      <c r="S1139" s="27">
        <f t="shared" si="1733"/>
        <v>0</v>
      </c>
      <c r="T1139" s="27">
        <f t="shared" si="1734"/>
        <v>0</v>
      </c>
      <c r="U1139" s="27">
        <f t="shared" si="1734"/>
        <v>0</v>
      </c>
      <c r="V1139" s="27">
        <f t="shared" si="1734"/>
        <v>0</v>
      </c>
      <c r="W1139" s="27">
        <f t="shared" si="1734"/>
        <v>0</v>
      </c>
      <c r="X1139" s="27">
        <f t="shared" si="1734"/>
        <v>9313</v>
      </c>
      <c r="Y1139" s="27">
        <f t="shared" si="1734"/>
        <v>0</v>
      </c>
      <c r="Z1139" s="27">
        <f t="shared" si="1734"/>
        <v>0</v>
      </c>
      <c r="AA1139" s="27">
        <f t="shared" si="1734"/>
        <v>0</v>
      </c>
      <c r="AB1139" s="27">
        <f t="shared" si="1734"/>
        <v>0</v>
      </c>
      <c r="AC1139" s="27">
        <f t="shared" si="1734"/>
        <v>0</v>
      </c>
      <c r="AD1139" s="27">
        <f t="shared" si="1734"/>
        <v>9313</v>
      </c>
      <c r="AE1139" s="27">
        <f t="shared" si="1734"/>
        <v>0</v>
      </c>
      <c r="AF1139" s="27">
        <f t="shared" si="1735"/>
        <v>0</v>
      </c>
      <c r="AG1139" s="27">
        <f t="shared" si="1735"/>
        <v>0</v>
      </c>
      <c r="AH1139" s="27">
        <f t="shared" si="1735"/>
        <v>0</v>
      </c>
      <c r="AI1139" s="27">
        <f t="shared" si="1735"/>
        <v>0</v>
      </c>
      <c r="AJ1139" s="27">
        <f t="shared" si="1735"/>
        <v>9313</v>
      </c>
      <c r="AK1139" s="27">
        <f t="shared" si="1735"/>
        <v>0</v>
      </c>
      <c r="AL1139" s="27">
        <f t="shared" si="1735"/>
        <v>0</v>
      </c>
      <c r="AM1139" s="27">
        <f t="shared" si="1735"/>
        <v>0</v>
      </c>
      <c r="AN1139" s="27">
        <f t="shared" si="1735"/>
        <v>0</v>
      </c>
      <c r="AO1139" s="27">
        <f t="shared" si="1735"/>
        <v>0</v>
      </c>
      <c r="AP1139" s="27">
        <f t="shared" si="1735"/>
        <v>9313</v>
      </c>
      <c r="AQ1139" s="27">
        <f t="shared" si="1735"/>
        <v>0</v>
      </c>
    </row>
    <row r="1140" spans="1:43" s="12" customFormat="1" ht="49.5">
      <c r="A1140" s="33" t="s">
        <v>193</v>
      </c>
      <c r="B1140" s="42" t="s">
        <v>11</v>
      </c>
      <c r="C1140" s="42" t="s">
        <v>60</v>
      </c>
      <c r="D1140" s="42" t="s">
        <v>574</v>
      </c>
      <c r="E1140" s="42" t="s">
        <v>183</v>
      </c>
      <c r="F1140" s="27">
        <v>2687</v>
      </c>
      <c r="G1140" s="27"/>
      <c r="H1140" s="27"/>
      <c r="I1140" s="27"/>
      <c r="J1140" s="27"/>
      <c r="K1140" s="27"/>
      <c r="L1140" s="27">
        <f>F1140+H1140+I1140+J1140+K1140</f>
        <v>2687</v>
      </c>
      <c r="M1140" s="27">
        <f>G1140+K1140</f>
        <v>0</v>
      </c>
      <c r="N1140" s="27">
        <v>6626</v>
      </c>
      <c r="O1140" s="27"/>
      <c r="P1140" s="27"/>
      <c r="Q1140" s="27"/>
      <c r="R1140" s="27">
        <f>L1140+N1140+O1140+P1140+Q1140</f>
        <v>9313</v>
      </c>
      <c r="S1140" s="27">
        <f>M1140+Q1140</f>
        <v>0</v>
      </c>
      <c r="T1140" s="27"/>
      <c r="U1140" s="27"/>
      <c r="V1140" s="27"/>
      <c r="W1140" s="27"/>
      <c r="X1140" s="27">
        <f>R1140+T1140+U1140+V1140+W1140</f>
        <v>9313</v>
      </c>
      <c r="Y1140" s="27">
        <f>S1140+W1140</f>
        <v>0</v>
      </c>
      <c r="Z1140" s="27"/>
      <c r="AA1140" s="27"/>
      <c r="AB1140" s="27"/>
      <c r="AC1140" s="27"/>
      <c r="AD1140" s="27">
        <f>X1140+Z1140+AA1140+AB1140+AC1140</f>
        <v>9313</v>
      </c>
      <c r="AE1140" s="27">
        <f>Y1140+AC1140</f>
        <v>0</v>
      </c>
      <c r="AF1140" s="27"/>
      <c r="AG1140" s="27"/>
      <c r="AH1140" s="27"/>
      <c r="AI1140" s="27"/>
      <c r="AJ1140" s="27">
        <f>AD1140+AF1140+AG1140+AH1140+AI1140</f>
        <v>9313</v>
      </c>
      <c r="AK1140" s="27">
        <f>AE1140+AI1140</f>
        <v>0</v>
      </c>
      <c r="AL1140" s="27"/>
      <c r="AM1140" s="27"/>
      <c r="AN1140" s="27"/>
      <c r="AO1140" s="27"/>
      <c r="AP1140" s="27">
        <f>AJ1140+AL1140+AM1140+AN1140+AO1140</f>
        <v>9313</v>
      </c>
      <c r="AQ1140" s="27">
        <f>AK1140+AO1140</f>
        <v>0</v>
      </c>
    </row>
    <row r="1141" spans="1:43" s="12" customFormat="1" ht="68.25" customHeight="1">
      <c r="A1141" s="33" t="s">
        <v>497</v>
      </c>
      <c r="B1141" s="42" t="s">
        <v>11</v>
      </c>
      <c r="C1141" s="42" t="s">
        <v>60</v>
      </c>
      <c r="D1141" s="42" t="s">
        <v>498</v>
      </c>
      <c r="E1141" s="42"/>
      <c r="F1141" s="27">
        <f t="shared" ref="F1141:U1142" si="1736">F1142</f>
        <v>1000</v>
      </c>
      <c r="G1141" s="27">
        <f t="shared" si="1736"/>
        <v>0</v>
      </c>
      <c r="H1141" s="27">
        <f t="shared" si="1736"/>
        <v>0</v>
      </c>
      <c r="I1141" s="27">
        <f t="shared" si="1736"/>
        <v>0</v>
      </c>
      <c r="J1141" s="27">
        <f t="shared" si="1736"/>
        <v>0</v>
      </c>
      <c r="K1141" s="27">
        <f t="shared" si="1736"/>
        <v>0</v>
      </c>
      <c r="L1141" s="27">
        <f t="shared" si="1736"/>
        <v>1000</v>
      </c>
      <c r="M1141" s="27">
        <f t="shared" si="1736"/>
        <v>0</v>
      </c>
      <c r="N1141" s="27">
        <f t="shared" si="1736"/>
        <v>0</v>
      </c>
      <c r="O1141" s="27">
        <f t="shared" si="1736"/>
        <v>0</v>
      </c>
      <c r="P1141" s="27">
        <f t="shared" si="1736"/>
        <v>0</v>
      </c>
      <c r="Q1141" s="27">
        <f t="shared" si="1736"/>
        <v>0</v>
      </c>
      <c r="R1141" s="27">
        <f t="shared" si="1736"/>
        <v>1000</v>
      </c>
      <c r="S1141" s="27">
        <f t="shared" si="1736"/>
        <v>0</v>
      </c>
      <c r="T1141" s="27">
        <f t="shared" si="1736"/>
        <v>0</v>
      </c>
      <c r="U1141" s="27">
        <f t="shared" si="1736"/>
        <v>0</v>
      </c>
      <c r="V1141" s="27">
        <f t="shared" ref="T1141:AI1142" si="1737">V1142</f>
        <v>0</v>
      </c>
      <c r="W1141" s="27">
        <f t="shared" si="1737"/>
        <v>0</v>
      </c>
      <c r="X1141" s="27">
        <f t="shared" si="1737"/>
        <v>1000</v>
      </c>
      <c r="Y1141" s="27">
        <f t="shared" si="1737"/>
        <v>0</v>
      </c>
      <c r="Z1141" s="27">
        <f t="shared" si="1737"/>
        <v>0</v>
      </c>
      <c r="AA1141" s="27">
        <f t="shared" si="1737"/>
        <v>0</v>
      </c>
      <c r="AB1141" s="27">
        <f t="shared" si="1737"/>
        <v>0</v>
      </c>
      <c r="AC1141" s="27">
        <f t="shared" si="1737"/>
        <v>0</v>
      </c>
      <c r="AD1141" s="27">
        <f t="shared" si="1737"/>
        <v>1000</v>
      </c>
      <c r="AE1141" s="27">
        <f t="shared" si="1737"/>
        <v>0</v>
      </c>
      <c r="AF1141" s="27">
        <f t="shared" si="1737"/>
        <v>0</v>
      </c>
      <c r="AG1141" s="27">
        <f t="shared" si="1737"/>
        <v>0</v>
      </c>
      <c r="AH1141" s="27">
        <f t="shared" si="1737"/>
        <v>0</v>
      </c>
      <c r="AI1141" s="27">
        <f t="shared" si="1737"/>
        <v>0</v>
      </c>
      <c r="AJ1141" s="27">
        <f t="shared" ref="AF1141:AQ1142" si="1738">AJ1142</f>
        <v>1000</v>
      </c>
      <c r="AK1141" s="27">
        <f t="shared" si="1738"/>
        <v>0</v>
      </c>
      <c r="AL1141" s="27">
        <f t="shared" si="1738"/>
        <v>0</v>
      </c>
      <c r="AM1141" s="27">
        <f t="shared" si="1738"/>
        <v>0</v>
      </c>
      <c r="AN1141" s="27">
        <f t="shared" si="1738"/>
        <v>0</v>
      </c>
      <c r="AO1141" s="27">
        <f t="shared" si="1738"/>
        <v>0</v>
      </c>
      <c r="AP1141" s="27">
        <f t="shared" si="1738"/>
        <v>1000</v>
      </c>
      <c r="AQ1141" s="27">
        <f t="shared" si="1738"/>
        <v>0</v>
      </c>
    </row>
    <row r="1142" spans="1:43" s="12" customFormat="1" ht="37.5" customHeight="1">
      <c r="A1142" s="33" t="s">
        <v>83</v>
      </c>
      <c r="B1142" s="42" t="s">
        <v>11</v>
      </c>
      <c r="C1142" s="42" t="s">
        <v>60</v>
      </c>
      <c r="D1142" s="42" t="s">
        <v>498</v>
      </c>
      <c r="E1142" s="42" t="s">
        <v>84</v>
      </c>
      <c r="F1142" s="27">
        <f t="shared" si="1736"/>
        <v>1000</v>
      </c>
      <c r="G1142" s="27">
        <f t="shared" si="1736"/>
        <v>0</v>
      </c>
      <c r="H1142" s="27">
        <f t="shared" si="1736"/>
        <v>0</v>
      </c>
      <c r="I1142" s="27">
        <f t="shared" si="1736"/>
        <v>0</v>
      </c>
      <c r="J1142" s="27">
        <f t="shared" si="1736"/>
        <v>0</v>
      </c>
      <c r="K1142" s="27">
        <f t="shared" si="1736"/>
        <v>0</v>
      </c>
      <c r="L1142" s="27">
        <f t="shared" si="1736"/>
        <v>1000</v>
      </c>
      <c r="M1142" s="27">
        <f t="shared" si="1736"/>
        <v>0</v>
      </c>
      <c r="N1142" s="27">
        <f t="shared" si="1736"/>
        <v>0</v>
      </c>
      <c r="O1142" s="27">
        <f t="shared" si="1736"/>
        <v>0</v>
      </c>
      <c r="P1142" s="27">
        <f t="shared" si="1736"/>
        <v>0</v>
      </c>
      <c r="Q1142" s="27">
        <f t="shared" si="1736"/>
        <v>0</v>
      </c>
      <c r="R1142" s="27">
        <f t="shared" si="1736"/>
        <v>1000</v>
      </c>
      <c r="S1142" s="27">
        <f t="shared" si="1736"/>
        <v>0</v>
      </c>
      <c r="T1142" s="27">
        <f t="shared" si="1737"/>
        <v>0</v>
      </c>
      <c r="U1142" s="27">
        <f t="shared" si="1737"/>
        <v>0</v>
      </c>
      <c r="V1142" s="27">
        <f t="shared" si="1737"/>
        <v>0</v>
      </c>
      <c r="W1142" s="27">
        <f t="shared" si="1737"/>
        <v>0</v>
      </c>
      <c r="X1142" s="27">
        <f t="shared" si="1737"/>
        <v>1000</v>
      </c>
      <c r="Y1142" s="27">
        <f t="shared" si="1737"/>
        <v>0</v>
      </c>
      <c r="Z1142" s="27">
        <f t="shared" si="1737"/>
        <v>0</v>
      </c>
      <c r="AA1142" s="27">
        <f t="shared" si="1737"/>
        <v>0</v>
      </c>
      <c r="AB1142" s="27">
        <f t="shared" si="1737"/>
        <v>0</v>
      </c>
      <c r="AC1142" s="27">
        <f t="shared" si="1737"/>
        <v>0</v>
      </c>
      <c r="AD1142" s="27">
        <f t="shared" si="1737"/>
        <v>1000</v>
      </c>
      <c r="AE1142" s="27">
        <f t="shared" si="1737"/>
        <v>0</v>
      </c>
      <c r="AF1142" s="27">
        <f t="shared" si="1738"/>
        <v>0</v>
      </c>
      <c r="AG1142" s="27">
        <f t="shared" si="1738"/>
        <v>0</v>
      </c>
      <c r="AH1142" s="27">
        <f t="shared" si="1738"/>
        <v>0</v>
      </c>
      <c r="AI1142" s="27">
        <f t="shared" si="1738"/>
        <v>0</v>
      </c>
      <c r="AJ1142" s="27">
        <f t="shared" si="1738"/>
        <v>1000</v>
      </c>
      <c r="AK1142" s="27">
        <f t="shared" si="1738"/>
        <v>0</v>
      </c>
      <c r="AL1142" s="27">
        <f t="shared" si="1738"/>
        <v>0</v>
      </c>
      <c r="AM1142" s="27">
        <f t="shared" si="1738"/>
        <v>0</v>
      </c>
      <c r="AN1142" s="27">
        <f t="shared" si="1738"/>
        <v>0</v>
      </c>
      <c r="AO1142" s="27">
        <f t="shared" si="1738"/>
        <v>0</v>
      </c>
      <c r="AP1142" s="27">
        <f t="shared" si="1738"/>
        <v>1000</v>
      </c>
      <c r="AQ1142" s="27">
        <f t="shared" si="1738"/>
        <v>0</v>
      </c>
    </row>
    <row r="1143" spans="1:43" s="12" customFormat="1" ht="51.75" customHeight="1">
      <c r="A1143" s="33" t="s">
        <v>193</v>
      </c>
      <c r="B1143" s="42" t="s">
        <v>11</v>
      </c>
      <c r="C1143" s="42" t="s">
        <v>60</v>
      </c>
      <c r="D1143" s="42" t="s">
        <v>498</v>
      </c>
      <c r="E1143" s="42" t="s">
        <v>183</v>
      </c>
      <c r="F1143" s="27">
        <v>1000</v>
      </c>
      <c r="G1143" s="27"/>
      <c r="H1143" s="27"/>
      <c r="I1143" s="27"/>
      <c r="J1143" s="27"/>
      <c r="K1143" s="27"/>
      <c r="L1143" s="27">
        <f>F1143+H1143+I1143+J1143+K1143</f>
        <v>1000</v>
      </c>
      <c r="M1143" s="27">
        <f>G1143+K1143</f>
        <v>0</v>
      </c>
      <c r="N1143" s="27"/>
      <c r="O1143" s="27"/>
      <c r="P1143" s="27"/>
      <c r="Q1143" s="27"/>
      <c r="R1143" s="27">
        <f>L1143+N1143+O1143+P1143+Q1143</f>
        <v>1000</v>
      </c>
      <c r="S1143" s="27">
        <f>M1143+Q1143</f>
        <v>0</v>
      </c>
      <c r="T1143" s="27"/>
      <c r="U1143" s="27"/>
      <c r="V1143" s="27"/>
      <c r="W1143" s="27"/>
      <c r="X1143" s="27">
        <f>R1143+T1143+U1143+V1143+W1143</f>
        <v>1000</v>
      </c>
      <c r="Y1143" s="27">
        <f>S1143+W1143</f>
        <v>0</v>
      </c>
      <c r="Z1143" s="27"/>
      <c r="AA1143" s="27"/>
      <c r="AB1143" s="27"/>
      <c r="AC1143" s="27"/>
      <c r="AD1143" s="27">
        <f>X1143+Z1143+AA1143+AB1143+AC1143</f>
        <v>1000</v>
      </c>
      <c r="AE1143" s="27">
        <f>Y1143+AC1143</f>
        <v>0</v>
      </c>
      <c r="AF1143" s="27"/>
      <c r="AG1143" s="27"/>
      <c r="AH1143" s="27"/>
      <c r="AI1143" s="27"/>
      <c r="AJ1143" s="27">
        <f>AD1143+AF1143+AG1143+AH1143+AI1143</f>
        <v>1000</v>
      </c>
      <c r="AK1143" s="27">
        <f>AE1143+AI1143</f>
        <v>0</v>
      </c>
      <c r="AL1143" s="27"/>
      <c r="AM1143" s="27"/>
      <c r="AN1143" s="27"/>
      <c r="AO1143" s="27"/>
      <c r="AP1143" s="27">
        <f>AJ1143+AL1143+AM1143+AN1143+AO1143</f>
        <v>1000</v>
      </c>
      <c r="AQ1143" s="27">
        <f>AK1143+AO1143</f>
        <v>0</v>
      </c>
    </row>
    <row r="1144" spans="1:43" s="12" customFormat="1" ht="102.75" customHeight="1">
      <c r="A1144" s="33" t="s">
        <v>499</v>
      </c>
      <c r="B1144" s="54" t="s">
        <v>11</v>
      </c>
      <c r="C1144" s="54" t="s">
        <v>60</v>
      </c>
      <c r="D1144" s="42" t="s">
        <v>551</v>
      </c>
      <c r="E1144" s="54"/>
      <c r="F1144" s="28">
        <f>F1145</f>
        <v>3463</v>
      </c>
      <c r="G1144" s="27"/>
      <c r="H1144" s="28">
        <f t="shared" ref="H1144:H1145" si="1739">H1145</f>
        <v>0</v>
      </c>
      <c r="I1144" s="27"/>
      <c r="J1144" s="28">
        <f t="shared" ref="J1144:J1145" si="1740">J1145</f>
        <v>0</v>
      </c>
      <c r="K1144" s="27"/>
      <c r="L1144" s="28">
        <f t="shared" ref="L1144:L1145" si="1741">L1145</f>
        <v>3463</v>
      </c>
      <c r="M1144" s="27"/>
      <c r="N1144" s="28">
        <f t="shared" ref="N1144:N1145" si="1742">N1145</f>
        <v>0</v>
      </c>
      <c r="O1144" s="27"/>
      <c r="P1144" s="28">
        <f t="shared" ref="P1144:P1145" si="1743">P1145</f>
        <v>0</v>
      </c>
      <c r="Q1144" s="27"/>
      <c r="R1144" s="28">
        <f t="shared" ref="R1144:R1145" si="1744">R1145</f>
        <v>3463</v>
      </c>
      <c r="S1144" s="27"/>
      <c r="T1144" s="28">
        <f t="shared" ref="T1144:T1145" si="1745">T1145</f>
        <v>0</v>
      </c>
      <c r="U1144" s="27"/>
      <c r="V1144" s="28">
        <f t="shared" ref="V1144:V1145" si="1746">V1145</f>
        <v>0</v>
      </c>
      <c r="W1144" s="27"/>
      <c r="X1144" s="28">
        <f t="shared" ref="X1144:X1145" si="1747">X1145</f>
        <v>3463</v>
      </c>
      <c r="Y1144" s="27"/>
      <c r="Z1144" s="28">
        <f t="shared" ref="Z1144:Z1145" si="1748">Z1145</f>
        <v>0</v>
      </c>
      <c r="AA1144" s="27"/>
      <c r="AB1144" s="28">
        <f t="shared" ref="AB1144:AB1145" si="1749">AB1145</f>
        <v>0</v>
      </c>
      <c r="AC1144" s="27"/>
      <c r="AD1144" s="28">
        <f t="shared" ref="AD1144:AD1145" si="1750">AD1145</f>
        <v>3463</v>
      </c>
      <c r="AE1144" s="27"/>
      <c r="AF1144" s="28">
        <f t="shared" ref="AF1144:AF1145" si="1751">AF1145</f>
        <v>0</v>
      </c>
      <c r="AG1144" s="27"/>
      <c r="AH1144" s="28">
        <f t="shared" ref="AH1144:AH1145" si="1752">AH1145</f>
        <v>0</v>
      </c>
      <c r="AI1144" s="27"/>
      <c r="AJ1144" s="28">
        <f t="shared" ref="AJ1144:AJ1145" si="1753">AJ1145</f>
        <v>3463</v>
      </c>
      <c r="AK1144" s="27"/>
      <c r="AL1144" s="28">
        <f t="shared" ref="AL1144:AL1145" si="1754">AL1145</f>
        <v>0</v>
      </c>
      <c r="AM1144" s="27"/>
      <c r="AN1144" s="28">
        <f t="shared" ref="AN1144:AN1145" si="1755">AN1145</f>
        <v>0</v>
      </c>
      <c r="AO1144" s="27"/>
      <c r="AP1144" s="28">
        <f t="shared" ref="AP1144:AP1145" si="1756">AP1145</f>
        <v>3463</v>
      </c>
      <c r="AQ1144" s="27"/>
    </row>
    <row r="1145" spans="1:43" s="12" customFormat="1" ht="36.75" customHeight="1">
      <c r="A1145" s="33" t="s">
        <v>83</v>
      </c>
      <c r="B1145" s="54" t="s">
        <v>11</v>
      </c>
      <c r="C1145" s="54" t="s">
        <v>60</v>
      </c>
      <c r="D1145" s="42" t="s">
        <v>551</v>
      </c>
      <c r="E1145" s="54" t="s">
        <v>84</v>
      </c>
      <c r="F1145" s="28">
        <f>F1146</f>
        <v>3463</v>
      </c>
      <c r="G1145" s="27"/>
      <c r="H1145" s="28">
        <f t="shared" si="1739"/>
        <v>0</v>
      </c>
      <c r="I1145" s="27"/>
      <c r="J1145" s="28">
        <f t="shared" si="1740"/>
        <v>0</v>
      </c>
      <c r="K1145" s="27"/>
      <c r="L1145" s="28">
        <f t="shared" si="1741"/>
        <v>3463</v>
      </c>
      <c r="M1145" s="27"/>
      <c r="N1145" s="28">
        <f t="shared" si="1742"/>
        <v>0</v>
      </c>
      <c r="O1145" s="27"/>
      <c r="P1145" s="28">
        <f t="shared" si="1743"/>
        <v>0</v>
      </c>
      <c r="Q1145" s="27"/>
      <c r="R1145" s="28">
        <f t="shared" si="1744"/>
        <v>3463</v>
      </c>
      <c r="S1145" s="27"/>
      <c r="T1145" s="28">
        <f t="shared" si="1745"/>
        <v>0</v>
      </c>
      <c r="U1145" s="27"/>
      <c r="V1145" s="28">
        <f t="shared" si="1746"/>
        <v>0</v>
      </c>
      <c r="W1145" s="27"/>
      <c r="X1145" s="28">
        <f t="shared" si="1747"/>
        <v>3463</v>
      </c>
      <c r="Y1145" s="27"/>
      <c r="Z1145" s="28">
        <f t="shared" si="1748"/>
        <v>0</v>
      </c>
      <c r="AA1145" s="27"/>
      <c r="AB1145" s="28">
        <f t="shared" si="1749"/>
        <v>0</v>
      </c>
      <c r="AC1145" s="27"/>
      <c r="AD1145" s="28">
        <f t="shared" si="1750"/>
        <v>3463</v>
      </c>
      <c r="AE1145" s="27"/>
      <c r="AF1145" s="28">
        <f t="shared" si="1751"/>
        <v>0</v>
      </c>
      <c r="AG1145" s="27"/>
      <c r="AH1145" s="28">
        <f t="shared" si="1752"/>
        <v>0</v>
      </c>
      <c r="AI1145" s="27"/>
      <c r="AJ1145" s="28">
        <f t="shared" si="1753"/>
        <v>3463</v>
      </c>
      <c r="AK1145" s="27"/>
      <c r="AL1145" s="28">
        <f t="shared" si="1754"/>
        <v>0</v>
      </c>
      <c r="AM1145" s="27"/>
      <c r="AN1145" s="28">
        <f t="shared" si="1755"/>
        <v>0</v>
      </c>
      <c r="AO1145" s="27"/>
      <c r="AP1145" s="28">
        <f t="shared" si="1756"/>
        <v>3463</v>
      </c>
      <c r="AQ1145" s="27"/>
    </row>
    <row r="1146" spans="1:43" s="12" customFormat="1" ht="49.5" customHeight="1">
      <c r="A1146" s="33" t="s">
        <v>193</v>
      </c>
      <c r="B1146" s="54" t="s">
        <v>11</v>
      </c>
      <c r="C1146" s="54" t="s">
        <v>60</v>
      </c>
      <c r="D1146" s="42" t="s">
        <v>551</v>
      </c>
      <c r="E1146" s="54" t="s">
        <v>183</v>
      </c>
      <c r="F1146" s="28">
        <f>3000+463</f>
        <v>3463</v>
      </c>
      <c r="G1146" s="27"/>
      <c r="H1146" s="28"/>
      <c r="I1146" s="27"/>
      <c r="J1146" s="28"/>
      <c r="K1146" s="27"/>
      <c r="L1146" s="27">
        <f>F1146+H1146+I1146+J1146+K1146</f>
        <v>3463</v>
      </c>
      <c r="M1146" s="27">
        <f>G1146+K1146</f>
        <v>0</v>
      </c>
      <c r="N1146" s="28"/>
      <c r="O1146" s="27"/>
      <c r="P1146" s="28"/>
      <c r="Q1146" s="27"/>
      <c r="R1146" s="27">
        <f>L1146+N1146+O1146+P1146+Q1146</f>
        <v>3463</v>
      </c>
      <c r="S1146" s="27">
        <f>M1146+Q1146</f>
        <v>0</v>
      </c>
      <c r="T1146" s="28"/>
      <c r="U1146" s="27"/>
      <c r="V1146" s="28"/>
      <c r="W1146" s="27"/>
      <c r="X1146" s="27">
        <f>R1146+T1146+U1146+V1146+W1146</f>
        <v>3463</v>
      </c>
      <c r="Y1146" s="27">
        <f>S1146+W1146</f>
        <v>0</v>
      </c>
      <c r="Z1146" s="28"/>
      <c r="AA1146" s="27"/>
      <c r="AB1146" s="28"/>
      <c r="AC1146" s="27"/>
      <c r="AD1146" s="27">
        <f>X1146+Z1146+AA1146+AB1146+AC1146</f>
        <v>3463</v>
      </c>
      <c r="AE1146" s="27">
        <f>Y1146+AC1146</f>
        <v>0</v>
      </c>
      <c r="AF1146" s="28"/>
      <c r="AG1146" s="27"/>
      <c r="AH1146" s="28"/>
      <c r="AI1146" s="27"/>
      <c r="AJ1146" s="27">
        <f>AD1146+AF1146+AG1146+AH1146+AI1146</f>
        <v>3463</v>
      </c>
      <c r="AK1146" s="27">
        <f>AE1146+AI1146</f>
        <v>0</v>
      </c>
      <c r="AL1146" s="28"/>
      <c r="AM1146" s="27"/>
      <c r="AN1146" s="28"/>
      <c r="AO1146" s="27"/>
      <c r="AP1146" s="27">
        <f>AJ1146+AL1146+AM1146+AN1146+AO1146</f>
        <v>3463</v>
      </c>
      <c r="AQ1146" s="27">
        <f>AK1146+AO1146</f>
        <v>0</v>
      </c>
    </row>
    <row r="1147" spans="1:43" s="12" customFormat="1" ht="87.75" customHeight="1">
      <c r="A1147" s="33" t="s">
        <v>582</v>
      </c>
      <c r="B1147" s="42" t="s">
        <v>11</v>
      </c>
      <c r="C1147" s="42" t="s">
        <v>60</v>
      </c>
      <c r="D1147" s="42" t="s">
        <v>588</v>
      </c>
      <c r="E1147" s="42"/>
      <c r="F1147" s="27">
        <f>F1148</f>
        <v>3000</v>
      </c>
      <c r="G1147" s="27">
        <f>G1148</f>
        <v>0</v>
      </c>
      <c r="H1147" s="27">
        <f t="shared" ref="H1147:W1148" si="1757">H1148</f>
        <v>0</v>
      </c>
      <c r="I1147" s="27">
        <f t="shared" si="1757"/>
        <v>0</v>
      </c>
      <c r="J1147" s="27">
        <f t="shared" si="1757"/>
        <v>0</v>
      </c>
      <c r="K1147" s="27">
        <f t="shared" si="1757"/>
        <v>0</v>
      </c>
      <c r="L1147" s="27">
        <f t="shared" si="1757"/>
        <v>3000</v>
      </c>
      <c r="M1147" s="27">
        <f t="shared" si="1757"/>
        <v>0</v>
      </c>
      <c r="N1147" s="27">
        <f t="shared" si="1757"/>
        <v>0</v>
      </c>
      <c r="O1147" s="27">
        <f t="shared" si="1757"/>
        <v>0</v>
      </c>
      <c r="P1147" s="27">
        <f t="shared" si="1757"/>
        <v>0</v>
      </c>
      <c r="Q1147" s="27">
        <f t="shared" si="1757"/>
        <v>0</v>
      </c>
      <c r="R1147" s="27">
        <f t="shared" si="1757"/>
        <v>3000</v>
      </c>
      <c r="S1147" s="27">
        <f t="shared" si="1757"/>
        <v>0</v>
      </c>
      <c r="T1147" s="27">
        <f t="shared" si="1757"/>
        <v>0</v>
      </c>
      <c r="U1147" s="27">
        <f t="shared" si="1757"/>
        <v>0</v>
      </c>
      <c r="V1147" s="27">
        <f t="shared" si="1757"/>
        <v>0</v>
      </c>
      <c r="W1147" s="27">
        <f t="shared" si="1757"/>
        <v>0</v>
      </c>
      <c r="X1147" s="27">
        <f t="shared" ref="T1147:AI1148" si="1758">X1148</f>
        <v>3000</v>
      </c>
      <c r="Y1147" s="27">
        <f t="shared" si="1758"/>
        <v>0</v>
      </c>
      <c r="Z1147" s="27">
        <f t="shared" si="1758"/>
        <v>0</v>
      </c>
      <c r="AA1147" s="27">
        <f t="shared" si="1758"/>
        <v>0</v>
      </c>
      <c r="AB1147" s="27">
        <f t="shared" si="1758"/>
        <v>0</v>
      </c>
      <c r="AC1147" s="27">
        <f t="shared" si="1758"/>
        <v>0</v>
      </c>
      <c r="AD1147" s="27">
        <f t="shared" si="1758"/>
        <v>3000</v>
      </c>
      <c r="AE1147" s="27">
        <f t="shared" si="1758"/>
        <v>0</v>
      </c>
      <c r="AF1147" s="27">
        <f t="shared" si="1758"/>
        <v>0</v>
      </c>
      <c r="AG1147" s="27">
        <f t="shared" si="1758"/>
        <v>0</v>
      </c>
      <c r="AH1147" s="27">
        <f t="shared" si="1758"/>
        <v>0</v>
      </c>
      <c r="AI1147" s="27">
        <f t="shared" si="1758"/>
        <v>0</v>
      </c>
      <c r="AJ1147" s="27">
        <f t="shared" ref="AF1147:AQ1148" si="1759">AJ1148</f>
        <v>3000</v>
      </c>
      <c r="AK1147" s="27">
        <f t="shared" si="1759"/>
        <v>0</v>
      </c>
      <c r="AL1147" s="27">
        <f t="shared" si="1759"/>
        <v>0</v>
      </c>
      <c r="AM1147" s="27">
        <f t="shared" si="1759"/>
        <v>0</v>
      </c>
      <c r="AN1147" s="27">
        <f t="shared" si="1759"/>
        <v>0</v>
      </c>
      <c r="AO1147" s="27">
        <f t="shared" si="1759"/>
        <v>0</v>
      </c>
      <c r="AP1147" s="27">
        <f t="shared" si="1759"/>
        <v>3000</v>
      </c>
      <c r="AQ1147" s="27">
        <f t="shared" si="1759"/>
        <v>0</v>
      </c>
    </row>
    <row r="1148" spans="1:43" s="12" customFormat="1" ht="41.25" customHeight="1">
      <c r="A1148" s="72" t="s">
        <v>83</v>
      </c>
      <c r="B1148" s="42" t="s">
        <v>11</v>
      </c>
      <c r="C1148" s="42" t="s">
        <v>60</v>
      </c>
      <c r="D1148" s="42" t="s">
        <v>588</v>
      </c>
      <c r="E1148" s="42" t="s">
        <v>84</v>
      </c>
      <c r="F1148" s="27">
        <f>F1149</f>
        <v>3000</v>
      </c>
      <c r="G1148" s="27">
        <f>G1149</f>
        <v>0</v>
      </c>
      <c r="H1148" s="27">
        <f t="shared" si="1757"/>
        <v>0</v>
      </c>
      <c r="I1148" s="27">
        <f t="shared" si="1757"/>
        <v>0</v>
      </c>
      <c r="J1148" s="27">
        <f t="shared" si="1757"/>
        <v>0</v>
      </c>
      <c r="K1148" s="27">
        <f t="shared" si="1757"/>
        <v>0</v>
      </c>
      <c r="L1148" s="27">
        <f t="shared" si="1757"/>
        <v>3000</v>
      </c>
      <c r="M1148" s="27">
        <f t="shared" si="1757"/>
        <v>0</v>
      </c>
      <c r="N1148" s="27">
        <f t="shared" si="1757"/>
        <v>0</v>
      </c>
      <c r="O1148" s="27">
        <f t="shared" si="1757"/>
        <v>0</v>
      </c>
      <c r="P1148" s="27">
        <f t="shared" si="1757"/>
        <v>0</v>
      </c>
      <c r="Q1148" s="27">
        <f t="shared" si="1757"/>
        <v>0</v>
      </c>
      <c r="R1148" s="27">
        <f t="shared" si="1757"/>
        <v>3000</v>
      </c>
      <c r="S1148" s="27">
        <f t="shared" si="1757"/>
        <v>0</v>
      </c>
      <c r="T1148" s="27">
        <f t="shared" si="1758"/>
        <v>0</v>
      </c>
      <c r="U1148" s="27">
        <f t="shared" si="1758"/>
        <v>0</v>
      </c>
      <c r="V1148" s="27">
        <f t="shared" si="1758"/>
        <v>0</v>
      </c>
      <c r="W1148" s="27">
        <f t="shared" si="1758"/>
        <v>0</v>
      </c>
      <c r="X1148" s="27">
        <f t="shared" si="1758"/>
        <v>3000</v>
      </c>
      <c r="Y1148" s="27">
        <f t="shared" si="1758"/>
        <v>0</v>
      </c>
      <c r="Z1148" s="27">
        <f t="shared" si="1758"/>
        <v>0</v>
      </c>
      <c r="AA1148" s="27">
        <f t="shared" si="1758"/>
        <v>0</v>
      </c>
      <c r="AB1148" s="27">
        <f t="shared" si="1758"/>
        <v>0</v>
      </c>
      <c r="AC1148" s="27">
        <f t="shared" si="1758"/>
        <v>0</v>
      </c>
      <c r="AD1148" s="27">
        <f t="shared" si="1758"/>
        <v>3000</v>
      </c>
      <c r="AE1148" s="27">
        <f t="shared" si="1758"/>
        <v>0</v>
      </c>
      <c r="AF1148" s="27">
        <f t="shared" si="1759"/>
        <v>0</v>
      </c>
      <c r="AG1148" s="27">
        <f t="shared" si="1759"/>
        <v>0</v>
      </c>
      <c r="AH1148" s="27">
        <f t="shared" si="1759"/>
        <v>0</v>
      </c>
      <c r="AI1148" s="27">
        <f t="shared" si="1759"/>
        <v>0</v>
      </c>
      <c r="AJ1148" s="27">
        <f t="shared" si="1759"/>
        <v>3000</v>
      </c>
      <c r="AK1148" s="27">
        <f t="shared" si="1759"/>
        <v>0</v>
      </c>
      <c r="AL1148" s="27">
        <f t="shared" si="1759"/>
        <v>0</v>
      </c>
      <c r="AM1148" s="27">
        <f t="shared" si="1759"/>
        <v>0</v>
      </c>
      <c r="AN1148" s="27">
        <f t="shared" si="1759"/>
        <v>0</v>
      </c>
      <c r="AO1148" s="27">
        <f t="shared" si="1759"/>
        <v>0</v>
      </c>
      <c r="AP1148" s="27">
        <f t="shared" si="1759"/>
        <v>3000</v>
      </c>
      <c r="AQ1148" s="27">
        <f t="shared" si="1759"/>
        <v>0</v>
      </c>
    </row>
    <row r="1149" spans="1:43" s="12" customFormat="1" ht="49.5">
      <c r="A1149" s="33" t="s">
        <v>193</v>
      </c>
      <c r="B1149" s="42" t="s">
        <v>11</v>
      </c>
      <c r="C1149" s="42" t="s">
        <v>60</v>
      </c>
      <c r="D1149" s="42" t="s">
        <v>588</v>
      </c>
      <c r="E1149" s="42" t="s">
        <v>183</v>
      </c>
      <c r="F1149" s="27">
        <v>3000</v>
      </c>
      <c r="G1149" s="27"/>
      <c r="H1149" s="27"/>
      <c r="I1149" s="27"/>
      <c r="J1149" s="27"/>
      <c r="K1149" s="27"/>
      <c r="L1149" s="27">
        <f>F1149+H1149+I1149+J1149+K1149</f>
        <v>3000</v>
      </c>
      <c r="M1149" s="27">
        <f>G1149+K1149</f>
        <v>0</v>
      </c>
      <c r="N1149" s="27"/>
      <c r="O1149" s="27"/>
      <c r="P1149" s="27"/>
      <c r="Q1149" s="27"/>
      <c r="R1149" s="27">
        <f>L1149+N1149+O1149+P1149+Q1149</f>
        <v>3000</v>
      </c>
      <c r="S1149" s="27">
        <f>M1149+Q1149</f>
        <v>0</v>
      </c>
      <c r="T1149" s="27"/>
      <c r="U1149" s="27"/>
      <c r="V1149" s="27"/>
      <c r="W1149" s="27"/>
      <c r="X1149" s="27">
        <f>R1149+T1149+U1149+V1149+W1149</f>
        <v>3000</v>
      </c>
      <c r="Y1149" s="27">
        <f>S1149+W1149</f>
        <v>0</v>
      </c>
      <c r="Z1149" s="27"/>
      <c r="AA1149" s="27"/>
      <c r="AB1149" s="27"/>
      <c r="AC1149" s="27"/>
      <c r="AD1149" s="27">
        <f>X1149+Z1149+AA1149+AB1149+AC1149</f>
        <v>3000</v>
      </c>
      <c r="AE1149" s="27">
        <f>Y1149+AC1149</f>
        <v>0</v>
      </c>
      <c r="AF1149" s="27"/>
      <c r="AG1149" s="27"/>
      <c r="AH1149" s="27"/>
      <c r="AI1149" s="27"/>
      <c r="AJ1149" s="27">
        <f>AD1149+AF1149+AG1149+AH1149+AI1149</f>
        <v>3000</v>
      </c>
      <c r="AK1149" s="27">
        <f>AE1149+AI1149</f>
        <v>0</v>
      </c>
      <c r="AL1149" s="27"/>
      <c r="AM1149" s="27"/>
      <c r="AN1149" s="27"/>
      <c r="AO1149" s="27"/>
      <c r="AP1149" s="27">
        <f>AJ1149+AL1149+AM1149+AN1149+AO1149</f>
        <v>3000</v>
      </c>
      <c r="AQ1149" s="27">
        <f>AK1149+AO1149</f>
        <v>0</v>
      </c>
    </row>
    <row r="1150" spans="1:43" s="12" customFormat="1" ht="15.75" customHeight="1">
      <c r="A1150" s="33"/>
      <c r="B1150" s="25"/>
      <c r="C1150" s="25"/>
      <c r="D1150" s="32"/>
      <c r="E1150" s="25"/>
      <c r="F1150" s="62"/>
      <c r="G1150" s="62"/>
      <c r="H1150" s="62"/>
      <c r="I1150" s="62"/>
      <c r="J1150" s="62"/>
      <c r="K1150" s="62"/>
      <c r="L1150" s="62"/>
      <c r="M1150" s="62"/>
      <c r="N1150" s="62"/>
      <c r="O1150" s="62"/>
      <c r="P1150" s="62"/>
      <c r="Q1150" s="62"/>
      <c r="R1150" s="62"/>
      <c r="S1150" s="62"/>
      <c r="T1150" s="62"/>
      <c r="U1150" s="62"/>
      <c r="V1150" s="62"/>
      <c r="W1150" s="62"/>
      <c r="X1150" s="62"/>
      <c r="Y1150" s="62"/>
      <c r="Z1150" s="62"/>
      <c r="AA1150" s="62"/>
      <c r="AB1150" s="62"/>
      <c r="AC1150" s="62"/>
      <c r="AD1150" s="62"/>
      <c r="AE1150" s="62"/>
      <c r="AF1150" s="62"/>
      <c r="AG1150" s="62"/>
      <c r="AH1150" s="62"/>
      <c r="AI1150" s="62"/>
      <c r="AJ1150" s="62"/>
      <c r="AK1150" s="62"/>
      <c r="AL1150" s="62"/>
      <c r="AM1150" s="62"/>
      <c r="AN1150" s="62"/>
      <c r="AO1150" s="62"/>
      <c r="AP1150" s="62"/>
      <c r="AQ1150" s="62"/>
    </row>
    <row r="1151" spans="1:43" s="12" customFormat="1" ht="24" customHeight="1">
      <c r="A1151" s="74" t="s">
        <v>74</v>
      </c>
      <c r="B1151" s="19" t="s">
        <v>75</v>
      </c>
      <c r="C1151" s="19"/>
      <c r="D1151" s="32"/>
      <c r="E1151" s="25"/>
      <c r="F1151" s="21">
        <f>F1153+F1172</f>
        <v>19129</v>
      </c>
      <c r="G1151" s="21">
        <f>G1153+G1172</f>
        <v>0</v>
      </c>
      <c r="H1151" s="21">
        <f t="shared" ref="H1151:M1151" si="1760">H1153+H1172</f>
        <v>641</v>
      </c>
      <c r="I1151" s="21">
        <f t="shared" si="1760"/>
        <v>0</v>
      </c>
      <c r="J1151" s="21">
        <f t="shared" si="1760"/>
        <v>0</v>
      </c>
      <c r="K1151" s="21">
        <f t="shared" si="1760"/>
        <v>0</v>
      </c>
      <c r="L1151" s="21">
        <f t="shared" si="1760"/>
        <v>19770</v>
      </c>
      <c r="M1151" s="21">
        <f t="shared" si="1760"/>
        <v>0</v>
      </c>
      <c r="N1151" s="21">
        <f t="shared" ref="N1151:S1151" si="1761">N1153+N1172</f>
        <v>0</v>
      </c>
      <c r="O1151" s="21">
        <f t="shared" si="1761"/>
        <v>0</v>
      </c>
      <c r="P1151" s="21">
        <f t="shared" si="1761"/>
        <v>0</v>
      </c>
      <c r="Q1151" s="21">
        <f t="shared" si="1761"/>
        <v>0</v>
      </c>
      <c r="R1151" s="21">
        <f t="shared" si="1761"/>
        <v>19770</v>
      </c>
      <c r="S1151" s="21">
        <f t="shared" si="1761"/>
        <v>0</v>
      </c>
      <c r="T1151" s="21">
        <f t="shared" ref="T1151:Y1151" si="1762">T1153+T1172</f>
        <v>300</v>
      </c>
      <c r="U1151" s="21">
        <f t="shared" si="1762"/>
        <v>0</v>
      </c>
      <c r="V1151" s="21">
        <f t="shared" si="1762"/>
        <v>0</v>
      </c>
      <c r="W1151" s="21">
        <f t="shared" si="1762"/>
        <v>0</v>
      </c>
      <c r="X1151" s="21">
        <f t="shared" si="1762"/>
        <v>20070</v>
      </c>
      <c r="Y1151" s="21">
        <f t="shared" si="1762"/>
        <v>0</v>
      </c>
      <c r="Z1151" s="21">
        <f t="shared" ref="Z1151:AE1151" si="1763">Z1153+Z1172</f>
        <v>0</v>
      </c>
      <c r="AA1151" s="21">
        <f t="shared" si="1763"/>
        <v>0</v>
      </c>
      <c r="AB1151" s="21">
        <f t="shared" si="1763"/>
        <v>0</v>
      </c>
      <c r="AC1151" s="21">
        <f t="shared" si="1763"/>
        <v>0</v>
      </c>
      <c r="AD1151" s="21">
        <f t="shared" si="1763"/>
        <v>20070</v>
      </c>
      <c r="AE1151" s="21">
        <f t="shared" si="1763"/>
        <v>0</v>
      </c>
      <c r="AF1151" s="21">
        <f t="shared" ref="AF1151:AK1151" si="1764">AF1153+AF1172</f>
        <v>0</v>
      </c>
      <c r="AG1151" s="21">
        <f t="shared" si="1764"/>
        <v>0</v>
      </c>
      <c r="AH1151" s="21">
        <f t="shared" si="1764"/>
        <v>0</v>
      </c>
      <c r="AI1151" s="21">
        <f t="shared" si="1764"/>
        <v>0</v>
      </c>
      <c r="AJ1151" s="21">
        <f t="shared" si="1764"/>
        <v>20070</v>
      </c>
      <c r="AK1151" s="21">
        <f t="shared" si="1764"/>
        <v>0</v>
      </c>
      <c r="AL1151" s="21">
        <f t="shared" ref="AL1151:AQ1151" si="1765">AL1153+AL1172</f>
        <v>0</v>
      </c>
      <c r="AM1151" s="21">
        <f t="shared" si="1765"/>
        <v>0</v>
      </c>
      <c r="AN1151" s="21">
        <f t="shared" si="1765"/>
        <v>-1</v>
      </c>
      <c r="AO1151" s="21">
        <f t="shared" si="1765"/>
        <v>0</v>
      </c>
      <c r="AP1151" s="21">
        <f t="shared" si="1765"/>
        <v>20069</v>
      </c>
      <c r="AQ1151" s="21">
        <f t="shared" si="1765"/>
        <v>0</v>
      </c>
    </row>
    <row r="1152" spans="1:43" s="12" customFormat="1" ht="15.75" customHeight="1">
      <c r="A1152" s="74"/>
      <c r="B1152" s="19"/>
      <c r="C1152" s="19"/>
      <c r="D1152" s="32"/>
      <c r="E1152" s="25"/>
      <c r="F1152" s="62"/>
      <c r="G1152" s="62"/>
      <c r="H1152" s="62"/>
      <c r="I1152" s="62"/>
      <c r="J1152" s="62"/>
      <c r="K1152" s="62"/>
      <c r="L1152" s="62"/>
      <c r="M1152" s="62"/>
      <c r="N1152" s="62"/>
      <c r="O1152" s="62"/>
      <c r="P1152" s="62"/>
      <c r="Q1152" s="62"/>
      <c r="R1152" s="62"/>
      <c r="S1152" s="62"/>
      <c r="T1152" s="62"/>
      <c r="U1152" s="62"/>
      <c r="V1152" s="62"/>
      <c r="W1152" s="62"/>
      <c r="X1152" s="62"/>
      <c r="Y1152" s="62"/>
      <c r="Z1152" s="62"/>
      <c r="AA1152" s="62"/>
      <c r="AB1152" s="62"/>
      <c r="AC1152" s="62"/>
      <c r="AD1152" s="62"/>
      <c r="AE1152" s="62"/>
      <c r="AF1152" s="62"/>
      <c r="AG1152" s="62"/>
      <c r="AH1152" s="62"/>
      <c r="AI1152" s="62"/>
      <c r="AJ1152" s="62"/>
      <c r="AK1152" s="62"/>
      <c r="AL1152" s="62"/>
      <c r="AM1152" s="62"/>
      <c r="AN1152" s="62"/>
      <c r="AO1152" s="62"/>
      <c r="AP1152" s="62"/>
      <c r="AQ1152" s="62"/>
    </row>
    <row r="1153" spans="1:43" s="12" customFormat="1" ht="26.25" customHeight="1">
      <c r="A1153" s="71" t="s">
        <v>76</v>
      </c>
      <c r="B1153" s="22" t="s">
        <v>57</v>
      </c>
      <c r="C1153" s="22" t="s">
        <v>50</v>
      </c>
      <c r="D1153" s="32"/>
      <c r="E1153" s="25"/>
      <c r="F1153" s="24">
        <f>F1154+F1166</f>
        <v>13177</v>
      </c>
      <c r="G1153" s="24">
        <f>G1154+G1166</f>
        <v>0</v>
      </c>
      <c r="H1153" s="24">
        <f t="shared" ref="H1153:M1153" si="1766">H1154+H1166</f>
        <v>641</v>
      </c>
      <c r="I1153" s="24">
        <f t="shared" si="1766"/>
        <v>0</v>
      </c>
      <c r="J1153" s="24">
        <f t="shared" si="1766"/>
        <v>0</v>
      </c>
      <c r="K1153" s="24">
        <f t="shared" si="1766"/>
        <v>0</v>
      </c>
      <c r="L1153" s="24">
        <f t="shared" si="1766"/>
        <v>13818</v>
      </c>
      <c r="M1153" s="24">
        <f t="shared" si="1766"/>
        <v>0</v>
      </c>
      <c r="N1153" s="24">
        <f t="shared" ref="N1153:S1153" si="1767">N1154+N1166</f>
        <v>0</v>
      </c>
      <c r="O1153" s="24">
        <f t="shared" si="1767"/>
        <v>0</v>
      </c>
      <c r="P1153" s="24">
        <f t="shared" si="1767"/>
        <v>0</v>
      </c>
      <c r="Q1153" s="24">
        <f t="shared" si="1767"/>
        <v>0</v>
      </c>
      <c r="R1153" s="24">
        <f t="shared" si="1767"/>
        <v>13818</v>
      </c>
      <c r="S1153" s="24">
        <f t="shared" si="1767"/>
        <v>0</v>
      </c>
      <c r="T1153" s="24">
        <f t="shared" ref="T1153:Y1153" si="1768">T1154+T1166</f>
        <v>300</v>
      </c>
      <c r="U1153" s="24">
        <f t="shared" si="1768"/>
        <v>0</v>
      </c>
      <c r="V1153" s="24">
        <f t="shared" si="1768"/>
        <v>0</v>
      </c>
      <c r="W1153" s="24">
        <f t="shared" si="1768"/>
        <v>0</v>
      </c>
      <c r="X1153" s="24">
        <f t="shared" si="1768"/>
        <v>14118</v>
      </c>
      <c r="Y1153" s="24">
        <f t="shared" si="1768"/>
        <v>0</v>
      </c>
      <c r="Z1153" s="24">
        <f t="shared" ref="Z1153:AE1153" si="1769">Z1154+Z1166</f>
        <v>0</v>
      </c>
      <c r="AA1153" s="24">
        <f t="shared" si="1769"/>
        <v>0</v>
      </c>
      <c r="AB1153" s="24">
        <f t="shared" si="1769"/>
        <v>0</v>
      </c>
      <c r="AC1153" s="24">
        <f t="shared" si="1769"/>
        <v>0</v>
      </c>
      <c r="AD1153" s="24">
        <f t="shared" si="1769"/>
        <v>14118</v>
      </c>
      <c r="AE1153" s="24">
        <f t="shared" si="1769"/>
        <v>0</v>
      </c>
      <c r="AF1153" s="24">
        <f t="shared" ref="AF1153:AK1153" si="1770">AF1154+AF1166</f>
        <v>0</v>
      </c>
      <c r="AG1153" s="24">
        <f t="shared" si="1770"/>
        <v>0</v>
      </c>
      <c r="AH1153" s="24">
        <f t="shared" si="1770"/>
        <v>0</v>
      </c>
      <c r="AI1153" s="24">
        <f t="shared" si="1770"/>
        <v>0</v>
      </c>
      <c r="AJ1153" s="24">
        <f t="shared" si="1770"/>
        <v>14118</v>
      </c>
      <c r="AK1153" s="24">
        <f t="shared" si="1770"/>
        <v>0</v>
      </c>
      <c r="AL1153" s="24">
        <f t="shared" ref="AL1153:AQ1153" si="1771">AL1154+AL1166</f>
        <v>0</v>
      </c>
      <c r="AM1153" s="24">
        <f t="shared" si="1771"/>
        <v>0</v>
      </c>
      <c r="AN1153" s="24">
        <f t="shared" si="1771"/>
        <v>0</v>
      </c>
      <c r="AO1153" s="24">
        <f t="shared" si="1771"/>
        <v>0</v>
      </c>
      <c r="AP1153" s="24">
        <f t="shared" si="1771"/>
        <v>14118</v>
      </c>
      <c r="AQ1153" s="24">
        <f t="shared" si="1771"/>
        <v>0</v>
      </c>
    </row>
    <row r="1154" spans="1:43" s="12" customFormat="1" ht="49.5">
      <c r="A1154" s="73" t="s">
        <v>480</v>
      </c>
      <c r="B1154" s="42" t="s">
        <v>57</v>
      </c>
      <c r="C1154" s="42" t="s">
        <v>50</v>
      </c>
      <c r="D1154" s="42" t="s">
        <v>261</v>
      </c>
      <c r="E1154" s="25"/>
      <c r="F1154" s="27">
        <f t="shared" ref="F1154:G1154" si="1772">F1155+F1159</f>
        <v>12852</v>
      </c>
      <c r="G1154" s="27">
        <f t="shared" si="1772"/>
        <v>0</v>
      </c>
      <c r="H1154" s="27">
        <f t="shared" ref="H1154:M1154" si="1773">H1155+H1159</f>
        <v>641</v>
      </c>
      <c r="I1154" s="27">
        <f t="shared" si="1773"/>
        <v>0</v>
      </c>
      <c r="J1154" s="27">
        <f t="shared" si="1773"/>
        <v>0</v>
      </c>
      <c r="K1154" s="27">
        <f t="shared" si="1773"/>
        <v>0</v>
      </c>
      <c r="L1154" s="27">
        <f t="shared" si="1773"/>
        <v>13493</v>
      </c>
      <c r="M1154" s="27">
        <f t="shared" si="1773"/>
        <v>0</v>
      </c>
      <c r="N1154" s="27">
        <f t="shared" ref="N1154:S1154" si="1774">N1155+N1159</f>
        <v>0</v>
      </c>
      <c r="O1154" s="27">
        <f t="shared" si="1774"/>
        <v>0</v>
      </c>
      <c r="P1154" s="27">
        <f t="shared" si="1774"/>
        <v>0</v>
      </c>
      <c r="Q1154" s="27">
        <f t="shared" si="1774"/>
        <v>0</v>
      </c>
      <c r="R1154" s="27">
        <f t="shared" si="1774"/>
        <v>13493</v>
      </c>
      <c r="S1154" s="27">
        <f t="shared" si="1774"/>
        <v>0</v>
      </c>
      <c r="T1154" s="27">
        <f t="shared" ref="T1154:Y1154" si="1775">T1155+T1159</f>
        <v>300</v>
      </c>
      <c r="U1154" s="27">
        <f t="shared" si="1775"/>
        <v>0</v>
      </c>
      <c r="V1154" s="27">
        <f t="shared" si="1775"/>
        <v>0</v>
      </c>
      <c r="W1154" s="27">
        <f t="shared" si="1775"/>
        <v>0</v>
      </c>
      <c r="X1154" s="27">
        <f t="shared" si="1775"/>
        <v>13793</v>
      </c>
      <c r="Y1154" s="27">
        <f t="shared" si="1775"/>
        <v>0</v>
      </c>
      <c r="Z1154" s="27">
        <f t="shared" ref="Z1154:AE1154" si="1776">Z1155+Z1159</f>
        <v>0</v>
      </c>
      <c r="AA1154" s="27">
        <f t="shared" si="1776"/>
        <v>0</v>
      </c>
      <c r="AB1154" s="27">
        <f t="shared" si="1776"/>
        <v>0</v>
      </c>
      <c r="AC1154" s="27">
        <f t="shared" si="1776"/>
        <v>0</v>
      </c>
      <c r="AD1154" s="27">
        <f t="shared" si="1776"/>
        <v>13793</v>
      </c>
      <c r="AE1154" s="27">
        <f t="shared" si="1776"/>
        <v>0</v>
      </c>
      <c r="AF1154" s="27">
        <f t="shared" ref="AF1154:AK1154" si="1777">AF1155+AF1159</f>
        <v>0</v>
      </c>
      <c r="AG1154" s="27">
        <f t="shared" si="1777"/>
        <v>0</v>
      </c>
      <c r="AH1154" s="27">
        <f t="shared" si="1777"/>
        <v>0</v>
      </c>
      <c r="AI1154" s="27">
        <f t="shared" si="1777"/>
        <v>0</v>
      </c>
      <c r="AJ1154" s="27">
        <f t="shared" si="1777"/>
        <v>13793</v>
      </c>
      <c r="AK1154" s="27">
        <f t="shared" si="1777"/>
        <v>0</v>
      </c>
      <c r="AL1154" s="27">
        <f t="shared" ref="AL1154:AQ1154" si="1778">AL1155+AL1159</f>
        <v>0</v>
      </c>
      <c r="AM1154" s="27">
        <f t="shared" si="1778"/>
        <v>0</v>
      </c>
      <c r="AN1154" s="27">
        <f t="shared" si="1778"/>
        <v>0</v>
      </c>
      <c r="AO1154" s="27">
        <f t="shared" si="1778"/>
        <v>0</v>
      </c>
      <c r="AP1154" s="27">
        <f t="shared" si="1778"/>
        <v>13793</v>
      </c>
      <c r="AQ1154" s="27">
        <f t="shared" si="1778"/>
        <v>0</v>
      </c>
    </row>
    <row r="1155" spans="1:43" s="12" customFormat="1" ht="33" customHeight="1">
      <c r="A1155" s="77" t="s">
        <v>216</v>
      </c>
      <c r="B1155" s="42" t="s">
        <v>57</v>
      </c>
      <c r="C1155" s="42" t="s">
        <v>50</v>
      </c>
      <c r="D1155" s="42" t="s">
        <v>262</v>
      </c>
      <c r="E1155" s="42"/>
      <c r="F1155" s="27">
        <f t="shared" ref="F1155:U1157" si="1779">F1156</f>
        <v>12725</v>
      </c>
      <c r="G1155" s="27">
        <f t="shared" si="1779"/>
        <v>0</v>
      </c>
      <c r="H1155" s="27">
        <f t="shared" si="1779"/>
        <v>641</v>
      </c>
      <c r="I1155" s="27">
        <f t="shared" si="1779"/>
        <v>0</v>
      </c>
      <c r="J1155" s="27">
        <f t="shared" si="1779"/>
        <v>0</v>
      </c>
      <c r="K1155" s="27">
        <f t="shared" si="1779"/>
        <v>0</v>
      </c>
      <c r="L1155" s="27">
        <f t="shared" si="1779"/>
        <v>13366</v>
      </c>
      <c r="M1155" s="27">
        <f t="shared" si="1779"/>
        <v>0</v>
      </c>
      <c r="N1155" s="27">
        <f t="shared" si="1779"/>
        <v>0</v>
      </c>
      <c r="O1155" s="27">
        <f t="shared" si="1779"/>
        <v>0</v>
      </c>
      <c r="P1155" s="27">
        <f t="shared" si="1779"/>
        <v>0</v>
      </c>
      <c r="Q1155" s="27">
        <f t="shared" si="1779"/>
        <v>0</v>
      </c>
      <c r="R1155" s="27">
        <f t="shared" si="1779"/>
        <v>13366</v>
      </c>
      <c r="S1155" s="27">
        <f t="shared" si="1779"/>
        <v>0</v>
      </c>
      <c r="T1155" s="27">
        <f t="shared" si="1779"/>
        <v>300</v>
      </c>
      <c r="U1155" s="27">
        <f t="shared" si="1779"/>
        <v>0</v>
      </c>
      <c r="V1155" s="27">
        <f t="shared" ref="T1155:AI1157" si="1780">V1156</f>
        <v>0</v>
      </c>
      <c r="W1155" s="27">
        <f t="shared" si="1780"/>
        <v>0</v>
      </c>
      <c r="X1155" s="27">
        <f t="shared" si="1780"/>
        <v>13666</v>
      </c>
      <c r="Y1155" s="27">
        <f t="shared" si="1780"/>
        <v>0</v>
      </c>
      <c r="Z1155" s="27">
        <f t="shared" si="1780"/>
        <v>0</v>
      </c>
      <c r="AA1155" s="27">
        <f t="shared" si="1780"/>
        <v>0</v>
      </c>
      <c r="AB1155" s="27">
        <f t="shared" si="1780"/>
        <v>0</v>
      </c>
      <c r="AC1155" s="27">
        <f t="shared" si="1780"/>
        <v>0</v>
      </c>
      <c r="AD1155" s="27">
        <f t="shared" si="1780"/>
        <v>13666</v>
      </c>
      <c r="AE1155" s="27">
        <f t="shared" si="1780"/>
        <v>0</v>
      </c>
      <c r="AF1155" s="27">
        <f t="shared" si="1780"/>
        <v>0</v>
      </c>
      <c r="AG1155" s="27">
        <f t="shared" si="1780"/>
        <v>0</v>
      </c>
      <c r="AH1155" s="27">
        <f t="shared" si="1780"/>
        <v>0</v>
      </c>
      <c r="AI1155" s="27">
        <f t="shared" si="1780"/>
        <v>0</v>
      </c>
      <c r="AJ1155" s="27">
        <f t="shared" ref="AF1155:AQ1157" si="1781">AJ1156</f>
        <v>13666</v>
      </c>
      <c r="AK1155" s="27">
        <f t="shared" si="1781"/>
        <v>0</v>
      </c>
      <c r="AL1155" s="27">
        <f t="shared" si="1781"/>
        <v>0</v>
      </c>
      <c r="AM1155" s="27">
        <f t="shared" si="1781"/>
        <v>0</v>
      </c>
      <c r="AN1155" s="27">
        <f t="shared" si="1781"/>
        <v>0</v>
      </c>
      <c r="AO1155" s="27">
        <f t="shared" si="1781"/>
        <v>0</v>
      </c>
      <c r="AP1155" s="27">
        <f t="shared" si="1781"/>
        <v>13666</v>
      </c>
      <c r="AQ1155" s="27">
        <f t="shared" si="1781"/>
        <v>0</v>
      </c>
    </row>
    <row r="1156" spans="1:43" s="12" customFormat="1" ht="33">
      <c r="A1156" s="72" t="s">
        <v>136</v>
      </c>
      <c r="B1156" s="42" t="s">
        <v>57</v>
      </c>
      <c r="C1156" s="42" t="s">
        <v>50</v>
      </c>
      <c r="D1156" s="42" t="s">
        <v>269</v>
      </c>
      <c r="E1156" s="42"/>
      <c r="F1156" s="27">
        <f t="shared" si="1779"/>
        <v>12725</v>
      </c>
      <c r="G1156" s="27">
        <f t="shared" si="1779"/>
        <v>0</v>
      </c>
      <c r="H1156" s="27">
        <f t="shared" si="1779"/>
        <v>641</v>
      </c>
      <c r="I1156" s="27">
        <f t="shared" si="1779"/>
        <v>0</v>
      </c>
      <c r="J1156" s="27">
        <f t="shared" si="1779"/>
        <v>0</v>
      </c>
      <c r="K1156" s="27">
        <f t="shared" si="1779"/>
        <v>0</v>
      </c>
      <c r="L1156" s="27">
        <f t="shared" si="1779"/>
        <v>13366</v>
      </c>
      <c r="M1156" s="27">
        <f t="shared" si="1779"/>
        <v>0</v>
      </c>
      <c r="N1156" s="27">
        <f t="shared" si="1779"/>
        <v>0</v>
      </c>
      <c r="O1156" s="27">
        <f t="shared" si="1779"/>
        <v>0</v>
      </c>
      <c r="P1156" s="27">
        <f t="shared" si="1779"/>
        <v>0</v>
      </c>
      <c r="Q1156" s="27">
        <f t="shared" si="1779"/>
        <v>0</v>
      </c>
      <c r="R1156" s="27">
        <f t="shared" si="1779"/>
        <v>13366</v>
      </c>
      <c r="S1156" s="27">
        <f t="shared" si="1779"/>
        <v>0</v>
      </c>
      <c r="T1156" s="27">
        <f t="shared" si="1780"/>
        <v>300</v>
      </c>
      <c r="U1156" s="27">
        <f t="shared" si="1780"/>
        <v>0</v>
      </c>
      <c r="V1156" s="27">
        <f t="shared" si="1780"/>
        <v>0</v>
      </c>
      <c r="W1156" s="27">
        <f t="shared" si="1780"/>
        <v>0</v>
      </c>
      <c r="X1156" s="27">
        <f t="shared" si="1780"/>
        <v>13666</v>
      </c>
      <c r="Y1156" s="27">
        <f t="shared" si="1780"/>
        <v>0</v>
      </c>
      <c r="Z1156" s="27">
        <f t="shared" si="1780"/>
        <v>0</v>
      </c>
      <c r="AA1156" s="27">
        <f t="shared" si="1780"/>
        <v>0</v>
      </c>
      <c r="AB1156" s="27">
        <f t="shared" si="1780"/>
        <v>0</v>
      </c>
      <c r="AC1156" s="27">
        <f t="shared" si="1780"/>
        <v>0</v>
      </c>
      <c r="AD1156" s="27">
        <f t="shared" si="1780"/>
        <v>13666</v>
      </c>
      <c r="AE1156" s="27">
        <f t="shared" si="1780"/>
        <v>0</v>
      </c>
      <c r="AF1156" s="27">
        <f t="shared" si="1781"/>
        <v>0</v>
      </c>
      <c r="AG1156" s="27">
        <f t="shared" si="1781"/>
        <v>0</v>
      </c>
      <c r="AH1156" s="27">
        <f t="shared" si="1781"/>
        <v>0</v>
      </c>
      <c r="AI1156" s="27">
        <f t="shared" si="1781"/>
        <v>0</v>
      </c>
      <c r="AJ1156" s="27">
        <f t="shared" si="1781"/>
        <v>13666</v>
      </c>
      <c r="AK1156" s="27">
        <f t="shared" si="1781"/>
        <v>0</v>
      </c>
      <c r="AL1156" s="27">
        <f t="shared" si="1781"/>
        <v>0</v>
      </c>
      <c r="AM1156" s="27">
        <f t="shared" si="1781"/>
        <v>0</v>
      </c>
      <c r="AN1156" s="27">
        <f t="shared" si="1781"/>
        <v>0</v>
      </c>
      <c r="AO1156" s="27">
        <f t="shared" si="1781"/>
        <v>0</v>
      </c>
      <c r="AP1156" s="27">
        <f t="shared" si="1781"/>
        <v>13666</v>
      </c>
      <c r="AQ1156" s="27">
        <f t="shared" si="1781"/>
        <v>0</v>
      </c>
    </row>
    <row r="1157" spans="1:43" s="12" customFormat="1" ht="36.75" customHeight="1">
      <c r="A1157" s="72" t="s">
        <v>83</v>
      </c>
      <c r="B1157" s="42" t="s">
        <v>57</v>
      </c>
      <c r="C1157" s="42" t="s">
        <v>50</v>
      </c>
      <c r="D1157" s="42" t="s">
        <v>269</v>
      </c>
      <c r="E1157" s="42">
        <v>600</v>
      </c>
      <c r="F1157" s="27">
        <f t="shared" si="1779"/>
        <v>12725</v>
      </c>
      <c r="G1157" s="27">
        <f t="shared" si="1779"/>
        <v>0</v>
      </c>
      <c r="H1157" s="27">
        <f t="shared" si="1779"/>
        <v>641</v>
      </c>
      <c r="I1157" s="27">
        <f t="shared" si="1779"/>
        <v>0</v>
      </c>
      <c r="J1157" s="27">
        <f t="shared" si="1779"/>
        <v>0</v>
      </c>
      <c r="K1157" s="27">
        <f t="shared" si="1779"/>
        <v>0</v>
      </c>
      <c r="L1157" s="27">
        <f t="shared" si="1779"/>
        <v>13366</v>
      </c>
      <c r="M1157" s="27">
        <f t="shared" si="1779"/>
        <v>0</v>
      </c>
      <c r="N1157" s="27">
        <f t="shared" si="1779"/>
        <v>0</v>
      </c>
      <c r="O1157" s="27">
        <f t="shared" si="1779"/>
        <v>0</v>
      </c>
      <c r="P1157" s="27">
        <f t="shared" si="1779"/>
        <v>0</v>
      </c>
      <c r="Q1157" s="27">
        <f t="shared" si="1779"/>
        <v>0</v>
      </c>
      <c r="R1157" s="27">
        <f t="shared" si="1779"/>
        <v>13366</v>
      </c>
      <c r="S1157" s="27">
        <f t="shared" si="1779"/>
        <v>0</v>
      </c>
      <c r="T1157" s="27">
        <f t="shared" si="1780"/>
        <v>300</v>
      </c>
      <c r="U1157" s="27">
        <f t="shared" si="1780"/>
        <v>0</v>
      </c>
      <c r="V1157" s="27">
        <f t="shared" si="1780"/>
        <v>0</v>
      </c>
      <c r="W1157" s="27">
        <f t="shared" si="1780"/>
        <v>0</v>
      </c>
      <c r="X1157" s="27">
        <f t="shared" si="1780"/>
        <v>13666</v>
      </c>
      <c r="Y1157" s="27">
        <f t="shared" si="1780"/>
        <v>0</v>
      </c>
      <c r="Z1157" s="27">
        <f t="shared" si="1780"/>
        <v>0</v>
      </c>
      <c r="AA1157" s="27">
        <f t="shared" si="1780"/>
        <v>0</v>
      </c>
      <c r="AB1157" s="27">
        <f t="shared" si="1780"/>
        <v>0</v>
      </c>
      <c r="AC1157" s="27">
        <f t="shared" si="1780"/>
        <v>0</v>
      </c>
      <c r="AD1157" s="27">
        <f t="shared" si="1780"/>
        <v>13666</v>
      </c>
      <c r="AE1157" s="27">
        <f t="shared" si="1780"/>
        <v>0</v>
      </c>
      <c r="AF1157" s="27">
        <f t="shared" si="1781"/>
        <v>0</v>
      </c>
      <c r="AG1157" s="27">
        <f t="shared" si="1781"/>
        <v>0</v>
      </c>
      <c r="AH1157" s="27">
        <f t="shared" si="1781"/>
        <v>0</v>
      </c>
      <c r="AI1157" s="27">
        <f t="shared" si="1781"/>
        <v>0</v>
      </c>
      <c r="AJ1157" s="27">
        <f t="shared" si="1781"/>
        <v>13666</v>
      </c>
      <c r="AK1157" s="27">
        <f t="shared" si="1781"/>
        <v>0</v>
      </c>
      <c r="AL1157" s="27">
        <f t="shared" si="1781"/>
        <v>0</v>
      </c>
      <c r="AM1157" s="27">
        <f t="shared" si="1781"/>
        <v>0</v>
      </c>
      <c r="AN1157" s="27">
        <f t="shared" si="1781"/>
        <v>0</v>
      </c>
      <c r="AO1157" s="27">
        <f t="shared" si="1781"/>
        <v>0</v>
      </c>
      <c r="AP1157" s="27">
        <f t="shared" si="1781"/>
        <v>13666</v>
      </c>
      <c r="AQ1157" s="27">
        <f t="shared" si="1781"/>
        <v>0</v>
      </c>
    </row>
    <row r="1158" spans="1:43" s="12" customFormat="1" ht="21" customHeight="1">
      <c r="A1158" s="33" t="s">
        <v>178</v>
      </c>
      <c r="B1158" s="42" t="s">
        <v>57</v>
      </c>
      <c r="C1158" s="42" t="s">
        <v>50</v>
      </c>
      <c r="D1158" s="42" t="s">
        <v>269</v>
      </c>
      <c r="E1158" s="42" t="s">
        <v>177</v>
      </c>
      <c r="F1158" s="27">
        <v>12725</v>
      </c>
      <c r="G1158" s="27"/>
      <c r="H1158" s="27">
        <v>641</v>
      </c>
      <c r="I1158" s="27"/>
      <c r="J1158" s="27"/>
      <c r="K1158" s="27"/>
      <c r="L1158" s="27">
        <f>F1158+H1158+I1158+J1158+K1158</f>
        <v>13366</v>
      </c>
      <c r="M1158" s="27">
        <f>G1158+K1158</f>
        <v>0</v>
      </c>
      <c r="N1158" s="27"/>
      <c r="O1158" s="27"/>
      <c r="P1158" s="27"/>
      <c r="Q1158" s="27"/>
      <c r="R1158" s="27">
        <f>L1158+N1158+O1158+P1158+Q1158</f>
        <v>13366</v>
      </c>
      <c r="S1158" s="27">
        <f>M1158+Q1158</f>
        <v>0</v>
      </c>
      <c r="T1158" s="27">
        <v>300</v>
      </c>
      <c r="U1158" s="27"/>
      <c r="V1158" s="27"/>
      <c r="W1158" s="27"/>
      <c r="X1158" s="27">
        <f>R1158+T1158+U1158+V1158+W1158</f>
        <v>13666</v>
      </c>
      <c r="Y1158" s="27">
        <f>S1158+W1158</f>
        <v>0</v>
      </c>
      <c r="Z1158" s="27"/>
      <c r="AA1158" s="27"/>
      <c r="AB1158" s="27"/>
      <c r="AC1158" s="27"/>
      <c r="AD1158" s="27">
        <f>X1158+Z1158+AA1158+AB1158+AC1158</f>
        <v>13666</v>
      </c>
      <c r="AE1158" s="27">
        <f>Y1158+AC1158</f>
        <v>0</v>
      </c>
      <c r="AF1158" s="27"/>
      <c r="AG1158" s="27"/>
      <c r="AH1158" s="27"/>
      <c r="AI1158" s="27"/>
      <c r="AJ1158" s="27">
        <f>AD1158+AF1158+AG1158+AH1158+AI1158</f>
        <v>13666</v>
      </c>
      <c r="AK1158" s="27">
        <f>AE1158+AI1158</f>
        <v>0</v>
      </c>
      <c r="AL1158" s="27"/>
      <c r="AM1158" s="27"/>
      <c r="AN1158" s="27"/>
      <c r="AO1158" s="27"/>
      <c r="AP1158" s="27">
        <f>AJ1158+AL1158+AM1158+AN1158+AO1158</f>
        <v>13666</v>
      </c>
      <c r="AQ1158" s="27">
        <f>AK1158+AO1158</f>
        <v>0</v>
      </c>
    </row>
    <row r="1159" spans="1:43" s="12" customFormat="1" ht="19.5" customHeight="1">
      <c r="A1159" s="72" t="s">
        <v>78</v>
      </c>
      <c r="B1159" s="42" t="s">
        <v>57</v>
      </c>
      <c r="C1159" s="42" t="s">
        <v>50</v>
      </c>
      <c r="D1159" s="42" t="s">
        <v>264</v>
      </c>
      <c r="E1159" s="42"/>
      <c r="F1159" s="27">
        <f t="shared" ref="F1159:G1159" si="1782">F1160+F1163</f>
        <v>127</v>
      </c>
      <c r="G1159" s="27">
        <f t="shared" si="1782"/>
        <v>0</v>
      </c>
      <c r="H1159" s="27">
        <f t="shared" ref="H1159:M1159" si="1783">H1160+H1163</f>
        <v>0</v>
      </c>
      <c r="I1159" s="27">
        <f t="shared" si="1783"/>
        <v>0</v>
      </c>
      <c r="J1159" s="27">
        <f t="shared" si="1783"/>
        <v>0</v>
      </c>
      <c r="K1159" s="27">
        <f t="shared" si="1783"/>
        <v>0</v>
      </c>
      <c r="L1159" s="27">
        <f t="shared" si="1783"/>
        <v>127</v>
      </c>
      <c r="M1159" s="27">
        <f t="shared" si="1783"/>
        <v>0</v>
      </c>
      <c r="N1159" s="27">
        <f t="shared" ref="N1159:S1159" si="1784">N1160+N1163</f>
        <v>0</v>
      </c>
      <c r="O1159" s="27">
        <f t="shared" si="1784"/>
        <v>0</v>
      </c>
      <c r="P1159" s="27">
        <f t="shared" si="1784"/>
        <v>0</v>
      </c>
      <c r="Q1159" s="27">
        <f t="shared" si="1784"/>
        <v>0</v>
      </c>
      <c r="R1159" s="27">
        <f t="shared" si="1784"/>
        <v>127</v>
      </c>
      <c r="S1159" s="27">
        <f t="shared" si="1784"/>
        <v>0</v>
      </c>
      <c r="T1159" s="27">
        <f t="shared" ref="T1159:Y1159" si="1785">T1160+T1163</f>
        <v>0</v>
      </c>
      <c r="U1159" s="27">
        <f t="shared" si="1785"/>
        <v>0</v>
      </c>
      <c r="V1159" s="27">
        <f t="shared" si="1785"/>
        <v>0</v>
      </c>
      <c r="W1159" s="27">
        <f t="shared" si="1785"/>
        <v>0</v>
      </c>
      <c r="X1159" s="27">
        <f t="shared" si="1785"/>
        <v>127</v>
      </c>
      <c r="Y1159" s="27">
        <f t="shared" si="1785"/>
        <v>0</v>
      </c>
      <c r="Z1159" s="27">
        <f t="shared" ref="Z1159:AE1159" si="1786">Z1160+Z1163</f>
        <v>0</v>
      </c>
      <c r="AA1159" s="27">
        <f t="shared" si="1786"/>
        <v>0</v>
      </c>
      <c r="AB1159" s="27">
        <f t="shared" si="1786"/>
        <v>0</v>
      </c>
      <c r="AC1159" s="27">
        <f t="shared" si="1786"/>
        <v>0</v>
      </c>
      <c r="AD1159" s="27">
        <f t="shared" si="1786"/>
        <v>127</v>
      </c>
      <c r="AE1159" s="27">
        <f t="shared" si="1786"/>
        <v>0</v>
      </c>
      <c r="AF1159" s="27">
        <f t="shared" ref="AF1159:AK1159" si="1787">AF1160+AF1163</f>
        <v>0</v>
      </c>
      <c r="AG1159" s="27">
        <f t="shared" si="1787"/>
        <v>0</v>
      </c>
      <c r="AH1159" s="27">
        <f t="shared" si="1787"/>
        <v>0</v>
      </c>
      <c r="AI1159" s="27">
        <f t="shared" si="1787"/>
        <v>0</v>
      </c>
      <c r="AJ1159" s="27">
        <f t="shared" si="1787"/>
        <v>127</v>
      </c>
      <c r="AK1159" s="27">
        <f t="shared" si="1787"/>
        <v>0</v>
      </c>
      <c r="AL1159" s="27">
        <f t="shared" ref="AL1159:AQ1159" si="1788">AL1160+AL1163</f>
        <v>0</v>
      </c>
      <c r="AM1159" s="27">
        <f t="shared" si="1788"/>
        <v>0</v>
      </c>
      <c r="AN1159" s="27">
        <f t="shared" si="1788"/>
        <v>0</v>
      </c>
      <c r="AO1159" s="27">
        <f t="shared" si="1788"/>
        <v>0</v>
      </c>
      <c r="AP1159" s="27">
        <f t="shared" si="1788"/>
        <v>127</v>
      </c>
      <c r="AQ1159" s="27">
        <f t="shared" si="1788"/>
        <v>0</v>
      </c>
    </row>
    <row r="1160" spans="1:43" s="12" customFormat="1" ht="34.5" customHeight="1">
      <c r="A1160" s="72" t="s">
        <v>135</v>
      </c>
      <c r="B1160" s="42" t="s">
        <v>57</v>
      </c>
      <c r="C1160" s="42" t="s">
        <v>50</v>
      </c>
      <c r="D1160" s="42" t="s">
        <v>270</v>
      </c>
      <c r="E1160" s="42"/>
      <c r="F1160" s="27">
        <f t="shared" ref="F1160:U1161" si="1789">F1161</f>
        <v>21</v>
      </c>
      <c r="G1160" s="27">
        <f t="shared" si="1789"/>
        <v>0</v>
      </c>
      <c r="H1160" s="27">
        <f t="shared" si="1789"/>
        <v>0</v>
      </c>
      <c r="I1160" s="27">
        <f t="shared" si="1789"/>
        <v>0</v>
      </c>
      <c r="J1160" s="27">
        <f t="shared" si="1789"/>
        <v>0</v>
      </c>
      <c r="K1160" s="27">
        <f t="shared" si="1789"/>
        <v>0</v>
      </c>
      <c r="L1160" s="27">
        <f t="shared" si="1789"/>
        <v>21</v>
      </c>
      <c r="M1160" s="27">
        <f t="shared" si="1789"/>
        <v>0</v>
      </c>
      <c r="N1160" s="27">
        <f t="shared" si="1789"/>
        <v>0</v>
      </c>
      <c r="O1160" s="27">
        <f t="shared" si="1789"/>
        <v>0</v>
      </c>
      <c r="P1160" s="27">
        <f t="shared" si="1789"/>
        <v>0</v>
      </c>
      <c r="Q1160" s="27">
        <f t="shared" si="1789"/>
        <v>0</v>
      </c>
      <c r="R1160" s="27">
        <f t="shared" si="1789"/>
        <v>21</v>
      </c>
      <c r="S1160" s="27">
        <f t="shared" si="1789"/>
        <v>0</v>
      </c>
      <c r="T1160" s="27">
        <f t="shared" si="1789"/>
        <v>0</v>
      </c>
      <c r="U1160" s="27">
        <f t="shared" si="1789"/>
        <v>0</v>
      </c>
      <c r="V1160" s="27">
        <f t="shared" ref="T1160:AI1161" si="1790">V1161</f>
        <v>0</v>
      </c>
      <c r="W1160" s="27">
        <f t="shared" si="1790"/>
        <v>0</v>
      </c>
      <c r="X1160" s="27">
        <f t="shared" si="1790"/>
        <v>21</v>
      </c>
      <c r="Y1160" s="27">
        <f t="shared" si="1790"/>
        <v>0</v>
      </c>
      <c r="Z1160" s="27">
        <f t="shared" si="1790"/>
        <v>0</v>
      </c>
      <c r="AA1160" s="27">
        <f t="shared" si="1790"/>
        <v>0</v>
      </c>
      <c r="AB1160" s="27">
        <f t="shared" si="1790"/>
        <v>0</v>
      </c>
      <c r="AC1160" s="27">
        <f t="shared" si="1790"/>
        <v>0</v>
      </c>
      <c r="AD1160" s="27">
        <f t="shared" si="1790"/>
        <v>21</v>
      </c>
      <c r="AE1160" s="27">
        <f t="shared" si="1790"/>
        <v>0</v>
      </c>
      <c r="AF1160" s="27">
        <f t="shared" si="1790"/>
        <v>0</v>
      </c>
      <c r="AG1160" s="27">
        <f t="shared" si="1790"/>
        <v>0</v>
      </c>
      <c r="AH1160" s="27">
        <f t="shared" si="1790"/>
        <v>0</v>
      </c>
      <c r="AI1160" s="27">
        <f t="shared" si="1790"/>
        <v>0</v>
      </c>
      <c r="AJ1160" s="27">
        <f t="shared" ref="AF1160:AQ1161" si="1791">AJ1161</f>
        <v>21</v>
      </c>
      <c r="AK1160" s="27">
        <f t="shared" si="1791"/>
        <v>0</v>
      </c>
      <c r="AL1160" s="27">
        <f t="shared" si="1791"/>
        <v>0</v>
      </c>
      <c r="AM1160" s="27">
        <f t="shared" si="1791"/>
        <v>0</v>
      </c>
      <c r="AN1160" s="27">
        <f t="shared" si="1791"/>
        <v>0</v>
      </c>
      <c r="AO1160" s="27">
        <f t="shared" si="1791"/>
        <v>0</v>
      </c>
      <c r="AP1160" s="27">
        <f t="shared" si="1791"/>
        <v>21</v>
      </c>
      <c r="AQ1160" s="27">
        <f t="shared" si="1791"/>
        <v>0</v>
      </c>
    </row>
    <row r="1161" spans="1:43" s="12" customFormat="1" ht="36.75" customHeight="1">
      <c r="A1161" s="72" t="s">
        <v>83</v>
      </c>
      <c r="B1161" s="42" t="s">
        <v>57</v>
      </c>
      <c r="C1161" s="42" t="s">
        <v>50</v>
      </c>
      <c r="D1161" s="42" t="s">
        <v>270</v>
      </c>
      <c r="E1161" s="42">
        <v>600</v>
      </c>
      <c r="F1161" s="27">
        <f t="shared" si="1789"/>
        <v>21</v>
      </c>
      <c r="G1161" s="27">
        <f t="shared" si="1789"/>
        <v>0</v>
      </c>
      <c r="H1161" s="27">
        <f t="shared" si="1789"/>
        <v>0</v>
      </c>
      <c r="I1161" s="27">
        <f t="shared" si="1789"/>
        <v>0</v>
      </c>
      <c r="J1161" s="27">
        <f t="shared" si="1789"/>
        <v>0</v>
      </c>
      <c r="K1161" s="27">
        <f t="shared" si="1789"/>
        <v>0</v>
      </c>
      <c r="L1161" s="27">
        <f t="shared" si="1789"/>
        <v>21</v>
      </c>
      <c r="M1161" s="27">
        <f t="shared" si="1789"/>
        <v>0</v>
      </c>
      <c r="N1161" s="27">
        <f t="shared" si="1789"/>
        <v>0</v>
      </c>
      <c r="O1161" s="27">
        <f t="shared" si="1789"/>
        <v>0</v>
      </c>
      <c r="P1161" s="27">
        <f t="shared" si="1789"/>
        <v>0</v>
      </c>
      <c r="Q1161" s="27">
        <f t="shared" si="1789"/>
        <v>0</v>
      </c>
      <c r="R1161" s="27">
        <f t="shared" si="1789"/>
        <v>21</v>
      </c>
      <c r="S1161" s="27">
        <f t="shared" si="1789"/>
        <v>0</v>
      </c>
      <c r="T1161" s="27">
        <f t="shared" si="1790"/>
        <v>0</v>
      </c>
      <c r="U1161" s="27">
        <f t="shared" si="1790"/>
        <v>0</v>
      </c>
      <c r="V1161" s="27">
        <f t="shared" si="1790"/>
        <v>0</v>
      </c>
      <c r="W1161" s="27">
        <f t="shared" si="1790"/>
        <v>0</v>
      </c>
      <c r="X1161" s="27">
        <f t="shared" si="1790"/>
        <v>21</v>
      </c>
      <c r="Y1161" s="27">
        <f t="shared" si="1790"/>
        <v>0</v>
      </c>
      <c r="Z1161" s="27">
        <f t="shared" si="1790"/>
        <v>0</v>
      </c>
      <c r="AA1161" s="27">
        <f t="shared" si="1790"/>
        <v>0</v>
      </c>
      <c r="AB1161" s="27">
        <f t="shared" si="1790"/>
        <v>0</v>
      </c>
      <c r="AC1161" s="27">
        <f t="shared" si="1790"/>
        <v>0</v>
      </c>
      <c r="AD1161" s="27">
        <f t="shared" si="1790"/>
        <v>21</v>
      </c>
      <c r="AE1161" s="27">
        <f t="shared" si="1790"/>
        <v>0</v>
      </c>
      <c r="AF1161" s="27">
        <f t="shared" si="1791"/>
        <v>0</v>
      </c>
      <c r="AG1161" s="27">
        <f t="shared" si="1791"/>
        <v>0</v>
      </c>
      <c r="AH1161" s="27">
        <f t="shared" si="1791"/>
        <v>0</v>
      </c>
      <c r="AI1161" s="27">
        <f t="shared" si="1791"/>
        <v>0</v>
      </c>
      <c r="AJ1161" s="27">
        <f t="shared" si="1791"/>
        <v>21</v>
      </c>
      <c r="AK1161" s="27">
        <f t="shared" si="1791"/>
        <v>0</v>
      </c>
      <c r="AL1161" s="27">
        <f t="shared" si="1791"/>
        <v>0</v>
      </c>
      <c r="AM1161" s="27">
        <f t="shared" si="1791"/>
        <v>0</v>
      </c>
      <c r="AN1161" s="27">
        <f t="shared" si="1791"/>
        <v>0</v>
      </c>
      <c r="AO1161" s="27">
        <f t="shared" si="1791"/>
        <v>0</v>
      </c>
      <c r="AP1161" s="27">
        <f t="shared" si="1791"/>
        <v>21</v>
      </c>
      <c r="AQ1161" s="27">
        <f t="shared" si="1791"/>
        <v>0</v>
      </c>
    </row>
    <row r="1162" spans="1:43" s="12" customFormat="1" ht="22.5" customHeight="1">
      <c r="A1162" s="33" t="s">
        <v>178</v>
      </c>
      <c r="B1162" s="42" t="s">
        <v>57</v>
      </c>
      <c r="C1162" s="42" t="s">
        <v>50</v>
      </c>
      <c r="D1162" s="42" t="s">
        <v>270</v>
      </c>
      <c r="E1162" s="42" t="s">
        <v>177</v>
      </c>
      <c r="F1162" s="27">
        <v>21</v>
      </c>
      <c r="G1162" s="27"/>
      <c r="H1162" s="27"/>
      <c r="I1162" s="27"/>
      <c r="J1162" s="27"/>
      <c r="K1162" s="27"/>
      <c r="L1162" s="27">
        <f>F1162+H1162+I1162+J1162+K1162</f>
        <v>21</v>
      </c>
      <c r="M1162" s="27">
        <f>G1162+K1162</f>
        <v>0</v>
      </c>
      <c r="N1162" s="27"/>
      <c r="O1162" s="27"/>
      <c r="P1162" s="27"/>
      <c r="Q1162" s="27"/>
      <c r="R1162" s="27">
        <f>L1162+N1162+O1162+P1162+Q1162</f>
        <v>21</v>
      </c>
      <c r="S1162" s="27">
        <f>M1162+Q1162</f>
        <v>0</v>
      </c>
      <c r="T1162" s="27"/>
      <c r="U1162" s="27"/>
      <c r="V1162" s="27"/>
      <c r="W1162" s="27"/>
      <c r="X1162" s="27">
        <f>R1162+T1162+U1162+V1162+W1162</f>
        <v>21</v>
      </c>
      <c r="Y1162" s="27">
        <f>S1162+W1162</f>
        <v>0</v>
      </c>
      <c r="Z1162" s="27"/>
      <c r="AA1162" s="27"/>
      <c r="AB1162" s="27"/>
      <c r="AC1162" s="27"/>
      <c r="AD1162" s="27">
        <f>X1162+Z1162+AA1162+AB1162+AC1162</f>
        <v>21</v>
      </c>
      <c r="AE1162" s="27">
        <f>Y1162+AC1162</f>
        <v>0</v>
      </c>
      <c r="AF1162" s="27"/>
      <c r="AG1162" s="27"/>
      <c r="AH1162" s="27"/>
      <c r="AI1162" s="27"/>
      <c r="AJ1162" s="27">
        <f>AD1162+AF1162+AG1162+AH1162+AI1162</f>
        <v>21</v>
      </c>
      <c r="AK1162" s="27">
        <f>AE1162+AI1162</f>
        <v>0</v>
      </c>
      <c r="AL1162" s="27"/>
      <c r="AM1162" s="27"/>
      <c r="AN1162" s="27"/>
      <c r="AO1162" s="27"/>
      <c r="AP1162" s="27">
        <f>AJ1162+AL1162+AM1162+AN1162+AO1162</f>
        <v>21</v>
      </c>
      <c r="AQ1162" s="27">
        <f>AK1162+AO1162</f>
        <v>0</v>
      </c>
    </row>
    <row r="1163" spans="1:43" s="12" customFormat="1" ht="50.25" customHeight="1">
      <c r="A1163" s="33" t="s">
        <v>271</v>
      </c>
      <c r="B1163" s="42" t="s">
        <v>57</v>
      </c>
      <c r="C1163" s="42" t="s">
        <v>50</v>
      </c>
      <c r="D1163" s="42" t="s">
        <v>430</v>
      </c>
      <c r="E1163" s="42"/>
      <c r="F1163" s="27">
        <f t="shared" ref="F1163:U1164" si="1792">F1164</f>
        <v>106</v>
      </c>
      <c r="G1163" s="27">
        <f t="shared" si="1792"/>
        <v>0</v>
      </c>
      <c r="H1163" s="27">
        <f t="shared" si="1792"/>
        <v>0</v>
      </c>
      <c r="I1163" s="27">
        <f t="shared" si="1792"/>
        <v>0</v>
      </c>
      <c r="J1163" s="27">
        <f t="shared" si="1792"/>
        <v>0</v>
      </c>
      <c r="K1163" s="27">
        <f t="shared" si="1792"/>
        <v>0</v>
      </c>
      <c r="L1163" s="27">
        <f t="shared" si="1792"/>
        <v>106</v>
      </c>
      <c r="M1163" s="27">
        <f t="shared" si="1792"/>
        <v>0</v>
      </c>
      <c r="N1163" s="27">
        <f t="shared" si="1792"/>
        <v>0</v>
      </c>
      <c r="O1163" s="27">
        <f t="shared" si="1792"/>
        <v>0</v>
      </c>
      <c r="P1163" s="27">
        <f t="shared" si="1792"/>
        <v>0</v>
      </c>
      <c r="Q1163" s="27">
        <f t="shared" si="1792"/>
        <v>0</v>
      </c>
      <c r="R1163" s="27">
        <f t="shared" si="1792"/>
        <v>106</v>
      </c>
      <c r="S1163" s="27">
        <f t="shared" si="1792"/>
        <v>0</v>
      </c>
      <c r="T1163" s="27">
        <f t="shared" si="1792"/>
        <v>0</v>
      </c>
      <c r="U1163" s="27">
        <f t="shared" si="1792"/>
        <v>0</v>
      </c>
      <c r="V1163" s="27">
        <f t="shared" ref="T1163:AI1164" si="1793">V1164</f>
        <v>0</v>
      </c>
      <c r="W1163" s="27">
        <f t="shared" si="1793"/>
        <v>0</v>
      </c>
      <c r="X1163" s="27">
        <f t="shared" si="1793"/>
        <v>106</v>
      </c>
      <c r="Y1163" s="27">
        <f t="shared" si="1793"/>
        <v>0</v>
      </c>
      <c r="Z1163" s="27">
        <f t="shared" si="1793"/>
        <v>0</v>
      </c>
      <c r="AA1163" s="27">
        <f t="shared" si="1793"/>
        <v>0</v>
      </c>
      <c r="AB1163" s="27">
        <f t="shared" si="1793"/>
        <v>0</v>
      </c>
      <c r="AC1163" s="27">
        <f t="shared" si="1793"/>
        <v>0</v>
      </c>
      <c r="AD1163" s="27">
        <f t="shared" si="1793"/>
        <v>106</v>
      </c>
      <c r="AE1163" s="27">
        <f t="shared" si="1793"/>
        <v>0</v>
      </c>
      <c r="AF1163" s="27">
        <f t="shared" si="1793"/>
        <v>0</v>
      </c>
      <c r="AG1163" s="27">
        <f t="shared" si="1793"/>
        <v>0</v>
      </c>
      <c r="AH1163" s="27">
        <f t="shared" si="1793"/>
        <v>0</v>
      </c>
      <c r="AI1163" s="27">
        <f t="shared" si="1793"/>
        <v>0</v>
      </c>
      <c r="AJ1163" s="27">
        <f t="shared" ref="AF1163:AQ1164" si="1794">AJ1164</f>
        <v>106</v>
      </c>
      <c r="AK1163" s="27">
        <f t="shared" si="1794"/>
        <v>0</v>
      </c>
      <c r="AL1163" s="27">
        <f t="shared" si="1794"/>
        <v>0</v>
      </c>
      <c r="AM1163" s="27">
        <f t="shared" si="1794"/>
        <v>0</v>
      </c>
      <c r="AN1163" s="27">
        <f t="shared" si="1794"/>
        <v>0</v>
      </c>
      <c r="AO1163" s="27">
        <f t="shared" si="1794"/>
        <v>0</v>
      </c>
      <c r="AP1163" s="27">
        <f t="shared" si="1794"/>
        <v>106</v>
      </c>
      <c r="AQ1163" s="27">
        <f t="shared" si="1794"/>
        <v>0</v>
      </c>
    </row>
    <row r="1164" spans="1:43" s="12" customFormat="1" ht="38.25" customHeight="1">
      <c r="A1164" s="33" t="s">
        <v>437</v>
      </c>
      <c r="B1164" s="42" t="s">
        <v>57</v>
      </c>
      <c r="C1164" s="42" t="s">
        <v>50</v>
      </c>
      <c r="D1164" s="42" t="s">
        <v>430</v>
      </c>
      <c r="E1164" s="42" t="s">
        <v>80</v>
      </c>
      <c r="F1164" s="27">
        <f t="shared" si="1792"/>
        <v>106</v>
      </c>
      <c r="G1164" s="27">
        <f t="shared" si="1792"/>
        <v>0</v>
      </c>
      <c r="H1164" s="27">
        <f t="shared" si="1792"/>
        <v>0</v>
      </c>
      <c r="I1164" s="27">
        <f t="shared" si="1792"/>
        <v>0</v>
      </c>
      <c r="J1164" s="27">
        <f t="shared" si="1792"/>
        <v>0</v>
      </c>
      <c r="K1164" s="27">
        <f t="shared" si="1792"/>
        <v>0</v>
      </c>
      <c r="L1164" s="27">
        <f t="shared" si="1792"/>
        <v>106</v>
      </c>
      <c r="M1164" s="27">
        <f t="shared" si="1792"/>
        <v>0</v>
      </c>
      <c r="N1164" s="27">
        <f t="shared" si="1792"/>
        <v>0</v>
      </c>
      <c r="O1164" s="27">
        <f t="shared" si="1792"/>
        <v>0</v>
      </c>
      <c r="P1164" s="27">
        <f t="shared" si="1792"/>
        <v>0</v>
      </c>
      <c r="Q1164" s="27">
        <f t="shared" si="1792"/>
        <v>0</v>
      </c>
      <c r="R1164" s="27">
        <f t="shared" si="1792"/>
        <v>106</v>
      </c>
      <c r="S1164" s="27">
        <f t="shared" si="1792"/>
        <v>0</v>
      </c>
      <c r="T1164" s="27">
        <f t="shared" si="1793"/>
        <v>0</v>
      </c>
      <c r="U1164" s="27">
        <f t="shared" si="1793"/>
        <v>0</v>
      </c>
      <c r="V1164" s="27">
        <f t="shared" si="1793"/>
        <v>0</v>
      </c>
      <c r="W1164" s="27">
        <f t="shared" si="1793"/>
        <v>0</v>
      </c>
      <c r="X1164" s="27">
        <f t="shared" si="1793"/>
        <v>106</v>
      </c>
      <c r="Y1164" s="27">
        <f t="shared" si="1793"/>
        <v>0</v>
      </c>
      <c r="Z1164" s="27">
        <f t="shared" si="1793"/>
        <v>0</v>
      </c>
      <c r="AA1164" s="27">
        <f t="shared" si="1793"/>
        <v>0</v>
      </c>
      <c r="AB1164" s="27">
        <f t="shared" si="1793"/>
        <v>0</v>
      </c>
      <c r="AC1164" s="27">
        <f t="shared" si="1793"/>
        <v>0</v>
      </c>
      <c r="AD1164" s="27">
        <f t="shared" si="1793"/>
        <v>106</v>
      </c>
      <c r="AE1164" s="27">
        <f t="shared" si="1793"/>
        <v>0</v>
      </c>
      <c r="AF1164" s="27">
        <f t="shared" si="1794"/>
        <v>0</v>
      </c>
      <c r="AG1164" s="27">
        <f t="shared" si="1794"/>
        <v>0</v>
      </c>
      <c r="AH1164" s="27">
        <f t="shared" si="1794"/>
        <v>0</v>
      </c>
      <c r="AI1164" s="27">
        <f t="shared" si="1794"/>
        <v>0</v>
      </c>
      <c r="AJ1164" s="27">
        <f t="shared" si="1794"/>
        <v>106</v>
      </c>
      <c r="AK1164" s="27">
        <f t="shared" si="1794"/>
        <v>0</v>
      </c>
      <c r="AL1164" s="27">
        <f t="shared" si="1794"/>
        <v>0</v>
      </c>
      <c r="AM1164" s="27">
        <f t="shared" si="1794"/>
        <v>0</v>
      </c>
      <c r="AN1164" s="27">
        <f t="shared" si="1794"/>
        <v>0</v>
      </c>
      <c r="AO1164" s="27">
        <f t="shared" si="1794"/>
        <v>0</v>
      </c>
      <c r="AP1164" s="27">
        <f t="shared" si="1794"/>
        <v>106</v>
      </c>
      <c r="AQ1164" s="27">
        <f t="shared" si="1794"/>
        <v>0</v>
      </c>
    </row>
    <row r="1165" spans="1:43" s="12" customFormat="1" ht="39" customHeight="1">
      <c r="A1165" s="72" t="s">
        <v>170</v>
      </c>
      <c r="B1165" s="42" t="s">
        <v>57</v>
      </c>
      <c r="C1165" s="42" t="s">
        <v>50</v>
      </c>
      <c r="D1165" s="42" t="s">
        <v>430</v>
      </c>
      <c r="E1165" s="42" t="s">
        <v>169</v>
      </c>
      <c r="F1165" s="27">
        <v>106</v>
      </c>
      <c r="G1165" s="27"/>
      <c r="H1165" s="27"/>
      <c r="I1165" s="27"/>
      <c r="J1165" s="27"/>
      <c r="K1165" s="27"/>
      <c r="L1165" s="27">
        <f>F1165+H1165+I1165+J1165+K1165</f>
        <v>106</v>
      </c>
      <c r="M1165" s="27">
        <f>G1165+K1165</f>
        <v>0</v>
      </c>
      <c r="N1165" s="27"/>
      <c r="O1165" s="27"/>
      <c r="P1165" s="27"/>
      <c r="Q1165" s="27"/>
      <c r="R1165" s="27">
        <f>L1165+N1165+O1165+P1165+Q1165</f>
        <v>106</v>
      </c>
      <c r="S1165" s="27">
        <f>M1165+Q1165</f>
        <v>0</v>
      </c>
      <c r="T1165" s="27"/>
      <c r="U1165" s="27"/>
      <c r="V1165" s="27"/>
      <c r="W1165" s="27"/>
      <c r="X1165" s="27">
        <f>R1165+T1165+U1165+V1165+W1165</f>
        <v>106</v>
      </c>
      <c r="Y1165" s="27">
        <f>S1165+W1165</f>
        <v>0</v>
      </c>
      <c r="Z1165" s="27"/>
      <c r="AA1165" s="27"/>
      <c r="AB1165" s="27"/>
      <c r="AC1165" s="27"/>
      <c r="AD1165" s="27">
        <f>X1165+Z1165+AA1165+AB1165+AC1165</f>
        <v>106</v>
      </c>
      <c r="AE1165" s="27">
        <f>Y1165+AC1165</f>
        <v>0</v>
      </c>
      <c r="AF1165" s="27"/>
      <c r="AG1165" s="27"/>
      <c r="AH1165" s="27"/>
      <c r="AI1165" s="27"/>
      <c r="AJ1165" s="27">
        <f>AD1165+AF1165+AG1165+AH1165+AI1165</f>
        <v>106</v>
      </c>
      <c r="AK1165" s="27">
        <f>AE1165+AI1165</f>
        <v>0</v>
      </c>
      <c r="AL1165" s="27"/>
      <c r="AM1165" s="27"/>
      <c r="AN1165" s="27"/>
      <c r="AO1165" s="27"/>
      <c r="AP1165" s="27">
        <f>AJ1165+AL1165+AM1165+AN1165+AO1165</f>
        <v>106</v>
      </c>
      <c r="AQ1165" s="27">
        <f>AK1165+AO1165</f>
        <v>0</v>
      </c>
    </row>
    <row r="1166" spans="1:43" s="12" customFormat="1" ht="71.25" customHeight="1">
      <c r="A1166" s="72" t="s">
        <v>558</v>
      </c>
      <c r="B1166" s="42" t="s">
        <v>57</v>
      </c>
      <c r="C1166" s="42" t="s">
        <v>50</v>
      </c>
      <c r="D1166" s="42" t="s">
        <v>274</v>
      </c>
      <c r="E1166" s="42"/>
      <c r="F1166" s="27">
        <f t="shared" ref="F1166:U1169" si="1795">F1167</f>
        <v>325</v>
      </c>
      <c r="G1166" s="27">
        <f t="shared" si="1795"/>
        <v>0</v>
      </c>
      <c r="H1166" s="27">
        <f t="shared" si="1795"/>
        <v>0</v>
      </c>
      <c r="I1166" s="27">
        <f t="shared" si="1795"/>
        <v>0</v>
      </c>
      <c r="J1166" s="27">
        <f t="shared" si="1795"/>
        <v>0</v>
      </c>
      <c r="K1166" s="27">
        <f t="shared" si="1795"/>
        <v>0</v>
      </c>
      <c r="L1166" s="27">
        <f t="shared" si="1795"/>
        <v>325</v>
      </c>
      <c r="M1166" s="27">
        <f t="shared" si="1795"/>
        <v>0</v>
      </c>
      <c r="N1166" s="27">
        <f t="shared" si="1795"/>
        <v>0</v>
      </c>
      <c r="O1166" s="27">
        <f t="shared" si="1795"/>
        <v>0</v>
      </c>
      <c r="P1166" s="27">
        <f t="shared" si="1795"/>
        <v>0</v>
      </c>
      <c r="Q1166" s="27">
        <f t="shared" si="1795"/>
        <v>0</v>
      </c>
      <c r="R1166" s="27">
        <f t="shared" si="1795"/>
        <v>325</v>
      </c>
      <c r="S1166" s="27">
        <f t="shared" si="1795"/>
        <v>0</v>
      </c>
      <c r="T1166" s="27">
        <f t="shared" si="1795"/>
        <v>0</v>
      </c>
      <c r="U1166" s="27">
        <f t="shared" si="1795"/>
        <v>0</v>
      </c>
      <c r="V1166" s="27">
        <f t="shared" ref="T1166:AI1169" si="1796">V1167</f>
        <v>0</v>
      </c>
      <c r="W1166" s="27">
        <f t="shared" si="1796"/>
        <v>0</v>
      </c>
      <c r="X1166" s="27">
        <f t="shared" si="1796"/>
        <v>325</v>
      </c>
      <c r="Y1166" s="27">
        <f t="shared" si="1796"/>
        <v>0</v>
      </c>
      <c r="Z1166" s="27">
        <f t="shared" si="1796"/>
        <v>0</v>
      </c>
      <c r="AA1166" s="27">
        <f t="shared" si="1796"/>
        <v>0</v>
      </c>
      <c r="AB1166" s="27">
        <f t="shared" si="1796"/>
        <v>0</v>
      </c>
      <c r="AC1166" s="27">
        <f t="shared" si="1796"/>
        <v>0</v>
      </c>
      <c r="AD1166" s="27">
        <f t="shared" si="1796"/>
        <v>325</v>
      </c>
      <c r="AE1166" s="27">
        <f t="shared" si="1796"/>
        <v>0</v>
      </c>
      <c r="AF1166" s="27">
        <f t="shared" si="1796"/>
        <v>0</v>
      </c>
      <c r="AG1166" s="27">
        <f t="shared" si="1796"/>
        <v>0</v>
      </c>
      <c r="AH1166" s="27">
        <f t="shared" si="1796"/>
        <v>0</v>
      </c>
      <c r="AI1166" s="27">
        <f t="shared" si="1796"/>
        <v>0</v>
      </c>
      <c r="AJ1166" s="27">
        <f t="shared" ref="AF1166:AQ1169" si="1797">AJ1167</f>
        <v>325</v>
      </c>
      <c r="AK1166" s="27">
        <f t="shared" si="1797"/>
        <v>0</v>
      </c>
      <c r="AL1166" s="27">
        <f t="shared" si="1797"/>
        <v>0</v>
      </c>
      <c r="AM1166" s="27">
        <f t="shared" si="1797"/>
        <v>0</v>
      </c>
      <c r="AN1166" s="27">
        <f t="shared" si="1797"/>
        <v>0</v>
      </c>
      <c r="AO1166" s="27">
        <f t="shared" si="1797"/>
        <v>0</v>
      </c>
      <c r="AP1166" s="27">
        <f t="shared" si="1797"/>
        <v>325</v>
      </c>
      <c r="AQ1166" s="27">
        <f t="shared" si="1797"/>
        <v>0</v>
      </c>
    </row>
    <row r="1167" spans="1:43" s="12" customFormat="1" ht="23.25" customHeight="1">
      <c r="A1167" s="33" t="s">
        <v>207</v>
      </c>
      <c r="B1167" s="42" t="s">
        <v>57</v>
      </c>
      <c r="C1167" s="42" t="s">
        <v>50</v>
      </c>
      <c r="D1167" s="42" t="s">
        <v>272</v>
      </c>
      <c r="E1167" s="42"/>
      <c r="F1167" s="27">
        <f t="shared" si="1795"/>
        <v>325</v>
      </c>
      <c r="G1167" s="27">
        <f t="shared" si="1795"/>
        <v>0</v>
      </c>
      <c r="H1167" s="27">
        <f t="shared" si="1795"/>
        <v>0</v>
      </c>
      <c r="I1167" s="27">
        <f t="shared" si="1795"/>
        <v>0</v>
      </c>
      <c r="J1167" s="27">
        <f t="shared" si="1795"/>
        <v>0</v>
      </c>
      <c r="K1167" s="27">
        <f t="shared" si="1795"/>
        <v>0</v>
      </c>
      <c r="L1167" s="27">
        <f t="shared" si="1795"/>
        <v>325</v>
      </c>
      <c r="M1167" s="27">
        <f t="shared" si="1795"/>
        <v>0</v>
      </c>
      <c r="N1167" s="27">
        <f t="shared" si="1795"/>
        <v>0</v>
      </c>
      <c r="O1167" s="27">
        <f t="shared" si="1795"/>
        <v>0</v>
      </c>
      <c r="P1167" s="27">
        <f t="shared" si="1795"/>
        <v>0</v>
      </c>
      <c r="Q1167" s="27">
        <f t="shared" si="1795"/>
        <v>0</v>
      </c>
      <c r="R1167" s="27">
        <f t="shared" si="1795"/>
        <v>325</v>
      </c>
      <c r="S1167" s="27">
        <f t="shared" si="1795"/>
        <v>0</v>
      </c>
      <c r="T1167" s="27">
        <f t="shared" si="1796"/>
        <v>0</v>
      </c>
      <c r="U1167" s="27">
        <f t="shared" si="1796"/>
        <v>0</v>
      </c>
      <c r="V1167" s="27">
        <f t="shared" si="1796"/>
        <v>0</v>
      </c>
      <c r="W1167" s="27">
        <f t="shared" si="1796"/>
        <v>0</v>
      </c>
      <c r="X1167" s="27">
        <f t="shared" si="1796"/>
        <v>325</v>
      </c>
      <c r="Y1167" s="27">
        <f t="shared" si="1796"/>
        <v>0</v>
      </c>
      <c r="Z1167" s="27">
        <f t="shared" si="1796"/>
        <v>0</v>
      </c>
      <c r="AA1167" s="27">
        <f t="shared" si="1796"/>
        <v>0</v>
      </c>
      <c r="AB1167" s="27">
        <f t="shared" si="1796"/>
        <v>0</v>
      </c>
      <c r="AC1167" s="27">
        <f t="shared" si="1796"/>
        <v>0</v>
      </c>
      <c r="AD1167" s="27">
        <f t="shared" si="1796"/>
        <v>325</v>
      </c>
      <c r="AE1167" s="27">
        <f t="shared" si="1796"/>
        <v>0</v>
      </c>
      <c r="AF1167" s="27">
        <f t="shared" si="1797"/>
        <v>0</v>
      </c>
      <c r="AG1167" s="27">
        <f t="shared" si="1797"/>
        <v>0</v>
      </c>
      <c r="AH1167" s="27">
        <f t="shared" si="1797"/>
        <v>0</v>
      </c>
      <c r="AI1167" s="27">
        <f t="shared" si="1797"/>
        <v>0</v>
      </c>
      <c r="AJ1167" s="27">
        <f t="shared" si="1797"/>
        <v>325</v>
      </c>
      <c r="AK1167" s="27">
        <f t="shared" si="1797"/>
        <v>0</v>
      </c>
      <c r="AL1167" s="27">
        <f t="shared" si="1797"/>
        <v>0</v>
      </c>
      <c r="AM1167" s="27">
        <f t="shared" si="1797"/>
        <v>0</v>
      </c>
      <c r="AN1167" s="27">
        <f t="shared" si="1797"/>
        <v>0</v>
      </c>
      <c r="AO1167" s="27">
        <f t="shared" si="1797"/>
        <v>0</v>
      </c>
      <c r="AP1167" s="27">
        <f t="shared" si="1797"/>
        <v>325</v>
      </c>
      <c r="AQ1167" s="27">
        <f t="shared" si="1797"/>
        <v>0</v>
      </c>
    </row>
    <row r="1168" spans="1:43" s="12" customFormat="1" ht="38.25" customHeight="1">
      <c r="A1168" s="72" t="s">
        <v>213</v>
      </c>
      <c r="B1168" s="42" t="s">
        <v>57</v>
      </c>
      <c r="C1168" s="42" t="s">
        <v>50</v>
      </c>
      <c r="D1168" s="42" t="s">
        <v>273</v>
      </c>
      <c r="E1168" s="42"/>
      <c r="F1168" s="27">
        <f t="shared" si="1795"/>
        <v>325</v>
      </c>
      <c r="G1168" s="27">
        <f t="shared" si="1795"/>
        <v>0</v>
      </c>
      <c r="H1168" s="27">
        <f t="shared" si="1795"/>
        <v>0</v>
      </c>
      <c r="I1168" s="27">
        <f t="shared" si="1795"/>
        <v>0</v>
      </c>
      <c r="J1168" s="27">
        <f t="shared" si="1795"/>
        <v>0</v>
      </c>
      <c r="K1168" s="27">
        <f t="shared" si="1795"/>
        <v>0</v>
      </c>
      <c r="L1168" s="27">
        <f t="shared" si="1795"/>
        <v>325</v>
      </c>
      <c r="M1168" s="27">
        <f t="shared" si="1795"/>
        <v>0</v>
      </c>
      <c r="N1168" s="27">
        <f t="shared" si="1795"/>
        <v>0</v>
      </c>
      <c r="O1168" s="27">
        <f t="shared" si="1795"/>
        <v>0</v>
      </c>
      <c r="P1168" s="27">
        <f t="shared" si="1795"/>
        <v>0</v>
      </c>
      <c r="Q1168" s="27">
        <f t="shared" si="1795"/>
        <v>0</v>
      </c>
      <c r="R1168" s="27">
        <f t="shared" si="1795"/>
        <v>325</v>
      </c>
      <c r="S1168" s="27">
        <f t="shared" si="1795"/>
        <v>0</v>
      </c>
      <c r="T1168" s="27">
        <f t="shared" si="1796"/>
        <v>0</v>
      </c>
      <c r="U1168" s="27">
        <f t="shared" si="1796"/>
        <v>0</v>
      </c>
      <c r="V1168" s="27">
        <f t="shared" si="1796"/>
        <v>0</v>
      </c>
      <c r="W1168" s="27">
        <f t="shared" si="1796"/>
        <v>0</v>
      </c>
      <c r="X1168" s="27">
        <f t="shared" si="1796"/>
        <v>325</v>
      </c>
      <c r="Y1168" s="27">
        <f t="shared" si="1796"/>
        <v>0</v>
      </c>
      <c r="Z1168" s="27">
        <f t="shared" si="1796"/>
        <v>0</v>
      </c>
      <c r="AA1168" s="27">
        <f t="shared" si="1796"/>
        <v>0</v>
      </c>
      <c r="AB1168" s="27">
        <f t="shared" si="1796"/>
        <v>0</v>
      </c>
      <c r="AC1168" s="27">
        <f t="shared" si="1796"/>
        <v>0</v>
      </c>
      <c r="AD1168" s="27">
        <f t="shared" si="1796"/>
        <v>325</v>
      </c>
      <c r="AE1168" s="27">
        <f t="shared" si="1796"/>
        <v>0</v>
      </c>
      <c r="AF1168" s="27">
        <f t="shared" si="1797"/>
        <v>0</v>
      </c>
      <c r="AG1168" s="27">
        <f t="shared" si="1797"/>
        <v>0</v>
      </c>
      <c r="AH1168" s="27">
        <f t="shared" si="1797"/>
        <v>0</v>
      </c>
      <c r="AI1168" s="27">
        <f t="shared" si="1797"/>
        <v>0</v>
      </c>
      <c r="AJ1168" s="27">
        <f t="shared" si="1797"/>
        <v>325</v>
      </c>
      <c r="AK1168" s="27">
        <f t="shared" si="1797"/>
        <v>0</v>
      </c>
      <c r="AL1168" s="27">
        <f t="shared" si="1797"/>
        <v>0</v>
      </c>
      <c r="AM1168" s="27">
        <f t="shared" si="1797"/>
        <v>0</v>
      </c>
      <c r="AN1168" s="27">
        <f t="shared" si="1797"/>
        <v>0</v>
      </c>
      <c r="AO1168" s="27">
        <f t="shared" si="1797"/>
        <v>0</v>
      </c>
      <c r="AP1168" s="27">
        <f t="shared" si="1797"/>
        <v>325</v>
      </c>
      <c r="AQ1168" s="27">
        <f t="shared" si="1797"/>
        <v>0</v>
      </c>
    </row>
    <row r="1169" spans="1:43" s="12" customFormat="1" ht="36.75" customHeight="1">
      <c r="A1169" s="72" t="s">
        <v>83</v>
      </c>
      <c r="B1169" s="42" t="s">
        <v>57</v>
      </c>
      <c r="C1169" s="42" t="s">
        <v>50</v>
      </c>
      <c r="D1169" s="42" t="s">
        <v>273</v>
      </c>
      <c r="E1169" s="42">
        <v>600</v>
      </c>
      <c r="F1169" s="27">
        <f t="shared" si="1795"/>
        <v>325</v>
      </c>
      <c r="G1169" s="27">
        <f t="shared" si="1795"/>
        <v>0</v>
      </c>
      <c r="H1169" s="27">
        <f t="shared" si="1795"/>
        <v>0</v>
      </c>
      <c r="I1169" s="27">
        <f t="shared" si="1795"/>
        <v>0</v>
      </c>
      <c r="J1169" s="27">
        <f t="shared" si="1795"/>
        <v>0</v>
      </c>
      <c r="K1169" s="27">
        <f t="shared" si="1795"/>
        <v>0</v>
      </c>
      <c r="L1169" s="27">
        <f t="shared" si="1795"/>
        <v>325</v>
      </c>
      <c r="M1169" s="27">
        <f t="shared" si="1795"/>
        <v>0</v>
      </c>
      <c r="N1169" s="27">
        <f t="shared" si="1795"/>
        <v>0</v>
      </c>
      <c r="O1169" s="27">
        <f t="shared" si="1795"/>
        <v>0</v>
      </c>
      <c r="P1169" s="27">
        <f t="shared" si="1795"/>
        <v>0</v>
      </c>
      <c r="Q1169" s="27">
        <f t="shared" si="1795"/>
        <v>0</v>
      </c>
      <c r="R1169" s="27">
        <f t="shared" si="1795"/>
        <v>325</v>
      </c>
      <c r="S1169" s="27">
        <f t="shared" si="1795"/>
        <v>0</v>
      </c>
      <c r="T1169" s="27">
        <f t="shared" si="1796"/>
        <v>0</v>
      </c>
      <c r="U1169" s="27">
        <f t="shared" si="1796"/>
        <v>0</v>
      </c>
      <c r="V1169" s="27">
        <f t="shared" si="1796"/>
        <v>0</v>
      </c>
      <c r="W1169" s="27">
        <f t="shared" si="1796"/>
        <v>0</v>
      </c>
      <c r="X1169" s="27">
        <f t="shared" si="1796"/>
        <v>325</v>
      </c>
      <c r="Y1169" s="27">
        <f t="shared" si="1796"/>
        <v>0</v>
      </c>
      <c r="Z1169" s="27">
        <f t="shared" si="1796"/>
        <v>0</v>
      </c>
      <c r="AA1169" s="27">
        <f t="shared" si="1796"/>
        <v>0</v>
      </c>
      <c r="AB1169" s="27">
        <f t="shared" si="1796"/>
        <v>0</v>
      </c>
      <c r="AC1169" s="27">
        <f t="shared" si="1796"/>
        <v>0</v>
      </c>
      <c r="AD1169" s="27">
        <f t="shared" si="1796"/>
        <v>325</v>
      </c>
      <c r="AE1169" s="27">
        <f t="shared" si="1796"/>
        <v>0</v>
      </c>
      <c r="AF1169" s="27">
        <f t="shared" si="1797"/>
        <v>0</v>
      </c>
      <c r="AG1169" s="27">
        <f t="shared" si="1797"/>
        <v>0</v>
      </c>
      <c r="AH1169" s="27">
        <f t="shared" si="1797"/>
        <v>0</v>
      </c>
      <c r="AI1169" s="27">
        <f t="shared" si="1797"/>
        <v>0</v>
      </c>
      <c r="AJ1169" s="27">
        <f t="shared" si="1797"/>
        <v>325</v>
      </c>
      <c r="AK1169" s="27">
        <f t="shared" si="1797"/>
        <v>0</v>
      </c>
      <c r="AL1169" s="27">
        <f t="shared" si="1797"/>
        <v>0</v>
      </c>
      <c r="AM1169" s="27">
        <f t="shared" si="1797"/>
        <v>0</v>
      </c>
      <c r="AN1169" s="27">
        <f t="shared" si="1797"/>
        <v>0</v>
      </c>
      <c r="AO1169" s="27">
        <f t="shared" si="1797"/>
        <v>0</v>
      </c>
      <c r="AP1169" s="27">
        <f t="shared" si="1797"/>
        <v>325</v>
      </c>
      <c r="AQ1169" s="27">
        <f t="shared" si="1797"/>
        <v>0</v>
      </c>
    </row>
    <row r="1170" spans="1:43" s="12" customFormat="1" ht="49.5">
      <c r="A1170" s="72" t="s">
        <v>200</v>
      </c>
      <c r="B1170" s="42" t="s">
        <v>57</v>
      </c>
      <c r="C1170" s="42" t="s">
        <v>50</v>
      </c>
      <c r="D1170" s="42" t="s">
        <v>273</v>
      </c>
      <c r="E1170" s="42" t="s">
        <v>183</v>
      </c>
      <c r="F1170" s="27">
        <v>325</v>
      </c>
      <c r="G1170" s="27"/>
      <c r="H1170" s="27"/>
      <c r="I1170" s="27"/>
      <c r="J1170" s="27"/>
      <c r="K1170" s="27"/>
      <c r="L1170" s="27">
        <f>F1170+H1170+I1170+J1170+K1170</f>
        <v>325</v>
      </c>
      <c r="M1170" s="27">
        <f>G1170+K1170</f>
        <v>0</v>
      </c>
      <c r="N1170" s="27"/>
      <c r="O1170" s="27"/>
      <c r="P1170" s="27"/>
      <c r="Q1170" s="27"/>
      <c r="R1170" s="27">
        <f>L1170+N1170+O1170+P1170+Q1170</f>
        <v>325</v>
      </c>
      <c r="S1170" s="27">
        <f>M1170+Q1170</f>
        <v>0</v>
      </c>
      <c r="T1170" s="27"/>
      <c r="U1170" s="27"/>
      <c r="V1170" s="27"/>
      <c r="W1170" s="27"/>
      <c r="X1170" s="27">
        <f>R1170+T1170+U1170+V1170+W1170</f>
        <v>325</v>
      </c>
      <c r="Y1170" s="27">
        <f>S1170+W1170</f>
        <v>0</v>
      </c>
      <c r="Z1170" s="27"/>
      <c r="AA1170" s="27"/>
      <c r="AB1170" s="27"/>
      <c r="AC1170" s="27"/>
      <c r="AD1170" s="27">
        <f>X1170+Z1170+AA1170+AB1170+AC1170</f>
        <v>325</v>
      </c>
      <c r="AE1170" s="27">
        <f>Y1170+AC1170</f>
        <v>0</v>
      </c>
      <c r="AF1170" s="27"/>
      <c r="AG1170" s="27"/>
      <c r="AH1170" s="27"/>
      <c r="AI1170" s="27"/>
      <c r="AJ1170" s="27">
        <f>AD1170+AF1170+AG1170+AH1170+AI1170</f>
        <v>325</v>
      </c>
      <c r="AK1170" s="27">
        <f>AE1170+AI1170</f>
        <v>0</v>
      </c>
      <c r="AL1170" s="27"/>
      <c r="AM1170" s="27"/>
      <c r="AN1170" s="27"/>
      <c r="AO1170" s="27"/>
      <c r="AP1170" s="27">
        <f>AJ1170+AL1170+AM1170+AN1170+AO1170</f>
        <v>325</v>
      </c>
      <c r="AQ1170" s="27">
        <f>AK1170+AO1170</f>
        <v>0</v>
      </c>
    </row>
    <row r="1171" spans="1:43" s="12" customFormat="1" ht="17.25" customHeight="1">
      <c r="A1171" s="71"/>
      <c r="B1171" s="22"/>
      <c r="C1171" s="22"/>
      <c r="D1171" s="32"/>
      <c r="E1171" s="25"/>
      <c r="F1171" s="62"/>
      <c r="G1171" s="62"/>
      <c r="H1171" s="62"/>
      <c r="I1171" s="62"/>
      <c r="J1171" s="62"/>
      <c r="K1171" s="62"/>
      <c r="L1171" s="62"/>
      <c r="M1171" s="62"/>
      <c r="N1171" s="62"/>
      <c r="O1171" s="62"/>
      <c r="P1171" s="62"/>
      <c r="Q1171" s="62"/>
      <c r="R1171" s="62"/>
      <c r="S1171" s="62"/>
      <c r="T1171" s="62"/>
      <c r="U1171" s="62"/>
      <c r="V1171" s="62"/>
      <c r="W1171" s="62"/>
      <c r="X1171" s="62"/>
      <c r="Y1171" s="62"/>
      <c r="Z1171" s="62"/>
      <c r="AA1171" s="62"/>
      <c r="AB1171" s="62"/>
      <c r="AC1171" s="62"/>
      <c r="AD1171" s="62"/>
      <c r="AE1171" s="62"/>
      <c r="AF1171" s="62"/>
      <c r="AG1171" s="62"/>
      <c r="AH1171" s="62"/>
      <c r="AI1171" s="62"/>
      <c r="AJ1171" s="62"/>
      <c r="AK1171" s="62"/>
      <c r="AL1171" s="62"/>
      <c r="AM1171" s="62"/>
      <c r="AN1171" s="62"/>
      <c r="AO1171" s="62"/>
      <c r="AP1171" s="62"/>
      <c r="AQ1171" s="62"/>
    </row>
    <row r="1172" spans="1:43" s="12" customFormat="1" ht="18.75">
      <c r="A1172" s="71" t="s">
        <v>77</v>
      </c>
      <c r="B1172" s="22" t="s">
        <v>57</v>
      </c>
      <c r="C1172" s="22" t="s">
        <v>51</v>
      </c>
      <c r="D1172" s="32"/>
      <c r="E1172" s="25"/>
      <c r="F1172" s="24">
        <f t="shared" ref="F1172:U1176" si="1798">F1173</f>
        <v>5952</v>
      </c>
      <c r="G1172" s="24">
        <f t="shared" si="1798"/>
        <v>0</v>
      </c>
      <c r="H1172" s="24">
        <f t="shared" si="1798"/>
        <v>0</v>
      </c>
      <c r="I1172" s="24">
        <f t="shared" si="1798"/>
        <v>0</v>
      </c>
      <c r="J1172" s="24">
        <f t="shared" si="1798"/>
        <v>0</v>
      </c>
      <c r="K1172" s="24">
        <f t="shared" si="1798"/>
        <v>0</v>
      </c>
      <c r="L1172" s="24">
        <f t="shared" si="1798"/>
        <v>5952</v>
      </c>
      <c r="M1172" s="24">
        <f t="shared" si="1798"/>
        <v>0</v>
      </c>
      <c r="N1172" s="24">
        <f t="shared" si="1798"/>
        <v>0</v>
      </c>
      <c r="O1172" s="24">
        <f t="shared" si="1798"/>
        <v>0</v>
      </c>
      <c r="P1172" s="24">
        <f t="shared" si="1798"/>
        <v>0</v>
      </c>
      <c r="Q1172" s="24">
        <f t="shared" si="1798"/>
        <v>0</v>
      </c>
      <c r="R1172" s="24">
        <f t="shared" si="1798"/>
        <v>5952</v>
      </c>
      <c r="S1172" s="24">
        <f t="shared" si="1798"/>
        <v>0</v>
      </c>
      <c r="T1172" s="24">
        <f t="shared" si="1798"/>
        <v>0</v>
      </c>
      <c r="U1172" s="24">
        <f t="shared" si="1798"/>
        <v>0</v>
      </c>
      <c r="V1172" s="24">
        <f t="shared" ref="T1172:AI1176" si="1799">V1173</f>
        <v>0</v>
      </c>
      <c r="W1172" s="24">
        <f t="shared" si="1799"/>
        <v>0</v>
      </c>
      <c r="X1172" s="24">
        <f t="shared" si="1799"/>
        <v>5952</v>
      </c>
      <c r="Y1172" s="24">
        <f t="shared" si="1799"/>
        <v>0</v>
      </c>
      <c r="Z1172" s="24">
        <f t="shared" si="1799"/>
        <v>0</v>
      </c>
      <c r="AA1172" s="24">
        <f t="shared" si="1799"/>
        <v>0</v>
      </c>
      <c r="AB1172" s="24">
        <f t="shared" si="1799"/>
        <v>0</v>
      </c>
      <c r="AC1172" s="24">
        <f t="shared" si="1799"/>
        <v>0</v>
      </c>
      <c r="AD1172" s="24">
        <f t="shared" si="1799"/>
        <v>5952</v>
      </c>
      <c r="AE1172" s="24">
        <f t="shared" si="1799"/>
        <v>0</v>
      </c>
      <c r="AF1172" s="24">
        <f t="shared" si="1799"/>
        <v>0</v>
      </c>
      <c r="AG1172" s="24">
        <f t="shared" si="1799"/>
        <v>0</v>
      </c>
      <c r="AH1172" s="24">
        <f t="shared" si="1799"/>
        <v>0</v>
      </c>
      <c r="AI1172" s="24">
        <f t="shared" si="1799"/>
        <v>0</v>
      </c>
      <c r="AJ1172" s="24">
        <f t="shared" ref="AF1172:AQ1176" si="1800">AJ1173</f>
        <v>5952</v>
      </c>
      <c r="AK1172" s="24">
        <f t="shared" si="1800"/>
        <v>0</v>
      </c>
      <c r="AL1172" s="24">
        <f t="shared" si="1800"/>
        <v>0</v>
      </c>
      <c r="AM1172" s="24">
        <f t="shared" si="1800"/>
        <v>0</v>
      </c>
      <c r="AN1172" s="24">
        <f t="shared" si="1800"/>
        <v>-1</v>
      </c>
      <c r="AO1172" s="24">
        <f t="shared" si="1800"/>
        <v>0</v>
      </c>
      <c r="AP1172" s="24">
        <f t="shared" si="1800"/>
        <v>5951</v>
      </c>
      <c r="AQ1172" s="24">
        <f t="shared" si="1800"/>
        <v>0</v>
      </c>
    </row>
    <row r="1173" spans="1:43" s="12" customFormat="1" ht="51.75" customHeight="1">
      <c r="A1173" s="73" t="s">
        <v>480</v>
      </c>
      <c r="B1173" s="42" t="s">
        <v>57</v>
      </c>
      <c r="C1173" s="42" t="s">
        <v>51</v>
      </c>
      <c r="D1173" s="42" t="s">
        <v>261</v>
      </c>
      <c r="E1173" s="42"/>
      <c r="F1173" s="27">
        <f t="shared" si="1798"/>
        <v>5952</v>
      </c>
      <c r="G1173" s="27">
        <f t="shared" si="1798"/>
        <v>0</v>
      </c>
      <c r="H1173" s="27">
        <f t="shared" si="1798"/>
        <v>0</v>
      </c>
      <c r="I1173" s="27">
        <f t="shared" si="1798"/>
        <v>0</v>
      </c>
      <c r="J1173" s="27">
        <f t="shared" si="1798"/>
        <v>0</v>
      </c>
      <c r="K1173" s="27">
        <f t="shared" si="1798"/>
        <v>0</v>
      </c>
      <c r="L1173" s="27">
        <f t="shared" si="1798"/>
        <v>5952</v>
      </c>
      <c r="M1173" s="27">
        <f t="shared" si="1798"/>
        <v>0</v>
      </c>
      <c r="N1173" s="27">
        <f t="shared" si="1798"/>
        <v>0</v>
      </c>
      <c r="O1173" s="27">
        <f t="shared" si="1798"/>
        <v>0</v>
      </c>
      <c r="P1173" s="27">
        <f t="shared" si="1798"/>
        <v>0</v>
      </c>
      <c r="Q1173" s="27">
        <f t="shared" si="1798"/>
        <v>0</v>
      </c>
      <c r="R1173" s="27">
        <f t="shared" si="1798"/>
        <v>5952</v>
      </c>
      <c r="S1173" s="27">
        <f t="shared" si="1798"/>
        <v>0</v>
      </c>
      <c r="T1173" s="27">
        <f t="shared" si="1799"/>
        <v>0</v>
      </c>
      <c r="U1173" s="27">
        <f t="shared" si="1799"/>
        <v>0</v>
      </c>
      <c r="V1173" s="27">
        <f t="shared" si="1799"/>
        <v>0</v>
      </c>
      <c r="W1173" s="27">
        <f t="shared" si="1799"/>
        <v>0</v>
      </c>
      <c r="X1173" s="27">
        <f t="shared" si="1799"/>
        <v>5952</v>
      </c>
      <c r="Y1173" s="27">
        <f t="shared" si="1799"/>
        <v>0</v>
      </c>
      <c r="Z1173" s="27">
        <f t="shared" si="1799"/>
        <v>0</v>
      </c>
      <c r="AA1173" s="27">
        <f t="shared" si="1799"/>
        <v>0</v>
      </c>
      <c r="AB1173" s="27">
        <f t="shared" si="1799"/>
        <v>0</v>
      </c>
      <c r="AC1173" s="27">
        <f t="shared" si="1799"/>
        <v>0</v>
      </c>
      <c r="AD1173" s="27">
        <f t="shared" si="1799"/>
        <v>5952</v>
      </c>
      <c r="AE1173" s="27">
        <f t="shared" si="1799"/>
        <v>0</v>
      </c>
      <c r="AF1173" s="27">
        <f t="shared" si="1800"/>
        <v>0</v>
      </c>
      <c r="AG1173" s="27">
        <f t="shared" si="1800"/>
        <v>0</v>
      </c>
      <c r="AH1173" s="27">
        <f t="shared" si="1800"/>
        <v>0</v>
      </c>
      <c r="AI1173" s="27">
        <f t="shared" si="1800"/>
        <v>0</v>
      </c>
      <c r="AJ1173" s="27">
        <f t="shared" si="1800"/>
        <v>5952</v>
      </c>
      <c r="AK1173" s="27">
        <f t="shared" si="1800"/>
        <v>0</v>
      </c>
      <c r="AL1173" s="27">
        <f t="shared" si="1800"/>
        <v>0</v>
      </c>
      <c r="AM1173" s="27">
        <f t="shared" si="1800"/>
        <v>0</v>
      </c>
      <c r="AN1173" s="27">
        <f t="shared" si="1800"/>
        <v>-1</v>
      </c>
      <c r="AO1173" s="27">
        <f t="shared" si="1800"/>
        <v>0</v>
      </c>
      <c r="AP1173" s="27">
        <f t="shared" si="1800"/>
        <v>5951</v>
      </c>
      <c r="AQ1173" s="27">
        <f t="shared" si="1800"/>
        <v>0</v>
      </c>
    </row>
    <row r="1174" spans="1:43" s="12" customFormat="1" ht="21.75" customHeight="1">
      <c r="A1174" s="72" t="s">
        <v>78</v>
      </c>
      <c r="B1174" s="42" t="s">
        <v>57</v>
      </c>
      <c r="C1174" s="42" t="s">
        <v>51</v>
      </c>
      <c r="D1174" s="42" t="s">
        <v>264</v>
      </c>
      <c r="E1174" s="42"/>
      <c r="F1174" s="27">
        <f t="shared" si="1798"/>
        <v>5952</v>
      </c>
      <c r="G1174" s="27">
        <f t="shared" si="1798"/>
        <v>0</v>
      </c>
      <c r="H1174" s="27">
        <f t="shared" si="1798"/>
        <v>0</v>
      </c>
      <c r="I1174" s="27">
        <f t="shared" si="1798"/>
        <v>0</v>
      </c>
      <c r="J1174" s="27">
        <f t="shared" si="1798"/>
        <v>0</v>
      </c>
      <c r="K1174" s="27">
        <f t="shared" si="1798"/>
        <v>0</v>
      </c>
      <c r="L1174" s="27">
        <f t="shared" si="1798"/>
        <v>5952</v>
      </c>
      <c r="M1174" s="27">
        <f t="shared" si="1798"/>
        <v>0</v>
      </c>
      <c r="N1174" s="27">
        <f t="shared" si="1798"/>
        <v>0</v>
      </c>
      <c r="O1174" s="27">
        <f t="shared" si="1798"/>
        <v>0</v>
      </c>
      <c r="P1174" s="27">
        <f t="shared" si="1798"/>
        <v>0</v>
      </c>
      <c r="Q1174" s="27">
        <f t="shared" si="1798"/>
        <v>0</v>
      </c>
      <c r="R1174" s="27">
        <f t="shared" si="1798"/>
        <v>5952</v>
      </c>
      <c r="S1174" s="27">
        <f t="shared" si="1798"/>
        <v>0</v>
      </c>
      <c r="T1174" s="27">
        <f t="shared" si="1799"/>
        <v>0</v>
      </c>
      <c r="U1174" s="27">
        <f t="shared" si="1799"/>
        <v>0</v>
      </c>
      <c r="V1174" s="27">
        <f t="shared" si="1799"/>
        <v>0</v>
      </c>
      <c r="W1174" s="27">
        <f t="shared" si="1799"/>
        <v>0</v>
      </c>
      <c r="X1174" s="27">
        <f t="shared" si="1799"/>
        <v>5952</v>
      </c>
      <c r="Y1174" s="27">
        <f t="shared" si="1799"/>
        <v>0</v>
      </c>
      <c r="Z1174" s="27">
        <f t="shared" si="1799"/>
        <v>0</v>
      </c>
      <c r="AA1174" s="27">
        <f t="shared" si="1799"/>
        <v>0</v>
      </c>
      <c r="AB1174" s="27">
        <f t="shared" si="1799"/>
        <v>0</v>
      </c>
      <c r="AC1174" s="27">
        <f t="shared" si="1799"/>
        <v>0</v>
      </c>
      <c r="AD1174" s="27">
        <f t="shared" si="1799"/>
        <v>5952</v>
      </c>
      <c r="AE1174" s="27">
        <f t="shared" si="1799"/>
        <v>0</v>
      </c>
      <c r="AF1174" s="27">
        <f t="shared" si="1800"/>
        <v>0</v>
      </c>
      <c r="AG1174" s="27">
        <f t="shared" si="1800"/>
        <v>0</v>
      </c>
      <c r="AH1174" s="27">
        <f t="shared" si="1800"/>
        <v>0</v>
      </c>
      <c r="AI1174" s="27">
        <f t="shared" si="1800"/>
        <v>0</v>
      </c>
      <c r="AJ1174" s="27">
        <f t="shared" si="1800"/>
        <v>5952</v>
      </c>
      <c r="AK1174" s="27">
        <f t="shared" si="1800"/>
        <v>0</v>
      </c>
      <c r="AL1174" s="27">
        <f t="shared" si="1800"/>
        <v>0</v>
      </c>
      <c r="AM1174" s="27">
        <f t="shared" si="1800"/>
        <v>0</v>
      </c>
      <c r="AN1174" s="27">
        <f t="shared" si="1800"/>
        <v>-1</v>
      </c>
      <c r="AO1174" s="27">
        <f t="shared" si="1800"/>
        <v>0</v>
      </c>
      <c r="AP1174" s="27">
        <f t="shared" si="1800"/>
        <v>5951</v>
      </c>
      <c r="AQ1174" s="27">
        <f t="shared" si="1800"/>
        <v>0</v>
      </c>
    </row>
    <row r="1175" spans="1:43" s="12" customFormat="1" ht="35.25" customHeight="1">
      <c r="A1175" s="72" t="s">
        <v>135</v>
      </c>
      <c r="B1175" s="42" t="s">
        <v>57</v>
      </c>
      <c r="C1175" s="42" t="s">
        <v>51</v>
      </c>
      <c r="D1175" s="42" t="s">
        <v>270</v>
      </c>
      <c r="E1175" s="42"/>
      <c r="F1175" s="27">
        <f t="shared" si="1798"/>
        <v>5952</v>
      </c>
      <c r="G1175" s="27">
        <f t="shared" si="1798"/>
        <v>0</v>
      </c>
      <c r="H1175" s="27">
        <f t="shared" si="1798"/>
        <v>0</v>
      </c>
      <c r="I1175" s="27">
        <f t="shared" si="1798"/>
        <v>0</v>
      </c>
      <c r="J1175" s="27">
        <f t="shared" si="1798"/>
        <v>0</v>
      </c>
      <c r="K1175" s="27">
        <f t="shared" si="1798"/>
        <v>0</v>
      </c>
      <c r="L1175" s="27">
        <f t="shared" si="1798"/>
        <v>5952</v>
      </c>
      <c r="M1175" s="27">
        <f t="shared" si="1798"/>
        <v>0</v>
      </c>
      <c r="N1175" s="27">
        <f t="shared" si="1798"/>
        <v>0</v>
      </c>
      <c r="O1175" s="27">
        <f t="shared" si="1798"/>
        <v>0</v>
      </c>
      <c r="P1175" s="27">
        <f t="shared" si="1798"/>
        <v>0</v>
      </c>
      <c r="Q1175" s="27">
        <f t="shared" si="1798"/>
        <v>0</v>
      </c>
      <c r="R1175" s="27">
        <f t="shared" si="1798"/>
        <v>5952</v>
      </c>
      <c r="S1175" s="27">
        <f t="shared" si="1798"/>
        <v>0</v>
      </c>
      <c r="T1175" s="27">
        <f t="shared" si="1799"/>
        <v>0</v>
      </c>
      <c r="U1175" s="27">
        <f t="shared" si="1799"/>
        <v>0</v>
      </c>
      <c r="V1175" s="27">
        <f t="shared" si="1799"/>
        <v>0</v>
      </c>
      <c r="W1175" s="27">
        <f t="shared" si="1799"/>
        <v>0</v>
      </c>
      <c r="X1175" s="27">
        <f t="shared" si="1799"/>
        <v>5952</v>
      </c>
      <c r="Y1175" s="27">
        <f t="shared" si="1799"/>
        <v>0</v>
      </c>
      <c r="Z1175" s="27">
        <f t="shared" si="1799"/>
        <v>0</v>
      </c>
      <c r="AA1175" s="27">
        <f t="shared" si="1799"/>
        <v>0</v>
      </c>
      <c r="AB1175" s="27">
        <f t="shared" si="1799"/>
        <v>0</v>
      </c>
      <c r="AC1175" s="27">
        <f t="shared" si="1799"/>
        <v>0</v>
      </c>
      <c r="AD1175" s="27">
        <f t="shared" si="1799"/>
        <v>5952</v>
      </c>
      <c r="AE1175" s="27">
        <f t="shared" si="1799"/>
        <v>0</v>
      </c>
      <c r="AF1175" s="27">
        <f t="shared" si="1800"/>
        <v>0</v>
      </c>
      <c r="AG1175" s="27">
        <f t="shared" si="1800"/>
        <v>0</v>
      </c>
      <c r="AH1175" s="27">
        <f t="shared" si="1800"/>
        <v>0</v>
      </c>
      <c r="AI1175" s="27">
        <f t="shared" si="1800"/>
        <v>0</v>
      </c>
      <c r="AJ1175" s="27">
        <f t="shared" si="1800"/>
        <v>5952</v>
      </c>
      <c r="AK1175" s="27">
        <f t="shared" si="1800"/>
        <v>0</v>
      </c>
      <c r="AL1175" s="27">
        <f t="shared" si="1800"/>
        <v>0</v>
      </c>
      <c r="AM1175" s="27">
        <f t="shared" si="1800"/>
        <v>0</v>
      </c>
      <c r="AN1175" s="27">
        <f t="shared" si="1800"/>
        <v>-1</v>
      </c>
      <c r="AO1175" s="27">
        <f t="shared" si="1800"/>
        <v>0</v>
      </c>
      <c r="AP1175" s="27">
        <f t="shared" si="1800"/>
        <v>5951</v>
      </c>
      <c r="AQ1175" s="27">
        <f t="shared" si="1800"/>
        <v>0</v>
      </c>
    </row>
    <row r="1176" spans="1:43" s="12" customFormat="1" ht="39.75" customHeight="1">
      <c r="A1176" s="72" t="s">
        <v>83</v>
      </c>
      <c r="B1176" s="42" t="s">
        <v>57</v>
      </c>
      <c r="C1176" s="42" t="s">
        <v>51</v>
      </c>
      <c r="D1176" s="42" t="s">
        <v>270</v>
      </c>
      <c r="E1176" s="42">
        <v>600</v>
      </c>
      <c r="F1176" s="27">
        <f t="shared" si="1798"/>
        <v>5952</v>
      </c>
      <c r="G1176" s="27">
        <f t="shared" si="1798"/>
        <v>0</v>
      </c>
      <c r="H1176" s="27">
        <f t="shared" si="1798"/>
        <v>0</v>
      </c>
      <c r="I1176" s="27">
        <f t="shared" si="1798"/>
        <v>0</v>
      </c>
      <c r="J1176" s="27">
        <f t="shared" si="1798"/>
        <v>0</v>
      </c>
      <c r="K1176" s="27">
        <f t="shared" si="1798"/>
        <v>0</v>
      </c>
      <c r="L1176" s="27">
        <f t="shared" si="1798"/>
        <v>5952</v>
      </c>
      <c r="M1176" s="27">
        <f t="shared" si="1798"/>
        <v>0</v>
      </c>
      <c r="N1176" s="27">
        <f t="shared" si="1798"/>
        <v>0</v>
      </c>
      <c r="O1176" s="27">
        <f t="shared" si="1798"/>
        <v>0</v>
      </c>
      <c r="P1176" s="27">
        <f t="shared" si="1798"/>
        <v>0</v>
      </c>
      <c r="Q1176" s="27">
        <f t="shared" si="1798"/>
        <v>0</v>
      </c>
      <c r="R1176" s="27">
        <f t="shared" si="1798"/>
        <v>5952</v>
      </c>
      <c r="S1176" s="27">
        <f t="shared" si="1798"/>
        <v>0</v>
      </c>
      <c r="T1176" s="27">
        <f t="shared" si="1799"/>
        <v>0</v>
      </c>
      <c r="U1176" s="27">
        <f t="shared" si="1799"/>
        <v>0</v>
      </c>
      <c r="V1176" s="27">
        <f t="shared" si="1799"/>
        <v>0</v>
      </c>
      <c r="W1176" s="27">
        <f t="shared" si="1799"/>
        <v>0</v>
      </c>
      <c r="X1176" s="27">
        <f t="shared" si="1799"/>
        <v>5952</v>
      </c>
      <c r="Y1176" s="27">
        <f t="shared" si="1799"/>
        <v>0</v>
      </c>
      <c r="Z1176" s="27">
        <f t="shared" si="1799"/>
        <v>0</v>
      </c>
      <c r="AA1176" s="27">
        <f t="shared" si="1799"/>
        <v>0</v>
      </c>
      <c r="AB1176" s="27">
        <f t="shared" si="1799"/>
        <v>0</v>
      </c>
      <c r="AC1176" s="27">
        <f t="shared" si="1799"/>
        <v>0</v>
      </c>
      <c r="AD1176" s="27">
        <f t="shared" si="1799"/>
        <v>5952</v>
      </c>
      <c r="AE1176" s="27">
        <f t="shared" si="1799"/>
        <v>0</v>
      </c>
      <c r="AF1176" s="27">
        <f t="shared" si="1800"/>
        <v>0</v>
      </c>
      <c r="AG1176" s="27">
        <f t="shared" si="1800"/>
        <v>0</v>
      </c>
      <c r="AH1176" s="27">
        <f t="shared" si="1800"/>
        <v>0</v>
      </c>
      <c r="AI1176" s="27">
        <f t="shared" si="1800"/>
        <v>0</v>
      </c>
      <c r="AJ1176" s="27">
        <f t="shared" si="1800"/>
        <v>5952</v>
      </c>
      <c r="AK1176" s="27">
        <f t="shared" si="1800"/>
        <v>0</v>
      </c>
      <c r="AL1176" s="92">
        <f t="shared" si="1800"/>
        <v>0</v>
      </c>
      <c r="AM1176" s="92">
        <f t="shared" si="1800"/>
        <v>0</v>
      </c>
      <c r="AN1176" s="92">
        <f t="shared" si="1800"/>
        <v>-1</v>
      </c>
      <c r="AO1176" s="92">
        <f t="shared" si="1800"/>
        <v>0</v>
      </c>
      <c r="AP1176" s="27">
        <f t="shared" si="1800"/>
        <v>5951</v>
      </c>
      <c r="AQ1176" s="27">
        <f t="shared" si="1800"/>
        <v>0</v>
      </c>
    </row>
    <row r="1177" spans="1:43" s="12" customFormat="1" ht="20.25" customHeight="1">
      <c r="A1177" s="33" t="s">
        <v>178</v>
      </c>
      <c r="B1177" s="42" t="s">
        <v>57</v>
      </c>
      <c r="C1177" s="42" t="s">
        <v>51</v>
      </c>
      <c r="D1177" s="42" t="s">
        <v>270</v>
      </c>
      <c r="E1177" s="42" t="s">
        <v>177</v>
      </c>
      <c r="F1177" s="27">
        <v>5952</v>
      </c>
      <c r="G1177" s="27"/>
      <c r="H1177" s="27"/>
      <c r="I1177" s="27"/>
      <c r="J1177" s="27"/>
      <c r="K1177" s="27"/>
      <c r="L1177" s="27">
        <f>F1177+H1177+I1177+J1177+K1177</f>
        <v>5952</v>
      </c>
      <c r="M1177" s="27">
        <f>G1177+K1177</f>
        <v>0</v>
      </c>
      <c r="N1177" s="27"/>
      <c r="O1177" s="27"/>
      <c r="P1177" s="27"/>
      <c r="Q1177" s="27"/>
      <c r="R1177" s="27">
        <f>L1177+N1177+O1177+P1177+Q1177</f>
        <v>5952</v>
      </c>
      <c r="S1177" s="27">
        <f>M1177+Q1177</f>
        <v>0</v>
      </c>
      <c r="T1177" s="27"/>
      <c r="U1177" s="27"/>
      <c r="V1177" s="27"/>
      <c r="W1177" s="27"/>
      <c r="X1177" s="27">
        <f>R1177+T1177+U1177+V1177+W1177</f>
        <v>5952</v>
      </c>
      <c r="Y1177" s="27">
        <f>S1177+W1177</f>
        <v>0</v>
      </c>
      <c r="Z1177" s="27"/>
      <c r="AA1177" s="27"/>
      <c r="AB1177" s="27"/>
      <c r="AC1177" s="27"/>
      <c r="AD1177" s="27">
        <f>X1177+Z1177+AA1177+AB1177+AC1177</f>
        <v>5952</v>
      </c>
      <c r="AE1177" s="27">
        <f>Y1177+AC1177</f>
        <v>0</v>
      </c>
      <c r="AF1177" s="27"/>
      <c r="AG1177" s="27"/>
      <c r="AH1177" s="27"/>
      <c r="AI1177" s="27"/>
      <c r="AJ1177" s="27">
        <f>AD1177+AF1177+AG1177+AH1177+AI1177</f>
        <v>5952</v>
      </c>
      <c r="AK1177" s="27">
        <f>AE1177+AI1177</f>
        <v>0</v>
      </c>
      <c r="AL1177" s="92"/>
      <c r="AM1177" s="92"/>
      <c r="AN1177" s="92">
        <v>-1</v>
      </c>
      <c r="AO1177" s="92"/>
      <c r="AP1177" s="27">
        <f>AJ1177+AL1177+AM1177+AN1177+AO1177</f>
        <v>5951</v>
      </c>
      <c r="AQ1177" s="27">
        <f>AK1177+AO1177</f>
        <v>0</v>
      </c>
    </row>
    <row r="1178" spans="1:43" s="12" customFormat="1" ht="15.75" customHeight="1">
      <c r="A1178" s="71"/>
      <c r="B1178" s="22"/>
      <c r="C1178" s="22"/>
      <c r="D1178" s="32"/>
      <c r="E1178" s="25"/>
      <c r="F1178" s="62"/>
      <c r="G1178" s="62"/>
      <c r="H1178" s="62"/>
      <c r="I1178" s="62"/>
      <c r="J1178" s="62"/>
      <c r="K1178" s="62"/>
      <c r="L1178" s="62"/>
      <c r="M1178" s="62"/>
      <c r="N1178" s="62"/>
      <c r="O1178" s="62"/>
      <c r="P1178" s="62"/>
      <c r="Q1178" s="62"/>
      <c r="R1178" s="62"/>
      <c r="S1178" s="62"/>
      <c r="T1178" s="62"/>
      <c r="U1178" s="62"/>
      <c r="V1178" s="62"/>
      <c r="W1178" s="62"/>
      <c r="X1178" s="62"/>
      <c r="Y1178" s="62"/>
      <c r="Z1178" s="62"/>
      <c r="AA1178" s="62"/>
      <c r="AB1178" s="62"/>
      <c r="AC1178" s="62"/>
      <c r="AD1178" s="62"/>
      <c r="AE1178" s="62"/>
      <c r="AF1178" s="62"/>
      <c r="AG1178" s="62"/>
      <c r="AH1178" s="62"/>
      <c r="AI1178" s="62"/>
      <c r="AJ1178" s="62"/>
      <c r="AK1178" s="62"/>
      <c r="AL1178" s="62"/>
      <c r="AM1178" s="62"/>
      <c r="AN1178" s="62"/>
      <c r="AO1178" s="62"/>
      <c r="AP1178" s="62"/>
      <c r="AQ1178" s="62"/>
    </row>
    <row r="1179" spans="1:43" s="12" customFormat="1" ht="40.5">
      <c r="A1179" s="74" t="s">
        <v>0</v>
      </c>
      <c r="B1179" s="19" t="s">
        <v>1</v>
      </c>
      <c r="C1179" s="19"/>
      <c r="D1179" s="32"/>
      <c r="E1179" s="25"/>
      <c r="F1179" s="21">
        <f t="shared" ref="F1179:G1179" si="1801">F1181</f>
        <v>8611</v>
      </c>
      <c r="G1179" s="21">
        <f t="shared" si="1801"/>
        <v>0</v>
      </c>
      <c r="H1179" s="21">
        <f t="shared" ref="H1179:M1179" si="1802">H1181</f>
        <v>237</v>
      </c>
      <c r="I1179" s="21">
        <f t="shared" si="1802"/>
        <v>0</v>
      </c>
      <c r="J1179" s="21">
        <f t="shared" si="1802"/>
        <v>0</v>
      </c>
      <c r="K1179" s="21">
        <f t="shared" si="1802"/>
        <v>0</v>
      </c>
      <c r="L1179" s="21">
        <f t="shared" si="1802"/>
        <v>8848</v>
      </c>
      <c r="M1179" s="21">
        <f t="shared" si="1802"/>
        <v>0</v>
      </c>
      <c r="N1179" s="21">
        <f t="shared" ref="N1179:S1179" si="1803">N1181</f>
        <v>0</v>
      </c>
      <c r="O1179" s="21">
        <f t="shared" si="1803"/>
        <v>0</v>
      </c>
      <c r="P1179" s="21">
        <f t="shared" si="1803"/>
        <v>0</v>
      </c>
      <c r="Q1179" s="21">
        <f t="shared" si="1803"/>
        <v>0</v>
      </c>
      <c r="R1179" s="21">
        <f t="shared" si="1803"/>
        <v>8848</v>
      </c>
      <c r="S1179" s="21">
        <f t="shared" si="1803"/>
        <v>0</v>
      </c>
      <c r="T1179" s="21">
        <f t="shared" ref="T1179:Y1179" si="1804">T1181</f>
        <v>0</v>
      </c>
      <c r="U1179" s="21">
        <f t="shared" si="1804"/>
        <v>0</v>
      </c>
      <c r="V1179" s="21">
        <f t="shared" si="1804"/>
        <v>0</v>
      </c>
      <c r="W1179" s="21">
        <f t="shared" si="1804"/>
        <v>0</v>
      </c>
      <c r="X1179" s="21">
        <f t="shared" si="1804"/>
        <v>8848</v>
      </c>
      <c r="Y1179" s="21">
        <f t="shared" si="1804"/>
        <v>0</v>
      </c>
      <c r="Z1179" s="21">
        <f t="shared" ref="Z1179:AE1179" si="1805">Z1181</f>
        <v>0</v>
      </c>
      <c r="AA1179" s="21">
        <f t="shared" si="1805"/>
        <v>0</v>
      </c>
      <c r="AB1179" s="21">
        <f t="shared" si="1805"/>
        <v>0</v>
      </c>
      <c r="AC1179" s="21">
        <f t="shared" si="1805"/>
        <v>0</v>
      </c>
      <c r="AD1179" s="21">
        <f t="shared" si="1805"/>
        <v>8848</v>
      </c>
      <c r="AE1179" s="21">
        <f t="shared" si="1805"/>
        <v>0</v>
      </c>
      <c r="AF1179" s="21">
        <f t="shared" ref="AF1179:AK1179" si="1806">AF1181</f>
        <v>0</v>
      </c>
      <c r="AG1179" s="21">
        <f t="shared" si="1806"/>
        <v>0</v>
      </c>
      <c r="AH1179" s="21">
        <f t="shared" si="1806"/>
        <v>0</v>
      </c>
      <c r="AI1179" s="21">
        <f t="shared" si="1806"/>
        <v>0</v>
      </c>
      <c r="AJ1179" s="21">
        <f t="shared" si="1806"/>
        <v>8848</v>
      </c>
      <c r="AK1179" s="21">
        <f t="shared" si="1806"/>
        <v>0</v>
      </c>
      <c r="AL1179" s="21">
        <f t="shared" ref="AL1179:AQ1179" si="1807">AL1181</f>
        <v>0</v>
      </c>
      <c r="AM1179" s="21">
        <f t="shared" si="1807"/>
        <v>0</v>
      </c>
      <c r="AN1179" s="21">
        <f t="shared" si="1807"/>
        <v>0</v>
      </c>
      <c r="AO1179" s="21">
        <f t="shared" si="1807"/>
        <v>0</v>
      </c>
      <c r="AP1179" s="21">
        <f t="shared" si="1807"/>
        <v>8848</v>
      </c>
      <c r="AQ1179" s="21">
        <f t="shared" si="1807"/>
        <v>0</v>
      </c>
    </row>
    <row r="1180" spans="1:43" s="12" customFormat="1" ht="16.5" customHeight="1">
      <c r="A1180" s="74"/>
      <c r="B1180" s="19"/>
      <c r="C1180" s="19"/>
      <c r="D1180" s="32"/>
      <c r="E1180" s="25"/>
      <c r="F1180" s="62"/>
      <c r="G1180" s="62"/>
      <c r="H1180" s="62"/>
      <c r="I1180" s="62"/>
      <c r="J1180" s="62"/>
      <c r="K1180" s="62"/>
      <c r="L1180" s="62"/>
      <c r="M1180" s="62"/>
      <c r="N1180" s="62"/>
      <c r="O1180" s="62"/>
      <c r="P1180" s="62"/>
      <c r="Q1180" s="62"/>
      <c r="R1180" s="62"/>
      <c r="S1180" s="62"/>
      <c r="T1180" s="62"/>
      <c r="U1180" s="62"/>
      <c r="V1180" s="62"/>
      <c r="W1180" s="62"/>
      <c r="X1180" s="62"/>
      <c r="Y1180" s="62"/>
      <c r="Z1180" s="62"/>
      <c r="AA1180" s="62"/>
      <c r="AB1180" s="62"/>
      <c r="AC1180" s="62"/>
      <c r="AD1180" s="62"/>
      <c r="AE1180" s="62"/>
      <c r="AF1180" s="62"/>
      <c r="AG1180" s="62"/>
      <c r="AH1180" s="62"/>
      <c r="AI1180" s="62"/>
      <c r="AJ1180" s="62"/>
      <c r="AK1180" s="62"/>
      <c r="AL1180" s="62"/>
      <c r="AM1180" s="62"/>
      <c r="AN1180" s="62"/>
      <c r="AO1180" s="62"/>
      <c r="AP1180" s="62"/>
      <c r="AQ1180" s="62"/>
    </row>
    <row r="1181" spans="1:43" s="12" customFormat="1" ht="37.5">
      <c r="A1181" s="71" t="s">
        <v>2</v>
      </c>
      <c r="B1181" s="22" t="s">
        <v>58</v>
      </c>
      <c r="C1181" s="22" t="s">
        <v>55</v>
      </c>
      <c r="D1181" s="32"/>
      <c r="E1181" s="25"/>
      <c r="F1181" s="24">
        <f t="shared" ref="F1181:U1185" si="1808">F1182</f>
        <v>8611</v>
      </c>
      <c r="G1181" s="24">
        <f t="shared" si="1808"/>
        <v>0</v>
      </c>
      <c r="H1181" s="24">
        <f t="shared" si="1808"/>
        <v>237</v>
      </c>
      <c r="I1181" s="24">
        <f t="shared" si="1808"/>
        <v>0</v>
      </c>
      <c r="J1181" s="24">
        <f t="shared" si="1808"/>
        <v>0</v>
      </c>
      <c r="K1181" s="24">
        <f t="shared" si="1808"/>
        <v>0</v>
      </c>
      <c r="L1181" s="24">
        <f t="shared" si="1808"/>
        <v>8848</v>
      </c>
      <c r="M1181" s="24">
        <f t="shared" si="1808"/>
        <v>0</v>
      </c>
      <c r="N1181" s="24">
        <f t="shared" si="1808"/>
        <v>0</v>
      </c>
      <c r="O1181" s="24">
        <f t="shared" si="1808"/>
        <v>0</v>
      </c>
      <c r="P1181" s="24">
        <f t="shared" si="1808"/>
        <v>0</v>
      </c>
      <c r="Q1181" s="24">
        <f t="shared" si="1808"/>
        <v>0</v>
      </c>
      <c r="R1181" s="24">
        <f t="shared" si="1808"/>
        <v>8848</v>
      </c>
      <c r="S1181" s="24">
        <f t="shared" si="1808"/>
        <v>0</v>
      </c>
      <c r="T1181" s="24">
        <f t="shared" si="1808"/>
        <v>0</v>
      </c>
      <c r="U1181" s="24">
        <f t="shared" si="1808"/>
        <v>0</v>
      </c>
      <c r="V1181" s="24">
        <f t="shared" ref="T1181:AI1185" si="1809">V1182</f>
        <v>0</v>
      </c>
      <c r="W1181" s="24">
        <f t="shared" si="1809"/>
        <v>0</v>
      </c>
      <c r="X1181" s="24">
        <f t="shared" si="1809"/>
        <v>8848</v>
      </c>
      <c r="Y1181" s="24">
        <f t="shared" si="1809"/>
        <v>0</v>
      </c>
      <c r="Z1181" s="24">
        <f t="shared" si="1809"/>
        <v>0</v>
      </c>
      <c r="AA1181" s="24">
        <f t="shared" si="1809"/>
        <v>0</v>
      </c>
      <c r="AB1181" s="24">
        <f t="shared" si="1809"/>
        <v>0</v>
      </c>
      <c r="AC1181" s="24">
        <f t="shared" si="1809"/>
        <v>0</v>
      </c>
      <c r="AD1181" s="24">
        <f t="shared" si="1809"/>
        <v>8848</v>
      </c>
      <c r="AE1181" s="24">
        <f t="shared" si="1809"/>
        <v>0</v>
      </c>
      <c r="AF1181" s="24">
        <f t="shared" si="1809"/>
        <v>0</v>
      </c>
      <c r="AG1181" s="24">
        <f t="shared" si="1809"/>
        <v>0</v>
      </c>
      <c r="AH1181" s="24">
        <f t="shared" si="1809"/>
        <v>0</v>
      </c>
      <c r="AI1181" s="24">
        <f t="shared" si="1809"/>
        <v>0</v>
      </c>
      <c r="AJ1181" s="24">
        <f t="shared" ref="AF1181:AQ1185" si="1810">AJ1182</f>
        <v>8848</v>
      </c>
      <c r="AK1181" s="24">
        <f t="shared" si="1810"/>
        <v>0</v>
      </c>
      <c r="AL1181" s="24">
        <f t="shared" si="1810"/>
        <v>0</v>
      </c>
      <c r="AM1181" s="24">
        <f t="shared" si="1810"/>
        <v>0</v>
      </c>
      <c r="AN1181" s="24">
        <f t="shared" si="1810"/>
        <v>0</v>
      </c>
      <c r="AO1181" s="24">
        <f t="shared" si="1810"/>
        <v>0</v>
      </c>
      <c r="AP1181" s="24">
        <f t="shared" si="1810"/>
        <v>8848</v>
      </c>
      <c r="AQ1181" s="24">
        <f t="shared" si="1810"/>
        <v>0</v>
      </c>
    </row>
    <row r="1182" spans="1:43" s="12" customFormat="1" ht="59.25" customHeight="1">
      <c r="A1182" s="33" t="s">
        <v>461</v>
      </c>
      <c r="B1182" s="25" t="s">
        <v>58</v>
      </c>
      <c r="C1182" s="25" t="s">
        <v>55</v>
      </c>
      <c r="D1182" s="26" t="s">
        <v>241</v>
      </c>
      <c r="E1182" s="25"/>
      <c r="F1182" s="27">
        <f>F1183</f>
        <v>8611</v>
      </c>
      <c r="G1182" s="27">
        <f>G1183</f>
        <v>0</v>
      </c>
      <c r="H1182" s="27">
        <f t="shared" si="1808"/>
        <v>237</v>
      </c>
      <c r="I1182" s="27">
        <f t="shared" si="1808"/>
        <v>0</v>
      </c>
      <c r="J1182" s="27">
        <f t="shared" si="1808"/>
        <v>0</v>
      </c>
      <c r="K1182" s="27">
        <f t="shared" si="1808"/>
        <v>0</v>
      </c>
      <c r="L1182" s="27">
        <f t="shared" si="1808"/>
        <v>8848</v>
      </c>
      <c r="M1182" s="27">
        <f t="shared" si="1808"/>
        <v>0</v>
      </c>
      <c r="N1182" s="27">
        <f t="shared" si="1808"/>
        <v>0</v>
      </c>
      <c r="O1182" s="27">
        <f t="shared" si="1808"/>
        <v>0</v>
      </c>
      <c r="P1182" s="27">
        <f t="shared" si="1808"/>
        <v>0</v>
      </c>
      <c r="Q1182" s="27">
        <f t="shared" si="1808"/>
        <v>0</v>
      </c>
      <c r="R1182" s="27">
        <f t="shared" si="1808"/>
        <v>8848</v>
      </c>
      <c r="S1182" s="27">
        <f t="shared" si="1808"/>
        <v>0</v>
      </c>
      <c r="T1182" s="27">
        <f t="shared" si="1809"/>
        <v>0</v>
      </c>
      <c r="U1182" s="27">
        <f t="shared" si="1809"/>
        <v>0</v>
      </c>
      <c r="V1182" s="27">
        <f t="shared" si="1809"/>
        <v>0</v>
      </c>
      <c r="W1182" s="27">
        <f t="shared" si="1809"/>
        <v>0</v>
      </c>
      <c r="X1182" s="27">
        <f t="shared" si="1809"/>
        <v>8848</v>
      </c>
      <c r="Y1182" s="27">
        <f t="shared" si="1809"/>
        <v>0</v>
      </c>
      <c r="Z1182" s="27">
        <f t="shared" si="1809"/>
        <v>0</v>
      </c>
      <c r="AA1182" s="27">
        <f t="shared" si="1809"/>
        <v>0</v>
      </c>
      <c r="AB1182" s="27">
        <f t="shared" si="1809"/>
        <v>0</v>
      </c>
      <c r="AC1182" s="27">
        <f t="shared" si="1809"/>
        <v>0</v>
      </c>
      <c r="AD1182" s="27">
        <f t="shared" si="1809"/>
        <v>8848</v>
      </c>
      <c r="AE1182" s="27">
        <f t="shared" si="1809"/>
        <v>0</v>
      </c>
      <c r="AF1182" s="27">
        <f t="shared" si="1810"/>
        <v>0</v>
      </c>
      <c r="AG1182" s="27">
        <f t="shared" si="1810"/>
        <v>0</v>
      </c>
      <c r="AH1182" s="27">
        <f t="shared" si="1810"/>
        <v>0</v>
      </c>
      <c r="AI1182" s="27">
        <f t="shared" si="1810"/>
        <v>0</v>
      </c>
      <c r="AJ1182" s="27">
        <f t="shared" si="1810"/>
        <v>8848</v>
      </c>
      <c r="AK1182" s="27">
        <f t="shared" si="1810"/>
        <v>0</v>
      </c>
      <c r="AL1182" s="27">
        <f t="shared" si="1810"/>
        <v>0</v>
      </c>
      <c r="AM1182" s="27">
        <f t="shared" si="1810"/>
        <v>0</v>
      </c>
      <c r="AN1182" s="27">
        <f t="shared" si="1810"/>
        <v>0</v>
      </c>
      <c r="AO1182" s="27">
        <f t="shared" si="1810"/>
        <v>0</v>
      </c>
      <c r="AP1182" s="27">
        <f t="shared" si="1810"/>
        <v>8848</v>
      </c>
      <c r="AQ1182" s="27">
        <f t="shared" si="1810"/>
        <v>0</v>
      </c>
    </row>
    <row r="1183" spans="1:43" s="12" customFormat="1" ht="36" customHeight="1">
      <c r="A1183" s="77" t="s">
        <v>216</v>
      </c>
      <c r="B1183" s="25" t="s">
        <v>58</v>
      </c>
      <c r="C1183" s="25" t="s">
        <v>55</v>
      </c>
      <c r="D1183" s="26" t="s">
        <v>565</v>
      </c>
      <c r="E1183" s="25"/>
      <c r="F1183" s="27">
        <f t="shared" si="1808"/>
        <v>8611</v>
      </c>
      <c r="G1183" s="27">
        <f t="shared" si="1808"/>
        <v>0</v>
      </c>
      <c r="H1183" s="27">
        <f t="shared" si="1808"/>
        <v>237</v>
      </c>
      <c r="I1183" s="27">
        <f t="shared" si="1808"/>
        <v>0</v>
      </c>
      <c r="J1183" s="27">
        <f t="shared" si="1808"/>
        <v>0</v>
      </c>
      <c r="K1183" s="27">
        <f t="shared" si="1808"/>
        <v>0</v>
      </c>
      <c r="L1183" s="27">
        <f t="shared" si="1808"/>
        <v>8848</v>
      </c>
      <c r="M1183" s="27">
        <f t="shared" si="1808"/>
        <v>0</v>
      </c>
      <c r="N1183" s="27">
        <f t="shared" si="1808"/>
        <v>0</v>
      </c>
      <c r="O1183" s="27">
        <f t="shared" si="1808"/>
        <v>0</v>
      </c>
      <c r="P1183" s="27">
        <f t="shared" si="1808"/>
        <v>0</v>
      </c>
      <c r="Q1183" s="27">
        <f t="shared" si="1808"/>
        <v>0</v>
      </c>
      <c r="R1183" s="27">
        <f t="shared" si="1808"/>
        <v>8848</v>
      </c>
      <c r="S1183" s="27">
        <f t="shared" si="1808"/>
        <v>0</v>
      </c>
      <c r="T1183" s="27">
        <f t="shared" si="1809"/>
        <v>0</v>
      </c>
      <c r="U1183" s="27">
        <f t="shared" si="1809"/>
        <v>0</v>
      </c>
      <c r="V1183" s="27">
        <f t="shared" si="1809"/>
        <v>0</v>
      </c>
      <c r="W1183" s="27">
        <f t="shared" si="1809"/>
        <v>0</v>
      </c>
      <c r="X1183" s="27">
        <f t="shared" si="1809"/>
        <v>8848</v>
      </c>
      <c r="Y1183" s="27">
        <f t="shared" si="1809"/>
        <v>0</v>
      </c>
      <c r="Z1183" s="27">
        <f t="shared" si="1809"/>
        <v>0</v>
      </c>
      <c r="AA1183" s="27">
        <f t="shared" si="1809"/>
        <v>0</v>
      </c>
      <c r="AB1183" s="27">
        <f t="shared" si="1809"/>
        <v>0</v>
      </c>
      <c r="AC1183" s="27">
        <f t="shared" si="1809"/>
        <v>0</v>
      </c>
      <c r="AD1183" s="27">
        <f t="shared" si="1809"/>
        <v>8848</v>
      </c>
      <c r="AE1183" s="27">
        <f t="shared" si="1809"/>
        <v>0</v>
      </c>
      <c r="AF1183" s="27">
        <f t="shared" si="1810"/>
        <v>0</v>
      </c>
      <c r="AG1183" s="27">
        <f t="shared" si="1810"/>
        <v>0</v>
      </c>
      <c r="AH1183" s="27">
        <f t="shared" si="1810"/>
        <v>0</v>
      </c>
      <c r="AI1183" s="27">
        <f t="shared" si="1810"/>
        <v>0</v>
      </c>
      <c r="AJ1183" s="27">
        <f t="shared" si="1810"/>
        <v>8848</v>
      </c>
      <c r="AK1183" s="27">
        <f t="shared" si="1810"/>
        <v>0</v>
      </c>
      <c r="AL1183" s="27">
        <f t="shared" si="1810"/>
        <v>0</v>
      </c>
      <c r="AM1183" s="27">
        <f t="shared" si="1810"/>
        <v>0</v>
      </c>
      <c r="AN1183" s="27">
        <f t="shared" si="1810"/>
        <v>0</v>
      </c>
      <c r="AO1183" s="27">
        <f t="shared" si="1810"/>
        <v>0</v>
      </c>
      <c r="AP1183" s="27">
        <f t="shared" si="1810"/>
        <v>8848</v>
      </c>
      <c r="AQ1183" s="27">
        <f t="shared" si="1810"/>
        <v>0</v>
      </c>
    </row>
    <row r="1184" spans="1:43" s="12" customFormat="1" ht="33">
      <c r="A1184" s="33" t="s">
        <v>118</v>
      </c>
      <c r="B1184" s="25" t="s">
        <v>58</v>
      </c>
      <c r="C1184" s="25" t="s">
        <v>55</v>
      </c>
      <c r="D1184" s="28" t="s">
        <v>566</v>
      </c>
      <c r="E1184" s="31"/>
      <c r="F1184" s="27">
        <f t="shared" si="1808"/>
        <v>8611</v>
      </c>
      <c r="G1184" s="27">
        <f t="shared" si="1808"/>
        <v>0</v>
      </c>
      <c r="H1184" s="27">
        <f t="shared" si="1808"/>
        <v>237</v>
      </c>
      <c r="I1184" s="27">
        <f t="shared" si="1808"/>
        <v>0</v>
      </c>
      <c r="J1184" s="27">
        <f t="shared" si="1808"/>
        <v>0</v>
      </c>
      <c r="K1184" s="27">
        <f t="shared" si="1808"/>
        <v>0</v>
      </c>
      <c r="L1184" s="27">
        <f t="shared" si="1808"/>
        <v>8848</v>
      </c>
      <c r="M1184" s="27">
        <f t="shared" si="1808"/>
        <v>0</v>
      </c>
      <c r="N1184" s="27">
        <f t="shared" si="1808"/>
        <v>0</v>
      </c>
      <c r="O1184" s="27">
        <f t="shared" si="1808"/>
        <v>0</v>
      </c>
      <c r="P1184" s="27">
        <f t="shared" si="1808"/>
        <v>0</v>
      </c>
      <c r="Q1184" s="27">
        <f t="shared" si="1808"/>
        <v>0</v>
      </c>
      <c r="R1184" s="27">
        <f t="shared" si="1808"/>
        <v>8848</v>
      </c>
      <c r="S1184" s="27">
        <f t="shared" si="1808"/>
        <v>0</v>
      </c>
      <c r="T1184" s="27">
        <f t="shared" si="1809"/>
        <v>0</v>
      </c>
      <c r="U1184" s="27">
        <f t="shared" si="1809"/>
        <v>0</v>
      </c>
      <c r="V1184" s="27">
        <f t="shared" si="1809"/>
        <v>0</v>
      </c>
      <c r="W1184" s="27">
        <f t="shared" si="1809"/>
        <v>0</v>
      </c>
      <c r="X1184" s="27">
        <f t="shared" si="1809"/>
        <v>8848</v>
      </c>
      <c r="Y1184" s="27">
        <f t="shared" si="1809"/>
        <v>0</v>
      </c>
      <c r="Z1184" s="27">
        <f t="shared" si="1809"/>
        <v>0</v>
      </c>
      <c r="AA1184" s="27">
        <f t="shared" si="1809"/>
        <v>0</v>
      </c>
      <c r="AB1184" s="27">
        <f t="shared" si="1809"/>
        <v>0</v>
      </c>
      <c r="AC1184" s="27">
        <f t="shared" si="1809"/>
        <v>0</v>
      </c>
      <c r="AD1184" s="27">
        <f t="shared" si="1809"/>
        <v>8848</v>
      </c>
      <c r="AE1184" s="27">
        <f t="shared" si="1809"/>
        <v>0</v>
      </c>
      <c r="AF1184" s="27">
        <f t="shared" si="1810"/>
        <v>0</v>
      </c>
      <c r="AG1184" s="27">
        <f t="shared" si="1810"/>
        <v>0</v>
      </c>
      <c r="AH1184" s="27">
        <f t="shared" si="1810"/>
        <v>0</v>
      </c>
      <c r="AI1184" s="27">
        <f t="shared" si="1810"/>
        <v>0</v>
      </c>
      <c r="AJ1184" s="27">
        <f t="shared" si="1810"/>
        <v>8848</v>
      </c>
      <c r="AK1184" s="27">
        <f t="shared" si="1810"/>
        <v>0</v>
      </c>
      <c r="AL1184" s="27">
        <f t="shared" si="1810"/>
        <v>0</v>
      </c>
      <c r="AM1184" s="27">
        <f t="shared" si="1810"/>
        <v>0</v>
      </c>
      <c r="AN1184" s="27">
        <f t="shared" si="1810"/>
        <v>0</v>
      </c>
      <c r="AO1184" s="27">
        <f t="shared" si="1810"/>
        <v>0</v>
      </c>
      <c r="AP1184" s="27">
        <f t="shared" si="1810"/>
        <v>8848</v>
      </c>
      <c r="AQ1184" s="27">
        <f t="shared" si="1810"/>
        <v>0</v>
      </c>
    </row>
    <row r="1185" spans="1:43" s="12" customFormat="1" ht="36.75" customHeight="1">
      <c r="A1185" s="33" t="s">
        <v>83</v>
      </c>
      <c r="B1185" s="25" t="s">
        <v>58</v>
      </c>
      <c r="C1185" s="25" t="s">
        <v>55</v>
      </c>
      <c r="D1185" s="28" t="s">
        <v>566</v>
      </c>
      <c r="E1185" s="25" t="s">
        <v>84</v>
      </c>
      <c r="F1185" s="27">
        <f t="shared" si="1808"/>
        <v>8611</v>
      </c>
      <c r="G1185" s="27">
        <f t="shared" si="1808"/>
        <v>0</v>
      </c>
      <c r="H1185" s="27">
        <f t="shared" si="1808"/>
        <v>237</v>
      </c>
      <c r="I1185" s="27">
        <f t="shared" si="1808"/>
        <v>0</v>
      </c>
      <c r="J1185" s="27">
        <f t="shared" si="1808"/>
        <v>0</v>
      </c>
      <c r="K1185" s="27">
        <f t="shared" si="1808"/>
        <v>0</v>
      </c>
      <c r="L1185" s="27">
        <f t="shared" si="1808"/>
        <v>8848</v>
      </c>
      <c r="M1185" s="27">
        <f t="shared" si="1808"/>
        <v>0</v>
      </c>
      <c r="N1185" s="27">
        <f t="shared" si="1808"/>
        <v>0</v>
      </c>
      <c r="O1185" s="27">
        <f t="shared" si="1808"/>
        <v>0</v>
      </c>
      <c r="P1185" s="27">
        <f t="shared" si="1808"/>
        <v>0</v>
      </c>
      <c r="Q1185" s="27">
        <f t="shared" si="1808"/>
        <v>0</v>
      </c>
      <c r="R1185" s="27">
        <f t="shared" si="1808"/>
        <v>8848</v>
      </c>
      <c r="S1185" s="27">
        <f t="shared" si="1808"/>
        <v>0</v>
      </c>
      <c r="T1185" s="27">
        <f t="shared" si="1809"/>
        <v>0</v>
      </c>
      <c r="U1185" s="27">
        <f t="shared" si="1809"/>
        <v>0</v>
      </c>
      <c r="V1185" s="27">
        <f t="shared" si="1809"/>
        <v>0</v>
      </c>
      <c r="W1185" s="27">
        <f t="shared" si="1809"/>
        <v>0</v>
      </c>
      <c r="X1185" s="27">
        <f t="shared" si="1809"/>
        <v>8848</v>
      </c>
      <c r="Y1185" s="27">
        <f t="shared" si="1809"/>
        <v>0</v>
      </c>
      <c r="Z1185" s="27">
        <f t="shared" si="1809"/>
        <v>0</v>
      </c>
      <c r="AA1185" s="27">
        <f t="shared" si="1809"/>
        <v>0</v>
      </c>
      <c r="AB1185" s="27">
        <f t="shared" si="1809"/>
        <v>0</v>
      </c>
      <c r="AC1185" s="27">
        <f t="shared" si="1809"/>
        <v>0</v>
      </c>
      <c r="AD1185" s="27">
        <f t="shared" si="1809"/>
        <v>8848</v>
      </c>
      <c r="AE1185" s="27">
        <f t="shared" si="1809"/>
        <v>0</v>
      </c>
      <c r="AF1185" s="27">
        <f t="shared" si="1810"/>
        <v>0</v>
      </c>
      <c r="AG1185" s="27">
        <f t="shared" si="1810"/>
        <v>0</v>
      </c>
      <c r="AH1185" s="27">
        <f t="shared" si="1810"/>
        <v>0</v>
      </c>
      <c r="AI1185" s="27">
        <f t="shared" si="1810"/>
        <v>0</v>
      </c>
      <c r="AJ1185" s="27">
        <f t="shared" si="1810"/>
        <v>8848</v>
      </c>
      <c r="AK1185" s="27">
        <f t="shared" si="1810"/>
        <v>0</v>
      </c>
      <c r="AL1185" s="27">
        <f t="shared" si="1810"/>
        <v>0</v>
      </c>
      <c r="AM1185" s="27">
        <f t="shared" si="1810"/>
        <v>0</v>
      </c>
      <c r="AN1185" s="27">
        <f t="shared" si="1810"/>
        <v>0</v>
      </c>
      <c r="AO1185" s="27">
        <f t="shared" si="1810"/>
        <v>0</v>
      </c>
      <c r="AP1185" s="27">
        <f t="shared" si="1810"/>
        <v>8848</v>
      </c>
      <c r="AQ1185" s="27">
        <f t="shared" si="1810"/>
        <v>0</v>
      </c>
    </row>
    <row r="1186" spans="1:43" s="12" customFormat="1" ht="22.5" customHeight="1">
      <c r="A1186" s="33" t="s">
        <v>178</v>
      </c>
      <c r="B1186" s="25" t="s">
        <v>58</v>
      </c>
      <c r="C1186" s="25" t="s">
        <v>55</v>
      </c>
      <c r="D1186" s="28" t="s">
        <v>566</v>
      </c>
      <c r="E1186" s="25" t="s">
        <v>177</v>
      </c>
      <c r="F1186" s="92">
        <v>8611</v>
      </c>
      <c r="G1186" s="92"/>
      <c r="H1186" s="92">
        <v>237</v>
      </c>
      <c r="I1186" s="27"/>
      <c r="J1186" s="27"/>
      <c r="K1186" s="27"/>
      <c r="L1186" s="27">
        <f>F1186+H1186+I1186+J1186+K1186</f>
        <v>8848</v>
      </c>
      <c r="M1186" s="27">
        <f>G1186+K1186</f>
        <v>0</v>
      </c>
      <c r="N1186" s="27"/>
      <c r="O1186" s="27"/>
      <c r="P1186" s="27"/>
      <c r="Q1186" s="27"/>
      <c r="R1186" s="27">
        <f>L1186+N1186+O1186+P1186+Q1186</f>
        <v>8848</v>
      </c>
      <c r="S1186" s="27">
        <f>M1186+Q1186</f>
        <v>0</v>
      </c>
      <c r="T1186" s="27"/>
      <c r="U1186" s="27"/>
      <c r="V1186" s="27"/>
      <c r="W1186" s="27"/>
      <c r="X1186" s="27">
        <f>R1186+T1186+U1186+V1186+W1186</f>
        <v>8848</v>
      </c>
      <c r="Y1186" s="27">
        <f>S1186+W1186</f>
        <v>0</v>
      </c>
      <c r="Z1186" s="27"/>
      <c r="AA1186" s="27"/>
      <c r="AB1186" s="27"/>
      <c r="AC1186" s="27"/>
      <c r="AD1186" s="27">
        <f>X1186+Z1186+AA1186+AB1186+AC1186</f>
        <v>8848</v>
      </c>
      <c r="AE1186" s="27">
        <f>Y1186+AC1186</f>
        <v>0</v>
      </c>
      <c r="AF1186" s="27"/>
      <c r="AG1186" s="27"/>
      <c r="AH1186" s="27"/>
      <c r="AI1186" s="27"/>
      <c r="AJ1186" s="27">
        <f>AD1186+AF1186+AG1186+AH1186+AI1186</f>
        <v>8848</v>
      </c>
      <c r="AK1186" s="27">
        <f>AE1186+AI1186</f>
        <v>0</v>
      </c>
      <c r="AL1186" s="27"/>
      <c r="AM1186" s="27"/>
      <c r="AN1186" s="27"/>
      <c r="AO1186" s="27"/>
      <c r="AP1186" s="27">
        <f>AJ1186+AL1186+AM1186+AN1186+AO1186</f>
        <v>8848</v>
      </c>
      <c r="AQ1186" s="27">
        <f>AK1186+AO1186</f>
        <v>0</v>
      </c>
    </row>
    <row r="1187" spans="1:43" s="12" customFormat="1" ht="19.5" customHeight="1">
      <c r="A1187" s="33"/>
      <c r="B1187" s="22"/>
      <c r="C1187" s="22"/>
      <c r="D1187" s="32"/>
      <c r="E1187" s="25"/>
      <c r="F1187" s="62"/>
      <c r="G1187" s="62"/>
      <c r="H1187" s="62"/>
      <c r="I1187" s="62"/>
      <c r="J1187" s="62"/>
      <c r="K1187" s="62"/>
      <c r="L1187" s="62"/>
      <c r="M1187" s="62"/>
      <c r="N1187" s="62"/>
      <c r="O1187" s="62"/>
      <c r="P1187" s="62"/>
      <c r="Q1187" s="62"/>
      <c r="R1187" s="62"/>
      <c r="S1187" s="62"/>
      <c r="T1187" s="62"/>
      <c r="U1187" s="62"/>
      <c r="V1187" s="62"/>
      <c r="W1187" s="62"/>
      <c r="X1187" s="62"/>
      <c r="Y1187" s="62"/>
      <c r="Z1187" s="62"/>
      <c r="AA1187" s="62"/>
      <c r="AB1187" s="62"/>
      <c r="AC1187" s="62"/>
      <c r="AD1187" s="62"/>
      <c r="AE1187" s="62"/>
      <c r="AF1187" s="62"/>
      <c r="AG1187" s="62"/>
      <c r="AH1187" s="62"/>
      <c r="AI1187" s="62"/>
      <c r="AJ1187" s="62"/>
      <c r="AK1187" s="62"/>
      <c r="AL1187" s="62"/>
      <c r="AM1187" s="62"/>
      <c r="AN1187" s="62"/>
      <c r="AO1187" s="62"/>
      <c r="AP1187" s="62"/>
      <c r="AQ1187" s="62"/>
    </row>
    <row r="1188" spans="1:43" s="12" customFormat="1" ht="66" customHeight="1">
      <c r="A1188" s="74" t="s">
        <v>3</v>
      </c>
      <c r="B1188" s="19" t="s">
        <v>4</v>
      </c>
      <c r="C1188" s="25"/>
      <c r="D1188" s="32"/>
      <c r="E1188" s="25"/>
      <c r="F1188" s="21">
        <f t="shared" ref="F1188" si="1811">F1190</f>
        <v>556902</v>
      </c>
      <c r="G1188" s="21">
        <f t="shared" ref="G1188:H1188" si="1812">G1190</f>
        <v>65992</v>
      </c>
      <c r="H1188" s="21">
        <f t="shared" si="1812"/>
        <v>0</v>
      </c>
      <c r="I1188" s="21">
        <f t="shared" ref="I1188:N1188" si="1813">I1190</f>
        <v>0</v>
      </c>
      <c r="J1188" s="21">
        <f t="shared" si="1813"/>
        <v>0</v>
      </c>
      <c r="K1188" s="21">
        <f t="shared" si="1813"/>
        <v>0</v>
      </c>
      <c r="L1188" s="21">
        <f t="shared" si="1813"/>
        <v>556902</v>
      </c>
      <c r="M1188" s="21">
        <f t="shared" si="1813"/>
        <v>65992</v>
      </c>
      <c r="N1188" s="21">
        <f t="shared" si="1813"/>
        <v>0</v>
      </c>
      <c r="O1188" s="21">
        <f t="shared" ref="O1188:T1188" si="1814">O1190</f>
        <v>0</v>
      </c>
      <c r="P1188" s="21">
        <f t="shared" si="1814"/>
        <v>0</v>
      </c>
      <c r="Q1188" s="21">
        <f t="shared" si="1814"/>
        <v>0</v>
      </c>
      <c r="R1188" s="21">
        <f t="shared" si="1814"/>
        <v>556902</v>
      </c>
      <c r="S1188" s="21">
        <f t="shared" si="1814"/>
        <v>65992</v>
      </c>
      <c r="T1188" s="21">
        <f t="shared" si="1814"/>
        <v>0</v>
      </c>
      <c r="U1188" s="21">
        <f t="shared" ref="U1188:Z1188" si="1815">U1190</f>
        <v>0</v>
      </c>
      <c r="V1188" s="21">
        <f t="shared" si="1815"/>
        <v>0</v>
      </c>
      <c r="W1188" s="21">
        <f t="shared" si="1815"/>
        <v>0</v>
      </c>
      <c r="X1188" s="21">
        <f t="shared" si="1815"/>
        <v>556902</v>
      </c>
      <c r="Y1188" s="21">
        <f t="shared" si="1815"/>
        <v>65992</v>
      </c>
      <c r="Z1188" s="21">
        <f t="shared" si="1815"/>
        <v>0</v>
      </c>
      <c r="AA1188" s="21">
        <f t="shared" ref="AA1188:AF1188" si="1816">AA1190</f>
        <v>0</v>
      </c>
      <c r="AB1188" s="21">
        <f t="shared" si="1816"/>
        <v>0</v>
      </c>
      <c r="AC1188" s="21">
        <f t="shared" si="1816"/>
        <v>0</v>
      </c>
      <c r="AD1188" s="21">
        <f t="shared" si="1816"/>
        <v>556902</v>
      </c>
      <c r="AE1188" s="21">
        <f t="shared" si="1816"/>
        <v>65992</v>
      </c>
      <c r="AF1188" s="21">
        <f t="shared" si="1816"/>
        <v>0</v>
      </c>
      <c r="AG1188" s="21">
        <f t="shared" ref="AG1188:AL1188" si="1817">AG1190</f>
        <v>0</v>
      </c>
      <c r="AH1188" s="21">
        <f t="shared" si="1817"/>
        <v>0</v>
      </c>
      <c r="AI1188" s="21">
        <f t="shared" si="1817"/>
        <v>0</v>
      </c>
      <c r="AJ1188" s="21">
        <f t="shared" si="1817"/>
        <v>556902</v>
      </c>
      <c r="AK1188" s="21">
        <f t="shared" si="1817"/>
        <v>65992</v>
      </c>
      <c r="AL1188" s="21">
        <f t="shared" si="1817"/>
        <v>0</v>
      </c>
      <c r="AM1188" s="21">
        <f t="shared" ref="AM1188:AQ1188" si="1818">AM1190</f>
        <v>-25266</v>
      </c>
      <c r="AN1188" s="21">
        <f t="shared" si="1818"/>
        <v>0</v>
      </c>
      <c r="AO1188" s="21">
        <f t="shared" si="1818"/>
        <v>0</v>
      </c>
      <c r="AP1188" s="21">
        <f t="shared" si="1818"/>
        <v>531636</v>
      </c>
      <c r="AQ1188" s="21">
        <f t="shared" si="1818"/>
        <v>65992</v>
      </c>
    </row>
    <row r="1189" spans="1:43" s="12" customFormat="1" ht="17.25" customHeight="1">
      <c r="A1189" s="74"/>
      <c r="B1189" s="19"/>
      <c r="C1189" s="25"/>
      <c r="D1189" s="32"/>
      <c r="E1189" s="25"/>
      <c r="F1189" s="62"/>
      <c r="G1189" s="62"/>
      <c r="H1189" s="62"/>
      <c r="I1189" s="62"/>
      <c r="J1189" s="62"/>
      <c r="K1189" s="62"/>
      <c r="L1189" s="62"/>
      <c r="M1189" s="62"/>
      <c r="N1189" s="62"/>
      <c r="O1189" s="62"/>
      <c r="P1189" s="62"/>
      <c r="Q1189" s="62"/>
      <c r="R1189" s="62"/>
      <c r="S1189" s="62"/>
      <c r="T1189" s="62"/>
      <c r="U1189" s="62"/>
      <c r="V1189" s="62"/>
      <c r="W1189" s="62"/>
      <c r="X1189" s="62"/>
      <c r="Y1189" s="62"/>
      <c r="Z1189" s="62"/>
      <c r="AA1189" s="62"/>
      <c r="AB1189" s="62"/>
      <c r="AC1189" s="62"/>
      <c r="AD1189" s="62"/>
      <c r="AE1189" s="62"/>
      <c r="AF1189" s="62"/>
      <c r="AG1189" s="62"/>
      <c r="AH1189" s="62"/>
      <c r="AI1189" s="62"/>
      <c r="AJ1189" s="62"/>
      <c r="AK1189" s="62"/>
      <c r="AL1189" s="62"/>
      <c r="AM1189" s="62"/>
      <c r="AN1189" s="62"/>
      <c r="AO1189" s="62"/>
      <c r="AP1189" s="62"/>
      <c r="AQ1189" s="62"/>
    </row>
    <row r="1190" spans="1:43" s="12" customFormat="1" ht="37.5">
      <c r="A1190" s="71" t="s">
        <v>149</v>
      </c>
      <c r="B1190" s="22" t="s">
        <v>73</v>
      </c>
      <c r="C1190" s="22" t="s">
        <v>50</v>
      </c>
      <c r="D1190" s="29"/>
      <c r="E1190" s="22"/>
      <c r="F1190" s="24">
        <f t="shared" ref="F1190:AQ1190" si="1819">F1191</f>
        <v>556902</v>
      </c>
      <c r="G1190" s="24">
        <f t="shared" si="1819"/>
        <v>65992</v>
      </c>
      <c r="H1190" s="24">
        <f t="shared" si="1819"/>
        <v>0</v>
      </c>
      <c r="I1190" s="24">
        <f t="shared" si="1819"/>
        <v>0</v>
      </c>
      <c r="J1190" s="24">
        <f t="shared" si="1819"/>
        <v>0</v>
      </c>
      <c r="K1190" s="24">
        <f t="shared" si="1819"/>
        <v>0</v>
      </c>
      <c r="L1190" s="24">
        <f t="shared" si="1819"/>
        <v>556902</v>
      </c>
      <c r="M1190" s="24">
        <f t="shared" si="1819"/>
        <v>65992</v>
      </c>
      <c r="N1190" s="24">
        <f t="shared" si="1819"/>
        <v>0</v>
      </c>
      <c r="O1190" s="24">
        <f t="shared" si="1819"/>
        <v>0</v>
      </c>
      <c r="P1190" s="24">
        <f t="shared" si="1819"/>
        <v>0</v>
      </c>
      <c r="Q1190" s="24">
        <f t="shared" si="1819"/>
        <v>0</v>
      </c>
      <c r="R1190" s="24">
        <f t="shared" si="1819"/>
        <v>556902</v>
      </c>
      <c r="S1190" s="24">
        <f t="shared" si="1819"/>
        <v>65992</v>
      </c>
      <c r="T1190" s="24">
        <f t="shared" si="1819"/>
        <v>0</v>
      </c>
      <c r="U1190" s="24">
        <f t="shared" si="1819"/>
        <v>0</v>
      </c>
      <c r="V1190" s="24">
        <f t="shared" si="1819"/>
        <v>0</v>
      </c>
      <c r="W1190" s="24">
        <f t="shared" si="1819"/>
        <v>0</v>
      </c>
      <c r="X1190" s="24">
        <f t="shared" si="1819"/>
        <v>556902</v>
      </c>
      <c r="Y1190" s="24">
        <f t="shared" si="1819"/>
        <v>65992</v>
      </c>
      <c r="Z1190" s="24">
        <f t="shared" si="1819"/>
        <v>0</v>
      </c>
      <c r="AA1190" s="24">
        <f t="shared" si="1819"/>
        <v>0</v>
      </c>
      <c r="AB1190" s="24">
        <f t="shared" si="1819"/>
        <v>0</v>
      </c>
      <c r="AC1190" s="24">
        <f t="shared" si="1819"/>
        <v>0</v>
      </c>
      <c r="AD1190" s="24">
        <f t="shared" si="1819"/>
        <v>556902</v>
      </c>
      <c r="AE1190" s="24">
        <f t="shared" si="1819"/>
        <v>65992</v>
      </c>
      <c r="AF1190" s="24">
        <f t="shared" si="1819"/>
        <v>0</v>
      </c>
      <c r="AG1190" s="24">
        <f t="shared" si="1819"/>
        <v>0</v>
      </c>
      <c r="AH1190" s="24">
        <f t="shared" si="1819"/>
        <v>0</v>
      </c>
      <c r="AI1190" s="24">
        <f t="shared" si="1819"/>
        <v>0</v>
      </c>
      <c r="AJ1190" s="24">
        <f t="shared" si="1819"/>
        <v>556902</v>
      </c>
      <c r="AK1190" s="24">
        <f t="shared" si="1819"/>
        <v>65992</v>
      </c>
      <c r="AL1190" s="24">
        <f t="shared" si="1819"/>
        <v>0</v>
      </c>
      <c r="AM1190" s="24">
        <f t="shared" si="1819"/>
        <v>-25266</v>
      </c>
      <c r="AN1190" s="24">
        <f t="shared" si="1819"/>
        <v>0</v>
      </c>
      <c r="AO1190" s="24">
        <f t="shared" si="1819"/>
        <v>0</v>
      </c>
      <c r="AP1190" s="24">
        <f t="shared" si="1819"/>
        <v>531636</v>
      </c>
      <c r="AQ1190" s="24">
        <f t="shared" si="1819"/>
        <v>65992</v>
      </c>
    </row>
    <row r="1191" spans="1:43" s="12" customFormat="1" ht="16.5">
      <c r="A1191" s="33" t="s">
        <v>81</v>
      </c>
      <c r="B1191" s="25" t="s">
        <v>73</v>
      </c>
      <c r="C1191" s="25" t="s">
        <v>50</v>
      </c>
      <c r="D1191" s="26" t="s">
        <v>245</v>
      </c>
      <c r="E1191" s="31"/>
      <c r="F1191" s="27">
        <f>F1192+F1195</f>
        <v>556902</v>
      </c>
      <c r="G1191" s="27">
        <f>G1192+G1195</f>
        <v>65992</v>
      </c>
      <c r="H1191" s="27">
        <f t="shared" ref="H1191:M1191" si="1820">H1192+H1195</f>
        <v>0</v>
      </c>
      <c r="I1191" s="27">
        <f t="shared" si="1820"/>
        <v>0</v>
      </c>
      <c r="J1191" s="27">
        <f t="shared" si="1820"/>
        <v>0</v>
      </c>
      <c r="K1191" s="27">
        <f t="shared" si="1820"/>
        <v>0</v>
      </c>
      <c r="L1191" s="27">
        <f t="shared" si="1820"/>
        <v>556902</v>
      </c>
      <c r="M1191" s="27">
        <f t="shared" si="1820"/>
        <v>65992</v>
      </c>
      <c r="N1191" s="27">
        <f>N1192+N1195+N1199</f>
        <v>0</v>
      </c>
      <c r="O1191" s="27">
        <f t="shared" ref="O1191:S1191" si="1821">O1192+O1195+O1199</f>
        <v>0</v>
      </c>
      <c r="P1191" s="27">
        <f t="shared" si="1821"/>
        <v>0</v>
      </c>
      <c r="Q1191" s="27">
        <f t="shared" si="1821"/>
        <v>0</v>
      </c>
      <c r="R1191" s="27">
        <f t="shared" si="1821"/>
        <v>556902</v>
      </c>
      <c r="S1191" s="27">
        <f t="shared" si="1821"/>
        <v>65992</v>
      </c>
      <c r="T1191" s="27">
        <f>T1192+T1195+T1199</f>
        <v>0</v>
      </c>
      <c r="U1191" s="27">
        <f t="shared" ref="U1191:Y1191" si="1822">U1192+U1195+U1199</f>
        <v>0</v>
      </c>
      <c r="V1191" s="27">
        <f t="shared" si="1822"/>
        <v>0</v>
      </c>
      <c r="W1191" s="27"/>
      <c r="X1191" s="27">
        <f t="shared" si="1822"/>
        <v>556902</v>
      </c>
      <c r="Y1191" s="27">
        <f t="shared" si="1822"/>
        <v>65992</v>
      </c>
      <c r="Z1191" s="27">
        <f>Z1192+Z1195+Z1199</f>
        <v>0</v>
      </c>
      <c r="AA1191" s="27">
        <f t="shared" ref="AA1191:AB1191" si="1823">AA1192+AA1195+AA1199</f>
        <v>0</v>
      </c>
      <c r="AB1191" s="27">
        <f t="shared" si="1823"/>
        <v>0</v>
      </c>
      <c r="AC1191" s="27"/>
      <c r="AD1191" s="27">
        <f t="shared" ref="AD1191:AE1191" si="1824">AD1192+AD1195+AD1199</f>
        <v>556902</v>
      </c>
      <c r="AE1191" s="27">
        <f t="shared" si="1824"/>
        <v>65992</v>
      </c>
      <c r="AF1191" s="27">
        <f>AF1192+AF1195+AF1199</f>
        <v>0</v>
      </c>
      <c r="AG1191" s="27">
        <f t="shared" ref="AG1191:AH1191" si="1825">AG1192+AG1195+AG1199</f>
        <v>0</v>
      </c>
      <c r="AH1191" s="27">
        <f t="shared" si="1825"/>
        <v>0</v>
      </c>
      <c r="AI1191" s="27"/>
      <c r="AJ1191" s="27">
        <f t="shared" ref="AJ1191:AK1191" si="1826">AJ1192+AJ1195+AJ1199</f>
        <v>556902</v>
      </c>
      <c r="AK1191" s="27">
        <f t="shared" si="1826"/>
        <v>65992</v>
      </c>
      <c r="AL1191" s="27">
        <f>AL1192+AL1195+AL1199</f>
        <v>0</v>
      </c>
      <c r="AM1191" s="27">
        <f t="shared" ref="AM1191:AN1191" si="1827">AM1192+AM1195+AM1199</f>
        <v>-25266</v>
      </c>
      <c r="AN1191" s="27">
        <f t="shared" si="1827"/>
        <v>0</v>
      </c>
      <c r="AO1191" s="27"/>
      <c r="AP1191" s="27">
        <f t="shared" ref="AP1191:AQ1191" si="1828">AP1192+AP1195+AP1199</f>
        <v>531636</v>
      </c>
      <c r="AQ1191" s="27">
        <f t="shared" si="1828"/>
        <v>65992</v>
      </c>
    </row>
    <row r="1192" spans="1:43" s="12" customFormat="1" ht="35.25" customHeight="1">
      <c r="A1192" s="33" t="s">
        <v>131</v>
      </c>
      <c r="B1192" s="25" t="s">
        <v>73</v>
      </c>
      <c r="C1192" s="25" t="s">
        <v>50</v>
      </c>
      <c r="D1192" s="26" t="s">
        <v>362</v>
      </c>
      <c r="E1192" s="25"/>
      <c r="F1192" s="27">
        <f t="shared" ref="F1192:U1193" si="1829">F1193</f>
        <v>490910</v>
      </c>
      <c r="G1192" s="27">
        <f t="shared" si="1829"/>
        <v>0</v>
      </c>
      <c r="H1192" s="27">
        <f t="shared" si="1829"/>
        <v>0</v>
      </c>
      <c r="I1192" s="27">
        <f t="shared" si="1829"/>
        <v>0</v>
      </c>
      <c r="J1192" s="27">
        <f t="shared" si="1829"/>
        <v>0</v>
      </c>
      <c r="K1192" s="27">
        <f t="shared" si="1829"/>
        <v>0</v>
      </c>
      <c r="L1192" s="27">
        <f t="shared" si="1829"/>
        <v>490910</v>
      </c>
      <c r="M1192" s="27">
        <f t="shared" si="1829"/>
        <v>0</v>
      </c>
      <c r="N1192" s="27">
        <f t="shared" si="1829"/>
        <v>0</v>
      </c>
      <c r="O1192" s="27">
        <f t="shared" si="1829"/>
        <v>0</v>
      </c>
      <c r="P1192" s="27">
        <f t="shared" si="1829"/>
        <v>0</v>
      </c>
      <c r="Q1192" s="27">
        <f t="shared" si="1829"/>
        <v>0</v>
      </c>
      <c r="R1192" s="27">
        <f t="shared" si="1829"/>
        <v>490910</v>
      </c>
      <c r="S1192" s="27">
        <f t="shared" si="1829"/>
        <v>0</v>
      </c>
      <c r="T1192" s="27">
        <f t="shared" si="1829"/>
        <v>0</v>
      </c>
      <c r="U1192" s="27">
        <f t="shared" si="1829"/>
        <v>0</v>
      </c>
      <c r="V1192" s="27">
        <f t="shared" ref="T1192:AI1193" si="1830">V1193</f>
        <v>0</v>
      </c>
      <c r="W1192" s="27">
        <f t="shared" si="1830"/>
        <v>0</v>
      </c>
      <c r="X1192" s="27">
        <f t="shared" si="1830"/>
        <v>490910</v>
      </c>
      <c r="Y1192" s="27">
        <f t="shared" si="1830"/>
        <v>0</v>
      </c>
      <c r="Z1192" s="27">
        <f t="shared" si="1830"/>
        <v>0</v>
      </c>
      <c r="AA1192" s="27">
        <f t="shared" si="1830"/>
        <v>0</v>
      </c>
      <c r="AB1192" s="27">
        <f t="shared" si="1830"/>
        <v>0</v>
      </c>
      <c r="AC1192" s="27">
        <f t="shared" si="1830"/>
        <v>0</v>
      </c>
      <c r="AD1192" s="27">
        <f t="shared" si="1830"/>
        <v>490910</v>
      </c>
      <c r="AE1192" s="27">
        <f t="shared" si="1830"/>
        <v>0</v>
      </c>
      <c r="AF1192" s="27">
        <f t="shared" si="1830"/>
        <v>0</v>
      </c>
      <c r="AG1192" s="27">
        <f t="shared" si="1830"/>
        <v>0</v>
      </c>
      <c r="AH1192" s="27">
        <f t="shared" si="1830"/>
        <v>0</v>
      </c>
      <c r="AI1192" s="27">
        <f t="shared" si="1830"/>
        <v>0</v>
      </c>
      <c r="AJ1192" s="27">
        <f t="shared" ref="AF1192:AQ1193" si="1831">AJ1193</f>
        <v>490910</v>
      </c>
      <c r="AK1192" s="27">
        <f t="shared" si="1831"/>
        <v>0</v>
      </c>
      <c r="AL1192" s="27">
        <f t="shared" si="1831"/>
        <v>0</v>
      </c>
      <c r="AM1192" s="27">
        <f t="shared" si="1831"/>
        <v>-25266</v>
      </c>
      <c r="AN1192" s="27">
        <f t="shared" si="1831"/>
        <v>0</v>
      </c>
      <c r="AO1192" s="27">
        <f t="shared" si="1831"/>
        <v>0</v>
      </c>
      <c r="AP1192" s="27">
        <f t="shared" si="1831"/>
        <v>465644</v>
      </c>
      <c r="AQ1192" s="27">
        <f t="shared" si="1831"/>
        <v>0</v>
      </c>
    </row>
    <row r="1193" spans="1:43" s="12" customFormat="1" ht="33" customHeight="1">
      <c r="A1193" s="33" t="s">
        <v>132</v>
      </c>
      <c r="B1193" s="25" t="s">
        <v>73</v>
      </c>
      <c r="C1193" s="25" t="s">
        <v>50</v>
      </c>
      <c r="D1193" s="26" t="s">
        <v>362</v>
      </c>
      <c r="E1193" s="25" t="s">
        <v>133</v>
      </c>
      <c r="F1193" s="27">
        <f t="shared" si="1829"/>
        <v>490910</v>
      </c>
      <c r="G1193" s="27">
        <f t="shared" si="1829"/>
        <v>0</v>
      </c>
      <c r="H1193" s="27">
        <f t="shared" si="1829"/>
        <v>0</v>
      </c>
      <c r="I1193" s="27">
        <f t="shared" si="1829"/>
        <v>0</v>
      </c>
      <c r="J1193" s="27">
        <f t="shared" si="1829"/>
        <v>0</v>
      </c>
      <c r="K1193" s="27">
        <f t="shared" si="1829"/>
        <v>0</v>
      </c>
      <c r="L1193" s="27">
        <f t="shared" si="1829"/>
        <v>490910</v>
      </c>
      <c r="M1193" s="27">
        <f t="shared" si="1829"/>
        <v>0</v>
      </c>
      <c r="N1193" s="27">
        <f t="shared" si="1829"/>
        <v>0</v>
      </c>
      <c r="O1193" s="27">
        <f t="shared" si="1829"/>
        <v>0</v>
      </c>
      <c r="P1193" s="27">
        <f t="shared" si="1829"/>
        <v>0</v>
      </c>
      <c r="Q1193" s="27">
        <f t="shared" si="1829"/>
        <v>0</v>
      </c>
      <c r="R1193" s="27">
        <f t="shared" si="1829"/>
        <v>490910</v>
      </c>
      <c r="S1193" s="27">
        <f t="shared" si="1829"/>
        <v>0</v>
      </c>
      <c r="T1193" s="27">
        <f t="shared" si="1830"/>
        <v>0</v>
      </c>
      <c r="U1193" s="27">
        <f t="shared" si="1830"/>
        <v>0</v>
      </c>
      <c r="V1193" s="27">
        <f t="shared" si="1830"/>
        <v>0</v>
      </c>
      <c r="W1193" s="27">
        <f t="shared" si="1830"/>
        <v>0</v>
      </c>
      <c r="X1193" s="27">
        <f t="shared" si="1830"/>
        <v>490910</v>
      </c>
      <c r="Y1193" s="27">
        <f t="shared" si="1830"/>
        <v>0</v>
      </c>
      <c r="Z1193" s="27">
        <f t="shared" si="1830"/>
        <v>0</v>
      </c>
      <c r="AA1193" s="27">
        <f t="shared" si="1830"/>
        <v>0</v>
      </c>
      <c r="AB1193" s="27">
        <f t="shared" si="1830"/>
        <v>0</v>
      </c>
      <c r="AC1193" s="27">
        <f t="shared" si="1830"/>
        <v>0</v>
      </c>
      <c r="AD1193" s="27">
        <f t="shared" si="1830"/>
        <v>490910</v>
      </c>
      <c r="AE1193" s="27">
        <f t="shared" si="1830"/>
        <v>0</v>
      </c>
      <c r="AF1193" s="27">
        <f t="shared" si="1831"/>
        <v>0</v>
      </c>
      <c r="AG1193" s="27">
        <f t="shared" si="1831"/>
        <v>0</v>
      </c>
      <c r="AH1193" s="27">
        <f t="shared" si="1831"/>
        <v>0</v>
      </c>
      <c r="AI1193" s="27">
        <f t="shared" si="1831"/>
        <v>0</v>
      </c>
      <c r="AJ1193" s="27">
        <f t="shared" si="1831"/>
        <v>490910</v>
      </c>
      <c r="AK1193" s="27">
        <f t="shared" si="1831"/>
        <v>0</v>
      </c>
      <c r="AL1193" s="27">
        <f t="shared" si="1831"/>
        <v>0</v>
      </c>
      <c r="AM1193" s="27">
        <f t="shared" si="1831"/>
        <v>-25266</v>
      </c>
      <c r="AN1193" s="27">
        <f t="shared" si="1831"/>
        <v>0</v>
      </c>
      <c r="AO1193" s="27">
        <f t="shared" si="1831"/>
        <v>0</v>
      </c>
      <c r="AP1193" s="27">
        <f t="shared" si="1831"/>
        <v>465644</v>
      </c>
      <c r="AQ1193" s="27">
        <f t="shared" si="1831"/>
        <v>0</v>
      </c>
    </row>
    <row r="1194" spans="1:43" s="12" customFormat="1" ht="16.5">
      <c r="A1194" s="33" t="s">
        <v>176</v>
      </c>
      <c r="B1194" s="25" t="s">
        <v>73</v>
      </c>
      <c r="C1194" s="25" t="s">
        <v>50</v>
      </c>
      <c r="D1194" s="26" t="s">
        <v>362</v>
      </c>
      <c r="E1194" s="25" t="s">
        <v>175</v>
      </c>
      <c r="F1194" s="27">
        <f>556902-65992</f>
        <v>490910</v>
      </c>
      <c r="G1194" s="27"/>
      <c r="H1194" s="27"/>
      <c r="I1194" s="27"/>
      <c r="J1194" s="27"/>
      <c r="K1194" s="27"/>
      <c r="L1194" s="27">
        <f>F1194+H1194+I1194+J1194+K1194</f>
        <v>490910</v>
      </c>
      <c r="M1194" s="27">
        <f>G1194+K1194</f>
        <v>0</v>
      </c>
      <c r="N1194" s="27"/>
      <c r="O1194" s="27"/>
      <c r="P1194" s="27"/>
      <c r="Q1194" s="27"/>
      <c r="R1194" s="27">
        <f>L1194+N1194+O1194+P1194+Q1194</f>
        <v>490910</v>
      </c>
      <c r="S1194" s="27">
        <f>M1194+Q1194</f>
        <v>0</v>
      </c>
      <c r="T1194" s="27"/>
      <c r="U1194" s="27"/>
      <c r="V1194" s="27"/>
      <c r="W1194" s="27"/>
      <c r="X1194" s="27">
        <f>R1194+T1194+U1194+V1194+W1194</f>
        <v>490910</v>
      </c>
      <c r="Y1194" s="27">
        <f>S1194+W1194</f>
        <v>0</v>
      </c>
      <c r="Z1194" s="27"/>
      <c r="AA1194" s="27"/>
      <c r="AB1194" s="27"/>
      <c r="AC1194" s="27"/>
      <c r="AD1194" s="27">
        <f>X1194+Z1194+AA1194+AB1194+AC1194</f>
        <v>490910</v>
      </c>
      <c r="AE1194" s="27">
        <f>Y1194+AC1194</f>
        <v>0</v>
      </c>
      <c r="AF1194" s="27"/>
      <c r="AG1194" s="27"/>
      <c r="AH1194" s="27"/>
      <c r="AI1194" s="27"/>
      <c r="AJ1194" s="27">
        <f>AD1194+AF1194+AG1194+AH1194+AI1194</f>
        <v>490910</v>
      </c>
      <c r="AK1194" s="27">
        <f>AE1194+AI1194</f>
        <v>0</v>
      </c>
      <c r="AL1194" s="27"/>
      <c r="AM1194" s="27">
        <v>-25266</v>
      </c>
      <c r="AN1194" s="27"/>
      <c r="AO1194" s="27"/>
      <c r="AP1194" s="27">
        <f>AJ1194+AL1194+AM1194+AN1194+AO1194</f>
        <v>465644</v>
      </c>
      <c r="AQ1194" s="27">
        <f>AK1194+AO1194</f>
        <v>0</v>
      </c>
    </row>
    <row r="1195" spans="1:43" s="12" customFormat="1" ht="33" hidden="1">
      <c r="A1195" s="96" t="s">
        <v>152</v>
      </c>
      <c r="B1195" s="97" t="s">
        <v>73</v>
      </c>
      <c r="C1195" s="97" t="s">
        <v>50</v>
      </c>
      <c r="D1195" s="109" t="s">
        <v>575</v>
      </c>
      <c r="E1195" s="97"/>
      <c r="F1195" s="95">
        <f t="shared" ref="F1195:U1197" si="1832">F1196</f>
        <v>65992</v>
      </c>
      <c r="G1195" s="95">
        <f t="shared" si="1832"/>
        <v>65992</v>
      </c>
      <c r="H1195" s="95">
        <f t="shared" si="1832"/>
        <v>0</v>
      </c>
      <c r="I1195" s="95">
        <f t="shared" si="1832"/>
        <v>0</v>
      </c>
      <c r="J1195" s="95">
        <f t="shared" si="1832"/>
        <v>0</v>
      </c>
      <c r="K1195" s="95">
        <f t="shared" si="1832"/>
        <v>0</v>
      </c>
      <c r="L1195" s="95">
        <f t="shared" si="1832"/>
        <v>65992</v>
      </c>
      <c r="M1195" s="95">
        <f t="shared" si="1832"/>
        <v>65992</v>
      </c>
      <c r="N1195" s="95">
        <f t="shared" si="1832"/>
        <v>0</v>
      </c>
      <c r="O1195" s="95">
        <f t="shared" si="1832"/>
        <v>0</v>
      </c>
      <c r="P1195" s="95">
        <f t="shared" si="1832"/>
        <v>0</v>
      </c>
      <c r="Q1195" s="95">
        <f t="shared" si="1832"/>
        <v>-65992</v>
      </c>
      <c r="R1195" s="95">
        <f t="shared" si="1832"/>
        <v>0</v>
      </c>
      <c r="S1195" s="95">
        <f t="shared" si="1832"/>
        <v>0</v>
      </c>
      <c r="T1195" s="27">
        <f t="shared" si="1832"/>
        <v>0</v>
      </c>
      <c r="U1195" s="27">
        <f t="shared" si="1832"/>
        <v>0</v>
      </c>
      <c r="V1195" s="27">
        <f t="shared" ref="T1195:AI1197" si="1833">V1196</f>
        <v>0</v>
      </c>
      <c r="W1195" s="27">
        <f t="shared" si="1833"/>
        <v>0</v>
      </c>
      <c r="X1195" s="27">
        <f t="shared" si="1833"/>
        <v>0</v>
      </c>
      <c r="Y1195" s="27">
        <f t="shared" si="1833"/>
        <v>0</v>
      </c>
      <c r="Z1195" s="27">
        <f t="shared" si="1833"/>
        <v>0</v>
      </c>
      <c r="AA1195" s="27">
        <f t="shared" si="1833"/>
        <v>0</v>
      </c>
      <c r="AB1195" s="27">
        <f t="shared" si="1833"/>
        <v>0</v>
      </c>
      <c r="AC1195" s="27">
        <f t="shared" si="1833"/>
        <v>0</v>
      </c>
      <c r="AD1195" s="95">
        <f t="shared" si="1833"/>
        <v>0</v>
      </c>
      <c r="AE1195" s="95">
        <f t="shared" si="1833"/>
        <v>0</v>
      </c>
      <c r="AF1195" s="27">
        <f t="shared" si="1833"/>
        <v>0</v>
      </c>
      <c r="AG1195" s="27">
        <f t="shared" si="1833"/>
        <v>0</v>
      </c>
      <c r="AH1195" s="27">
        <f t="shared" si="1833"/>
        <v>0</v>
      </c>
      <c r="AI1195" s="27">
        <f t="shared" si="1833"/>
        <v>0</v>
      </c>
      <c r="AJ1195" s="95">
        <f t="shared" ref="AF1195:AQ1197" si="1834">AJ1196</f>
        <v>0</v>
      </c>
      <c r="AK1195" s="95">
        <f t="shared" si="1834"/>
        <v>0</v>
      </c>
      <c r="AL1195" s="27">
        <f t="shared" si="1834"/>
        <v>0</v>
      </c>
      <c r="AM1195" s="27">
        <f t="shared" si="1834"/>
        <v>0</v>
      </c>
      <c r="AN1195" s="27">
        <f t="shared" si="1834"/>
        <v>0</v>
      </c>
      <c r="AO1195" s="27">
        <f t="shared" si="1834"/>
        <v>0</v>
      </c>
      <c r="AP1195" s="95">
        <f t="shared" si="1834"/>
        <v>0</v>
      </c>
      <c r="AQ1195" s="95">
        <f t="shared" si="1834"/>
        <v>0</v>
      </c>
    </row>
    <row r="1196" spans="1:43" s="12" customFormat="1" ht="48.75" hidden="1" customHeight="1">
      <c r="A1196" s="96" t="s">
        <v>432</v>
      </c>
      <c r="B1196" s="97" t="s">
        <v>73</v>
      </c>
      <c r="C1196" s="97" t="s">
        <v>50</v>
      </c>
      <c r="D1196" s="109" t="s">
        <v>576</v>
      </c>
      <c r="E1196" s="97"/>
      <c r="F1196" s="95">
        <f t="shared" si="1832"/>
        <v>65992</v>
      </c>
      <c r="G1196" s="95">
        <f t="shared" si="1832"/>
        <v>65992</v>
      </c>
      <c r="H1196" s="95">
        <f t="shared" si="1832"/>
        <v>0</v>
      </c>
      <c r="I1196" s="95">
        <f t="shared" si="1832"/>
        <v>0</v>
      </c>
      <c r="J1196" s="95">
        <f t="shared" si="1832"/>
        <v>0</v>
      </c>
      <c r="K1196" s="95">
        <f t="shared" si="1832"/>
        <v>0</v>
      </c>
      <c r="L1196" s="95">
        <f t="shared" si="1832"/>
        <v>65992</v>
      </c>
      <c r="M1196" s="95">
        <f t="shared" si="1832"/>
        <v>65992</v>
      </c>
      <c r="N1196" s="95">
        <f t="shared" si="1832"/>
        <v>0</v>
      </c>
      <c r="O1196" s="95">
        <f t="shared" si="1832"/>
        <v>0</v>
      </c>
      <c r="P1196" s="95">
        <f t="shared" si="1832"/>
        <v>0</v>
      </c>
      <c r="Q1196" s="95">
        <f t="shared" si="1832"/>
        <v>-65992</v>
      </c>
      <c r="R1196" s="95">
        <f t="shared" si="1832"/>
        <v>0</v>
      </c>
      <c r="S1196" s="95">
        <f t="shared" si="1832"/>
        <v>0</v>
      </c>
      <c r="T1196" s="27">
        <f t="shared" si="1833"/>
        <v>0</v>
      </c>
      <c r="U1196" s="27">
        <f t="shared" si="1833"/>
        <v>0</v>
      </c>
      <c r="V1196" s="27">
        <f t="shared" si="1833"/>
        <v>0</v>
      </c>
      <c r="W1196" s="27">
        <f t="shared" si="1833"/>
        <v>0</v>
      </c>
      <c r="X1196" s="27">
        <f t="shared" si="1833"/>
        <v>0</v>
      </c>
      <c r="Y1196" s="27">
        <f t="shared" si="1833"/>
        <v>0</v>
      </c>
      <c r="Z1196" s="27">
        <f t="shared" si="1833"/>
        <v>0</v>
      </c>
      <c r="AA1196" s="27">
        <f t="shared" si="1833"/>
        <v>0</v>
      </c>
      <c r="AB1196" s="27">
        <f t="shared" si="1833"/>
        <v>0</v>
      </c>
      <c r="AC1196" s="27">
        <f t="shared" si="1833"/>
        <v>0</v>
      </c>
      <c r="AD1196" s="95">
        <f t="shared" si="1833"/>
        <v>0</v>
      </c>
      <c r="AE1196" s="95">
        <f t="shared" si="1833"/>
        <v>0</v>
      </c>
      <c r="AF1196" s="27">
        <f t="shared" si="1834"/>
        <v>0</v>
      </c>
      <c r="AG1196" s="27">
        <f t="shared" si="1834"/>
        <v>0</v>
      </c>
      <c r="AH1196" s="27">
        <f t="shared" si="1834"/>
        <v>0</v>
      </c>
      <c r="AI1196" s="27">
        <f t="shared" si="1834"/>
        <v>0</v>
      </c>
      <c r="AJ1196" s="95">
        <f t="shared" si="1834"/>
        <v>0</v>
      </c>
      <c r="AK1196" s="95">
        <f t="shared" si="1834"/>
        <v>0</v>
      </c>
      <c r="AL1196" s="27">
        <f t="shared" si="1834"/>
        <v>0</v>
      </c>
      <c r="AM1196" s="27">
        <f t="shared" si="1834"/>
        <v>0</v>
      </c>
      <c r="AN1196" s="27">
        <f t="shared" si="1834"/>
        <v>0</v>
      </c>
      <c r="AO1196" s="27">
        <f t="shared" si="1834"/>
        <v>0</v>
      </c>
      <c r="AP1196" s="95">
        <f t="shared" si="1834"/>
        <v>0</v>
      </c>
      <c r="AQ1196" s="95">
        <f t="shared" si="1834"/>
        <v>0</v>
      </c>
    </row>
    <row r="1197" spans="1:43" s="12" customFormat="1" ht="33" hidden="1">
      <c r="A1197" s="96" t="s">
        <v>132</v>
      </c>
      <c r="B1197" s="97" t="s">
        <v>73</v>
      </c>
      <c r="C1197" s="97" t="s">
        <v>50</v>
      </c>
      <c r="D1197" s="109" t="s">
        <v>576</v>
      </c>
      <c r="E1197" s="97" t="s">
        <v>133</v>
      </c>
      <c r="F1197" s="95">
        <f t="shared" si="1832"/>
        <v>65992</v>
      </c>
      <c r="G1197" s="95">
        <f t="shared" si="1832"/>
        <v>65992</v>
      </c>
      <c r="H1197" s="95">
        <f t="shared" si="1832"/>
        <v>0</v>
      </c>
      <c r="I1197" s="95">
        <f t="shared" si="1832"/>
        <v>0</v>
      </c>
      <c r="J1197" s="95">
        <f t="shared" si="1832"/>
        <v>0</v>
      </c>
      <c r="K1197" s="95">
        <f t="shared" si="1832"/>
        <v>0</v>
      </c>
      <c r="L1197" s="95">
        <f t="shared" si="1832"/>
        <v>65992</v>
      </c>
      <c r="M1197" s="95">
        <f t="shared" si="1832"/>
        <v>65992</v>
      </c>
      <c r="N1197" s="95">
        <f t="shared" si="1832"/>
        <v>0</v>
      </c>
      <c r="O1197" s="95">
        <f t="shared" si="1832"/>
        <v>0</v>
      </c>
      <c r="P1197" s="95">
        <f t="shared" si="1832"/>
        <v>0</v>
      </c>
      <c r="Q1197" s="95">
        <f t="shared" si="1832"/>
        <v>-65992</v>
      </c>
      <c r="R1197" s="95">
        <f t="shared" si="1832"/>
        <v>0</v>
      </c>
      <c r="S1197" s="95">
        <f t="shared" si="1832"/>
        <v>0</v>
      </c>
      <c r="T1197" s="27">
        <f t="shared" si="1833"/>
        <v>0</v>
      </c>
      <c r="U1197" s="27">
        <f t="shared" si="1833"/>
        <v>0</v>
      </c>
      <c r="V1197" s="27">
        <f t="shared" si="1833"/>
        <v>0</v>
      </c>
      <c r="W1197" s="27">
        <f t="shared" si="1833"/>
        <v>0</v>
      </c>
      <c r="X1197" s="27">
        <f t="shared" si="1833"/>
        <v>0</v>
      </c>
      <c r="Y1197" s="27">
        <f t="shared" si="1833"/>
        <v>0</v>
      </c>
      <c r="Z1197" s="27">
        <f t="shared" si="1833"/>
        <v>0</v>
      </c>
      <c r="AA1197" s="27">
        <f t="shared" si="1833"/>
        <v>0</v>
      </c>
      <c r="AB1197" s="27">
        <f t="shared" si="1833"/>
        <v>0</v>
      </c>
      <c r="AC1197" s="27">
        <f t="shared" si="1833"/>
        <v>0</v>
      </c>
      <c r="AD1197" s="95">
        <f t="shared" si="1833"/>
        <v>0</v>
      </c>
      <c r="AE1197" s="95">
        <f t="shared" si="1833"/>
        <v>0</v>
      </c>
      <c r="AF1197" s="27">
        <f t="shared" si="1834"/>
        <v>0</v>
      </c>
      <c r="AG1197" s="27">
        <f t="shared" si="1834"/>
        <v>0</v>
      </c>
      <c r="AH1197" s="27">
        <f t="shared" si="1834"/>
        <v>0</v>
      </c>
      <c r="AI1197" s="27">
        <f t="shared" si="1834"/>
        <v>0</v>
      </c>
      <c r="AJ1197" s="95">
        <f t="shared" si="1834"/>
        <v>0</v>
      </c>
      <c r="AK1197" s="95">
        <f t="shared" si="1834"/>
        <v>0</v>
      </c>
      <c r="AL1197" s="27">
        <f t="shared" si="1834"/>
        <v>0</v>
      </c>
      <c r="AM1197" s="27">
        <f t="shared" si="1834"/>
        <v>0</v>
      </c>
      <c r="AN1197" s="27">
        <f t="shared" si="1834"/>
        <v>0</v>
      </c>
      <c r="AO1197" s="27">
        <f t="shared" si="1834"/>
        <v>0</v>
      </c>
      <c r="AP1197" s="95">
        <f t="shared" si="1834"/>
        <v>0</v>
      </c>
      <c r="AQ1197" s="95">
        <f t="shared" si="1834"/>
        <v>0</v>
      </c>
    </row>
    <row r="1198" spans="1:43" s="12" customFormat="1" ht="16.5" hidden="1">
      <c r="A1198" s="96" t="s">
        <v>176</v>
      </c>
      <c r="B1198" s="97" t="s">
        <v>73</v>
      </c>
      <c r="C1198" s="97" t="s">
        <v>50</v>
      </c>
      <c r="D1198" s="109" t="s">
        <v>576</v>
      </c>
      <c r="E1198" s="97" t="s">
        <v>175</v>
      </c>
      <c r="F1198" s="95">
        <v>65992</v>
      </c>
      <c r="G1198" s="95">
        <v>65992</v>
      </c>
      <c r="H1198" s="95"/>
      <c r="I1198" s="95"/>
      <c r="J1198" s="95"/>
      <c r="K1198" s="95"/>
      <c r="L1198" s="95">
        <f>F1198+H1198+I1198+J1198+K1198</f>
        <v>65992</v>
      </c>
      <c r="M1198" s="95">
        <f>G1198+K1198</f>
        <v>65992</v>
      </c>
      <c r="N1198" s="95"/>
      <c r="O1198" s="95"/>
      <c r="P1198" s="95"/>
      <c r="Q1198" s="95">
        <v>-65992</v>
      </c>
      <c r="R1198" s="95">
        <f>L1198+N1198+O1198+P1198+Q1198</f>
        <v>0</v>
      </c>
      <c r="S1198" s="95">
        <f>M1198+Q1198</f>
        <v>0</v>
      </c>
      <c r="T1198" s="27"/>
      <c r="U1198" s="27"/>
      <c r="V1198" s="27"/>
      <c r="W1198" s="27"/>
      <c r="X1198" s="27">
        <f>R1198+T1198+U1198+V1198+W1198</f>
        <v>0</v>
      </c>
      <c r="Y1198" s="27">
        <f>S1198+W1198</f>
        <v>0</v>
      </c>
      <c r="Z1198" s="27"/>
      <c r="AA1198" s="27"/>
      <c r="AB1198" s="27"/>
      <c r="AC1198" s="27"/>
      <c r="AD1198" s="95">
        <f>X1198+Z1198+AA1198+AB1198+AC1198</f>
        <v>0</v>
      </c>
      <c r="AE1198" s="95">
        <f>Y1198+AC1198</f>
        <v>0</v>
      </c>
      <c r="AF1198" s="27"/>
      <c r="AG1198" s="27"/>
      <c r="AH1198" s="27"/>
      <c r="AI1198" s="27"/>
      <c r="AJ1198" s="95">
        <f>AD1198+AF1198+AG1198+AH1198+AI1198</f>
        <v>0</v>
      </c>
      <c r="AK1198" s="95">
        <f>AE1198+AI1198</f>
        <v>0</v>
      </c>
      <c r="AL1198" s="27"/>
      <c r="AM1198" s="27"/>
      <c r="AN1198" s="27"/>
      <c r="AO1198" s="27"/>
      <c r="AP1198" s="95">
        <f>AJ1198+AL1198+AM1198+AN1198+AO1198</f>
        <v>0</v>
      </c>
      <c r="AQ1198" s="95">
        <f>AK1198+AO1198</f>
        <v>0</v>
      </c>
    </row>
    <row r="1199" spans="1:43" s="12" customFormat="1" ht="33">
      <c r="A1199" s="33" t="s">
        <v>152</v>
      </c>
      <c r="B1199" s="25" t="s">
        <v>73</v>
      </c>
      <c r="C1199" s="25" t="s">
        <v>50</v>
      </c>
      <c r="D1199" s="42" t="s">
        <v>640</v>
      </c>
      <c r="E1199" s="25"/>
      <c r="F1199" s="27"/>
      <c r="G1199" s="27"/>
      <c r="H1199" s="27"/>
      <c r="I1199" s="27"/>
      <c r="J1199" s="27"/>
      <c r="K1199" s="27"/>
      <c r="L1199" s="27"/>
      <c r="M1199" s="27"/>
      <c r="N1199" s="27">
        <f>N1200</f>
        <v>0</v>
      </c>
      <c r="O1199" s="27">
        <f t="shared" ref="O1199:AD1201" si="1835">O1200</f>
        <v>0</v>
      </c>
      <c r="P1199" s="27">
        <f t="shared" si="1835"/>
        <v>0</v>
      </c>
      <c r="Q1199" s="27">
        <f t="shared" si="1835"/>
        <v>65992</v>
      </c>
      <c r="R1199" s="27">
        <f t="shared" si="1835"/>
        <v>65992</v>
      </c>
      <c r="S1199" s="27">
        <f t="shared" si="1835"/>
        <v>65992</v>
      </c>
      <c r="T1199" s="27">
        <f>T1200</f>
        <v>0</v>
      </c>
      <c r="U1199" s="27">
        <f t="shared" si="1835"/>
        <v>0</v>
      </c>
      <c r="V1199" s="27">
        <f t="shared" si="1835"/>
        <v>0</v>
      </c>
      <c r="W1199" s="27">
        <f t="shared" si="1835"/>
        <v>0</v>
      </c>
      <c r="X1199" s="27">
        <f t="shared" si="1835"/>
        <v>65992</v>
      </c>
      <c r="Y1199" s="27">
        <f t="shared" si="1835"/>
        <v>65992</v>
      </c>
      <c r="Z1199" s="27">
        <f>Z1200</f>
        <v>0</v>
      </c>
      <c r="AA1199" s="27">
        <f t="shared" si="1835"/>
        <v>0</v>
      </c>
      <c r="AB1199" s="27">
        <f t="shared" si="1835"/>
        <v>0</v>
      </c>
      <c r="AC1199" s="27">
        <f t="shared" si="1835"/>
        <v>0</v>
      </c>
      <c r="AD1199" s="27">
        <f t="shared" si="1835"/>
        <v>65992</v>
      </c>
      <c r="AE1199" s="27">
        <f t="shared" ref="AA1199:AE1201" si="1836">AE1200</f>
        <v>65992</v>
      </c>
      <c r="AF1199" s="27">
        <f>AF1200</f>
        <v>0</v>
      </c>
      <c r="AG1199" s="27">
        <f t="shared" ref="AG1199:AQ1201" si="1837">AG1200</f>
        <v>0</v>
      </c>
      <c r="AH1199" s="27">
        <f t="shared" si="1837"/>
        <v>0</v>
      </c>
      <c r="AI1199" s="27">
        <f t="shared" si="1837"/>
        <v>0</v>
      </c>
      <c r="AJ1199" s="27">
        <f t="shared" si="1837"/>
        <v>65992</v>
      </c>
      <c r="AK1199" s="27">
        <f t="shared" si="1837"/>
        <v>65992</v>
      </c>
      <c r="AL1199" s="27">
        <f>AL1200</f>
        <v>0</v>
      </c>
      <c r="AM1199" s="27">
        <f t="shared" si="1837"/>
        <v>0</v>
      </c>
      <c r="AN1199" s="27">
        <f t="shared" si="1837"/>
        <v>0</v>
      </c>
      <c r="AO1199" s="27">
        <f t="shared" si="1837"/>
        <v>0</v>
      </c>
      <c r="AP1199" s="27">
        <f t="shared" si="1837"/>
        <v>65992</v>
      </c>
      <c r="AQ1199" s="27">
        <f t="shared" si="1837"/>
        <v>65992</v>
      </c>
    </row>
    <row r="1200" spans="1:43" s="12" customFormat="1" ht="49.5">
      <c r="A1200" s="33" t="s">
        <v>432</v>
      </c>
      <c r="B1200" s="25" t="s">
        <v>73</v>
      </c>
      <c r="C1200" s="25" t="s">
        <v>50</v>
      </c>
      <c r="D1200" s="42" t="s">
        <v>641</v>
      </c>
      <c r="E1200" s="25"/>
      <c r="F1200" s="27"/>
      <c r="G1200" s="27"/>
      <c r="H1200" s="27"/>
      <c r="I1200" s="27"/>
      <c r="J1200" s="27"/>
      <c r="K1200" s="27"/>
      <c r="L1200" s="27"/>
      <c r="M1200" s="27"/>
      <c r="N1200" s="27">
        <f>N1201</f>
        <v>0</v>
      </c>
      <c r="O1200" s="27">
        <f t="shared" si="1835"/>
        <v>0</v>
      </c>
      <c r="P1200" s="27">
        <f t="shared" si="1835"/>
        <v>0</v>
      </c>
      <c r="Q1200" s="27">
        <f t="shared" si="1835"/>
        <v>65992</v>
      </c>
      <c r="R1200" s="27">
        <f t="shared" si="1835"/>
        <v>65992</v>
      </c>
      <c r="S1200" s="27">
        <f t="shared" si="1835"/>
        <v>65992</v>
      </c>
      <c r="T1200" s="27">
        <f>T1201</f>
        <v>0</v>
      </c>
      <c r="U1200" s="27">
        <f t="shared" si="1835"/>
        <v>0</v>
      </c>
      <c r="V1200" s="27">
        <f t="shared" si="1835"/>
        <v>0</v>
      </c>
      <c r="W1200" s="27">
        <f t="shared" si="1835"/>
        <v>0</v>
      </c>
      <c r="X1200" s="27">
        <f t="shared" si="1835"/>
        <v>65992</v>
      </c>
      <c r="Y1200" s="27">
        <f t="shared" si="1835"/>
        <v>65992</v>
      </c>
      <c r="Z1200" s="27">
        <f>Z1201</f>
        <v>0</v>
      </c>
      <c r="AA1200" s="27">
        <f t="shared" si="1836"/>
        <v>0</v>
      </c>
      <c r="AB1200" s="27">
        <f t="shared" si="1836"/>
        <v>0</v>
      </c>
      <c r="AC1200" s="27">
        <f t="shared" si="1836"/>
        <v>0</v>
      </c>
      <c r="AD1200" s="27">
        <f t="shared" si="1836"/>
        <v>65992</v>
      </c>
      <c r="AE1200" s="27">
        <f t="shared" si="1836"/>
        <v>65992</v>
      </c>
      <c r="AF1200" s="27">
        <f>AF1201</f>
        <v>0</v>
      </c>
      <c r="AG1200" s="27">
        <f t="shared" si="1837"/>
        <v>0</v>
      </c>
      <c r="AH1200" s="27">
        <f t="shared" si="1837"/>
        <v>0</v>
      </c>
      <c r="AI1200" s="27">
        <f t="shared" si="1837"/>
        <v>0</v>
      </c>
      <c r="AJ1200" s="27">
        <f t="shared" si="1837"/>
        <v>65992</v>
      </c>
      <c r="AK1200" s="27">
        <f t="shared" si="1837"/>
        <v>65992</v>
      </c>
      <c r="AL1200" s="27">
        <f>AL1201</f>
        <v>0</v>
      </c>
      <c r="AM1200" s="27">
        <f t="shared" si="1837"/>
        <v>0</v>
      </c>
      <c r="AN1200" s="27">
        <f t="shared" si="1837"/>
        <v>0</v>
      </c>
      <c r="AO1200" s="27">
        <f t="shared" si="1837"/>
        <v>0</v>
      </c>
      <c r="AP1200" s="27">
        <f t="shared" si="1837"/>
        <v>65992</v>
      </c>
      <c r="AQ1200" s="27">
        <f t="shared" si="1837"/>
        <v>65992</v>
      </c>
    </row>
    <row r="1201" spans="1:43" s="12" customFormat="1" ht="33">
      <c r="A1201" s="33" t="s">
        <v>132</v>
      </c>
      <c r="B1201" s="25" t="s">
        <v>73</v>
      </c>
      <c r="C1201" s="25" t="s">
        <v>50</v>
      </c>
      <c r="D1201" s="42" t="s">
        <v>641</v>
      </c>
      <c r="E1201" s="25" t="s">
        <v>133</v>
      </c>
      <c r="F1201" s="27"/>
      <c r="G1201" s="27"/>
      <c r="H1201" s="27"/>
      <c r="I1201" s="27"/>
      <c r="J1201" s="27"/>
      <c r="K1201" s="27"/>
      <c r="L1201" s="27"/>
      <c r="M1201" s="27"/>
      <c r="N1201" s="27">
        <f>N1202</f>
        <v>0</v>
      </c>
      <c r="O1201" s="27">
        <f t="shared" si="1835"/>
        <v>0</v>
      </c>
      <c r="P1201" s="27">
        <f t="shared" si="1835"/>
        <v>0</v>
      </c>
      <c r="Q1201" s="27">
        <f t="shared" si="1835"/>
        <v>65992</v>
      </c>
      <c r="R1201" s="27">
        <f t="shared" si="1835"/>
        <v>65992</v>
      </c>
      <c r="S1201" s="27">
        <f t="shared" si="1835"/>
        <v>65992</v>
      </c>
      <c r="T1201" s="27">
        <f>T1202</f>
        <v>0</v>
      </c>
      <c r="U1201" s="27">
        <f t="shared" si="1835"/>
        <v>0</v>
      </c>
      <c r="V1201" s="27">
        <f t="shared" si="1835"/>
        <v>0</v>
      </c>
      <c r="W1201" s="27">
        <f t="shared" si="1835"/>
        <v>0</v>
      </c>
      <c r="X1201" s="27">
        <f t="shared" si="1835"/>
        <v>65992</v>
      </c>
      <c r="Y1201" s="27">
        <f t="shared" si="1835"/>
        <v>65992</v>
      </c>
      <c r="Z1201" s="27">
        <f>Z1202</f>
        <v>0</v>
      </c>
      <c r="AA1201" s="27">
        <f t="shared" si="1836"/>
        <v>0</v>
      </c>
      <c r="AB1201" s="27">
        <f t="shared" si="1836"/>
        <v>0</v>
      </c>
      <c r="AC1201" s="27">
        <f t="shared" si="1836"/>
        <v>0</v>
      </c>
      <c r="AD1201" s="27">
        <f t="shared" si="1836"/>
        <v>65992</v>
      </c>
      <c r="AE1201" s="27">
        <f t="shared" si="1836"/>
        <v>65992</v>
      </c>
      <c r="AF1201" s="27">
        <f>AF1202</f>
        <v>0</v>
      </c>
      <c r="AG1201" s="27">
        <f t="shared" si="1837"/>
        <v>0</v>
      </c>
      <c r="AH1201" s="27">
        <f t="shared" si="1837"/>
        <v>0</v>
      </c>
      <c r="AI1201" s="27">
        <f t="shared" si="1837"/>
        <v>0</v>
      </c>
      <c r="AJ1201" s="27">
        <f t="shared" si="1837"/>
        <v>65992</v>
      </c>
      <c r="AK1201" s="27">
        <f t="shared" si="1837"/>
        <v>65992</v>
      </c>
      <c r="AL1201" s="27">
        <f>AL1202</f>
        <v>0</v>
      </c>
      <c r="AM1201" s="27">
        <f t="shared" si="1837"/>
        <v>0</v>
      </c>
      <c r="AN1201" s="27">
        <f t="shared" si="1837"/>
        <v>0</v>
      </c>
      <c r="AO1201" s="27">
        <f t="shared" si="1837"/>
        <v>0</v>
      </c>
      <c r="AP1201" s="27">
        <f t="shared" si="1837"/>
        <v>65992</v>
      </c>
      <c r="AQ1201" s="27">
        <f t="shared" si="1837"/>
        <v>65992</v>
      </c>
    </row>
    <row r="1202" spans="1:43" s="12" customFormat="1" ht="16.5">
      <c r="A1202" s="33" t="s">
        <v>176</v>
      </c>
      <c r="B1202" s="25" t="s">
        <v>73</v>
      </c>
      <c r="C1202" s="25" t="s">
        <v>50</v>
      </c>
      <c r="D1202" s="42" t="s">
        <v>641</v>
      </c>
      <c r="E1202" s="25" t="s">
        <v>175</v>
      </c>
      <c r="F1202" s="27"/>
      <c r="G1202" s="27"/>
      <c r="H1202" s="27"/>
      <c r="I1202" s="27"/>
      <c r="J1202" s="27"/>
      <c r="K1202" s="27"/>
      <c r="L1202" s="27"/>
      <c r="M1202" s="27"/>
      <c r="N1202" s="27"/>
      <c r="O1202" s="27"/>
      <c r="P1202" s="27"/>
      <c r="Q1202" s="27">
        <v>65992</v>
      </c>
      <c r="R1202" s="27">
        <f>L1202+N1202+O1202+P1202+Q1202</f>
        <v>65992</v>
      </c>
      <c r="S1202" s="27">
        <f>M1202+Q1202</f>
        <v>65992</v>
      </c>
      <c r="T1202" s="27"/>
      <c r="U1202" s="27"/>
      <c r="V1202" s="27"/>
      <c r="W1202" s="27"/>
      <c r="X1202" s="27">
        <f>R1202+T1202+U1202+V1202+W1202</f>
        <v>65992</v>
      </c>
      <c r="Y1202" s="27">
        <f>S1202+W1202</f>
        <v>65992</v>
      </c>
      <c r="Z1202" s="27"/>
      <c r="AA1202" s="27"/>
      <c r="AB1202" s="27"/>
      <c r="AC1202" s="27"/>
      <c r="AD1202" s="27">
        <f>X1202+Z1202+AA1202+AB1202+AC1202</f>
        <v>65992</v>
      </c>
      <c r="AE1202" s="27">
        <f>Y1202+AC1202</f>
        <v>65992</v>
      </c>
      <c r="AF1202" s="27"/>
      <c r="AG1202" s="27"/>
      <c r="AH1202" s="27"/>
      <c r="AI1202" s="27"/>
      <c r="AJ1202" s="27">
        <f>AD1202+AF1202+AG1202+AH1202+AI1202</f>
        <v>65992</v>
      </c>
      <c r="AK1202" s="27">
        <f>AE1202+AI1202</f>
        <v>65992</v>
      </c>
      <c r="AL1202" s="27"/>
      <c r="AM1202" s="27"/>
      <c r="AN1202" s="27"/>
      <c r="AO1202" s="27"/>
      <c r="AP1202" s="27">
        <f>AJ1202+AL1202+AM1202+AN1202+AO1202</f>
        <v>65992</v>
      </c>
      <c r="AQ1202" s="27">
        <f>AK1202+AO1202</f>
        <v>65992</v>
      </c>
    </row>
    <row r="1203" spans="1:43" s="12" customFormat="1" ht="21" customHeight="1">
      <c r="A1203" s="33"/>
      <c r="B1203" s="25"/>
      <c r="C1203" s="25"/>
      <c r="D1203" s="32"/>
      <c r="E1203" s="25"/>
      <c r="F1203" s="62"/>
      <c r="G1203" s="62"/>
      <c r="H1203" s="62"/>
      <c r="I1203" s="62"/>
      <c r="J1203" s="62"/>
      <c r="K1203" s="62"/>
      <c r="L1203" s="62"/>
      <c r="M1203" s="62"/>
      <c r="N1203" s="62"/>
      <c r="O1203" s="62"/>
      <c r="P1203" s="62"/>
      <c r="Q1203" s="62"/>
      <c r="R1203" s="62"/>
      <c r="S1203" s="62"/>
      <c r="T1203" s="62"/>
      <c r="U1203" s="62"/>
      <c r="V1203" s="62"/>
      <c r="W1203" s="62"/>
      <c r="X1203" s="62"/>
      <c r="Y1203" s="62"/>
      <c r="Z1203" s="62"/>
      <c r="AA1203" s="62"/>
      <c r="AB1203" s="62"/>
      <c r="AC1203" s="62"/>
      <c r="AD1203" s="62"/>
      <c r="AE1203" s="62"/>
      <c r="AF1203" s="62"/>
      <c r="AG1203" s="62"/>
      <c r="AH1203" s="62"/>
      <c r="AI1203" s="62"/>
      <c r="AJ1203" s="62"/>
      <c r="AK1203" s="62"/>
      <c r="AL1203" s="62"/>
      <c r="AM1203" s="62"/>
      <c r="AN1203" s="62"/>
      <c r="AO1203" s="62"/>
      <c r="AP1203" s="62"/>
      <c r="AQ1203" s="62"/>
    </row>
    <row r="1204" spans="1:43" s="5" customFormat="1" ht="20.25">
      <c r="A1204" s="74" t="s">
        <v>47</v>
      </c>
      <c r="B1204" s="19"/>
      <c r="C1204" s="19"/>
      <c r="D1204" s="20"/>
      <c r="E1204" s="19"/>
      <c r="F1204" s="21">
        <f t="shared" ref="F1204:AQ1204" si="1838">F15+F252+F303+F475+F622+F638+F869+F955+F1151+F1179+F1188</f>
        <v>7161956</v>
      </c>
      <c r="G1204" s="21">
        <f t="shared" si="1838"/>
        <v>408211</v>
      </c>
      <c r="H1204" s="21">
        <f t="shared" si="1838"/>
        <v>71785</v>
      </c>
      <c r="I1204" s="21">
        <f t="shared" si="1838"/>
        <v>0</v>
      </c>
      <c r="J1204" s="21">
        <f t="shared" si="1838"/>
        <v>0</v>
      </c>
      <c r="K1204" s="21">
        <f t="shared" si="1838"/>
        <v>71571</v>
      </c>
      <c r="L1204" s="21">
        <f t="shared" si="1838"/>
        <v>7305312</v>
      </c>
      <c r="M1204" s="21">
        <f t="shared" si="1838"/>
        <v>479782</v>
      </c>
      <c r="N1204" s="21">
        <f t="shared" si="1838"/>
        <v>47745</v>
      </c>
      <c r="O1204" s="21">
        <f t="shared" si="1838"/>
        <v>-8455</v>
      </c>
      <c r="P1204" s="21">
        <f t="shared" si="1838"/>
        <v>0</v>
      </c>
      <c r="Q1204" s="21">
        <f t="shared" si="1838"/>
        <v>1596688</v>
      </c>
      <c r="R1204" s="21">
        <f t="shared" si="1838"/>
        <v>8941290</v>
      </c>
      <c r="S1204" s="21">
        <f t="shared" si="1838"/>
        <v>2076470</v>
      </c>
      <c r="T1204" s="21">
        <f t="shared" si="1838"/>
        <v>54462</v>
      </c>
      <c r="U1204" s="21">
        <f t="shared" si="1838"/>
        <v>0</v>
      </c>
      <c r="V1204" s="21">
        <f t="shared" si="1838"/>
        <v>0</v>
      </c>
      <c r="W1204" s="21">
        <f t="shared" si="1838"/>
        <v>92390</v>
      </c>
      <c r="X1204" s="21">
        <f t="shared" si="1838"/>
        <v>9088142</v>
      </c>
      <c r="Y1204" s="21">
        <f t="shared" si="1838"/>
        <v>2168860</v>
      </c>
      <c r="Z1204" s="21">
        <f t="shared" si="1838"/>
        <v>69876</v>
      </c>
      <c r="AA1204" s="21">
        <f t="shared" si="1838"/>
        <v>-7980</v>
      </c>
      <c r="AB1204" s="21">
        <f t="shared" si="1838"/>
        <v>0</v>
      </c>
      <c r="AC1204" s="21">
        <f t="shared" si="1838"/>
        <v>3467172</v>
      </c>
      <c r="AD1204" s="21">
        <f t="shared" si="1838"/>
        <v>12617210</v>
      </c>
      <c r="AE1204" s="21">
        <f t="shared" si="1838"/>
        <v>5636032</v>
      </c>
      <c r="AF1204" s="21">
        <f t="shared" si="1838"/>
        <v>7505</v>
      </c>
      <c r="AG1204" s="21">
        <f t="shared" si="1838"/>
        <v>0</v>
      </c>
      <c r="AH1204" s="21">
        <f t="shared" si="1838"/>
        <v>0</v>
      </c>
      <c r="AI1204" s="21">
        <f t="shared" si="1838"/>
        <v>135089</v>
      </c>
      <c r="AJ1204" s="21">
        <f t="shared" si="1838"/>
        <v>12759804</v>
      </c>
      <c r="AK1204" s="21">
        <f t="shared" si="1838"/>
        <v>5771121</v>
      </c>
      <c r="AL1204" s="21">
        <f t="shared" si="1838"/>
        <v>88782</v>
      </c>
      <c r="AM1204" s="21">
        <f t="shared" si="1838"/>
        <v>-35255</v>
      </c>
      <c r="AN1204" s="21">
        <f t="shared" si="1838"/>
        <v>-8095</v>
      </c>
      <c r="AO1204" s="21">
        <f t="shared" si="1838"/>
        <v>154853</v>
      </c>
      <c r="AP1204" s="21">
        <f t="shared" si="1838"/>
        <v>12960089</v>
      </c>
      <c r="AQ1204" s="21">
        <f t="shared" si="1838"/>
        <v>5925974</v>
      </c>
    </row>
    <row r="1205" spans="1:43">
      <c r="B1205" s="69"/>
      <c r="D1205" s="68"/>
      <c r="E1205" s="46"/>
      <c r="F1205" s="64"/>
      <c r="L1205" s="64"/>
      <c r="M1205" s="64"/>
      <c r="X1205" s="64"/>
      <c r="Y1205" s="64"/>
    </row>
    <row r="1206" spans="1:43">
      <c r="A1206" s="66"/>
      <c r="L1206" s="64"/>
      <c r="AP1206" s="64"/>
      <c r="AQ1206" s="64"/>
    </row>
    <row r="1208" spans="1:43">
      <c r="A1208" s="13"/>
      <c r="E1208" s="1"/>
    </row>
    <row r="1209" spans="1:43">
      <c r="B1209" s="14"/>
      <c r="C1209" s="14"/>
      <c r="D1209" s="15"/>
      <c r="E1209" s="1"/>
    </row>
    <row r="1210" spans="1:43">
      <c r="E1210" s="1"/>
    </row>
    <row r="1211" spans="1:43">
      <c r="E1211" s="1"/>
    </row>
    <row r="1212" spans="1:43">
      <c r="E1212" s="1"/>
    </row>
    <row r="1213" spans="1:43">
      <c r="E1213" s="1"/>
    </row>
    <row r="1214" spans="1:43">
      <c r="E1214" s="1"/>
    </row>
    <row r="1215" spans="1:43">
      <c r="E1215" s="1"/>
    </row>
    <row r="1216" spans="1:43">
      <c r="E1216" s="1"/>
    </row>
    <row r="1217" spans="5:5">
      <c r="E1217" s="1"/>
    </row>
    <row r="1218" spans="5:5">
      <c r="E1218" s="1"/>
    </row>
    <row r="1219" spans="5:5">
      <c r="E1219" s="1"/>
    </row>
    <row r="1220" spans="5:5">
      <c r="E1220" s="1"/>
    </row>
    <row r="1221" spans="5:5">
      <c r="E1221" s="1"/>
    </row>
    <row r="1222" spans="5:5">
      <c r="E1222" s="1"/>
    </row>
    <row r="1223" spans="5:5">
      <c r="E1223" s="1"/>
    </row>
    <row r="1224" spans="5:5">
      <c r="E1224" s="1"/>
    </row>
    <row r="1225" spans="5:5">
      <c r="E1225" s="1"/>
    </row>
    <row r="1226" spans="5:5">
      <c r="E1226" s="1"/>
    </row>
    <row r="1227" spans="5:5">
      <c r="E1227" s="1"/>
    </row>
    <row r="1228" spans="5:5">
      <c r="E1228" s="1"/>
    </row>
    <row r="1229" spans="5:5">
      <c r="E1229" s="1"/>
    </row>
    <row r="1232" spans="5:5">
      <c r="E1232" s="49"/>
    </row>
    <row r="1233" spans="5:5">
      <c r="E1233" s="46"/>
    </row>
    <row r="1234" spans="5:5">
      <c r="E1234" s="46"/>
    </row>
    <row r="1235" spans="5:5">
      <c r="E1235" s="46"/>
    </row>
    <row r="1236" spans="5:5">
      <c r="E1236" s="46"/>
    </row>
    <row r="1237" spans="5:5">
      <c r="E1237" s="46"/>
    </row>
    <row r="1238" spans="5:5">
      <c r="E1238" s="46"/>
    </row>
    <row r="1239" spans="5:5">
      <c r="E1239" s="46"/>
    </row>
  </sheetData>
  <autoFilter ref="A11:G1204">
    <filterColumn colId="5" showButton="0"/>
  </autoFilter>
  <mergeCells count="43">
    <mergeCell ref="A9:AQ9"/>
    <mergeCell ref="A7:AQ7"/>
    <mergeCell ref="A6:AQ6"/>
    <mergeCell ref="A5:AQ5"/>
    <mergeCell ref="A3:AQ3"/>
    <mergeCell ref="AL11:AL13"/>
    <mergeCell ref="AM11:AM13"/>
    <mergeCell ref="AN11:AN13"/>
    <mergeCell ref="AO11:AO13"/>
    <mergeCell ref="AP11:AQ12"/>
    <mergeCell ref="AI11:AI13"/>
    <mergeCell ref="AJ11:AK12"/>
    <mergeCell ref="AF11:AF13"/>
    <mergeCell ref="AG11:AG13"/>
    <mergeCell ref="AH11:AH13"/>
    <mergeCell ref="X11:Y12"/>
    <mergeCell ref="F11:G12"/>
    <mergeCell ref="A11:A13"/>
    <mergeCell ref="E11:E13"/>
    <mergeCell ref="C11:C13"/>
    <mergeCell ref="B11:B13"/>
    <mergeCell ref="D11:D13"/>
    <mergeCell ref="L11:M12"/>
    <mergeCell ref="H11:H13"/>
    <mergeCell ref="I11:I13"/>
    <mergeCell ref="J11:J13"/>
    <mergeCell ref="K11:K13"/>
    <mergeCell ref="A2:AQ2"/>
    <mergeCell ref="A1:AQ1"/>
    <mergeCell ref="Z11:Z13"/>
    <mergeCell ref="AA11:AA13"/>
    <mergeCell ref="AB11:AB13"/>
    <mergeCell ref="AC11:AC13"/>
    <mergeCell ref="AD11:AE12"/>
    <mergeCell ref="N11:N13"/>
    <mergeCell ref="O11:O13"/>
    <mergeCell ref="P11:P13"/>
    <mergeCell ref="Q11:Q13"/>
    <mergeCell ref="R11:S12"/>
    <mergeCell ref="T11:T13"/>
    <mergeCell ref="U11:U13"/>
    <mergeCell ref="V11:V13"/>
    <mergeCell ref="W11:W13"/>
  </mergeCells>
  <phoneticPr fontId="0" type="noConversion"/>
  <pageMargins left="0.70866141732283472" right="0.15748031496062992" top="0.43307086614173229" bottom="0.31496062992125984" header="0.23622047244094491" footer="0.15748031496062992"/>
  <pageSetup paperSize="9" scale="70" firstPageNumber="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Кашкина</cp:lastModifiedBy>
  <cp:lastPrinted>2018-04-20T05:05:51Z</cp:lastPrinted>
  <dcterms:created xsi:type="dcterms:W3CDTF">2007-01-25T06:11:58Z</dcterms:created>
  <dcterms:modified xsi:type="dcterms:W3CDTF">2018-04-23T10:24:21Z</dcterms:modified>
</cp:coreProperties>
</file>