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ПРОГНОЗЫ\ПРОГНОЗЫ СРЕДНЕСРОЧНЫЕ\2022-2024\На КОЛЛЕГИЮ и ДУМУ\"/>
    </mc:Choice>
  </mc:AlternateContent>
  <xr:revisionPtr revIDLastSave="0" documentId="13_ncr:1_{68AE997A-63EC-441C-93A8-47A208DD07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се" sheetId="12" r:id="rId1"/>
  </sheets>
  <definedNames>
    <definedName name="_xlnm.Print_Titles" localSheetId="0">Все!$5:$7</definedName>
    <definedName name="_xlnm.Print_Area" localSheetId="0">Все!$A$1:$L$136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2" l="1"/>
  <c r="H102" i="12"/>
  <c r="G102" i="12"/>
  <c r="F102" i="12"/>
  <c r="E102" i="12"/>
  <c r="D102" i="12"/>
  <c r="J102" i="12"/>
  <c r="J100" i="12"/>
  <c r="I100" i="12"/>
  <c r="H100" i="12"/>
  <c r="G100" i="12"/>
  <c r="F100" i="12"/>
  <c r="E100" i="12"/>
  <c r="D100" i="12"/>
  <c r="L86" i="12"/>
  <c r="K86" i="12"/>
  <c r="L84" i="12"/>
  <c r="L85" i="12"/>
  <c r="K84" i="12"/>
  <c r="K85" i="12"/>
  <c r="L83" i="12"/>
  <c r="K83" i="12"/>
  <c r="L79" i="12" l="1"/>
  <c r="K79" i="12"/>
  <c r="D96" i="12" l="1"/>
  <c r="E96" i="12"/>
  <c r="F96" i="12"/>
  <c r="G96" i="12"/>
  <c r="H96" i="12"/>
  <c r="I96" i="12"/>
  <c r="J96" i="12"/>
  <c r="C96" i="12"/>
  <c r="J33" i="12" l="1"/>
  <c r="I33" i="12"/>
  <c r="H33" i="12"/>
  <c r="G33" i="12"/>
  <c r="F33" i="12"/>
  <c r="E33" i="12"/>
  <c r="D33" i="12"/>
  <c r="K113" i="12" l="1"/>
  <c r="L40" i="12" l="1"/>
  <c r="K40" i="12"/>
  <c r="L37" i="12"/>
  <c r="K37" i="12"/>
  <c r="L39" i="12"/>
  <c r="K39" i="12"/>
  <c r="L36" i="12"/>
  <c r="K36" i="12"/>
  <c r="K31" i="12"/>
  <c r="L31" i="12"/>
  <c r="L30" i="12"/>
  <c r="K30" i="12"/>
  <c r="L28" i="12"/>
  <c r="K28" i="12"/>
  <c r="L27" i="12"/>
  <c r="K27" i="12"/>
  <c r="L24" i="12"/>
  <c r="K24" i="12"/>
  <c r="L25" i="12"/>
  <c r="K25" i="12"/>
  <c r="L21" i="12"/>
  <c r="K21" i="12"/>
  <c r="L20" i="12"/>
  <c r="K20" i="12"/>
  <c r="L17" i="12"/>
  <c r="K17" i="12"/>
  <c r="L16" i="12"/>
  <c r="K16" i="12"/>
  <c r="L33" i="12" l="1"/>
  <c r="K33" i="12"/>
  <c r="L67" i="12"/>
  <c r="K67" i="12"/>
  <c r="L66" i="12"/>
  <c r="K66" i="12"/>
  <c r="L65" i="12"/>
  <c r="K65" i="12"/>
  <c r="L63" i="12"/>
  <c r="K63" i="12"/>
  <c r="L62" i="12"/>
  <c r="K62" i="12"/>
  <c r="L60" i="12"/>
  <c r="K60" i="12"/>
  <c r="L59" i="12"/>
  <c r="K59" i="12"/>
  <c r="L44" i="12" l="1"/>
  <c r="L45" i="12"/>
  <c r="L46" i="12"/>
  <c r="L47" i="12"/>
  <c r="L48" i="12"/>
  <c r="K44" i="12"/>
  <c r="K45" i="12"/>
  <c r="K46" i="12"/>
  <c r="K47" i="12"/>
  <c r="K48" i="12"/>
  <c r="L43" i="12"/>
  <c r="K43" i="12"/>
  <c r="L56" i="12" l="1"/>
  <c r="L57" i="12"/>
  <c r="K56" i="12"/>
  <c r="K57" i="12"/>
  <c r="L55" i="12"/>
  <c r="K55" i="12"/>
  <c r="L11" i="12"/>
  <c r="L12" i="12"/>
  <c r="L13" i="12"/>
  <c r="L14" i="12"/>
  <c r="L10" i="12"/>
  <c r="K11" i="12"/>
  <c r="K12" i="12"/>
  <c r="K13" i="12"/>
  <c r="K14" i="12"/>
  <c r="K10" i="12"/>
  <c r="L68" i="12" l="1"/>
  <c r="K68" i="12"/>
  <c r="L111" i="12"/>
  <c r="K111" i="12"/>
  <c r="L127" i="12" l="1"/>
  <c r="K127" i="12"/>
  <c r="L126" i="12"/>
  <c r="K126" i="12"/>
  <c r="L71" i="12" l="1"/>
  <c r="L72" i="12"/>
  <c r="L73" i="12"/>
  <c r="L74" i="12"/>
  <c r="L75" i="12"/>
  <c r="K71" i="12"/>
  <c r="K72" i="12"/>
  <c r="K73" i="12"/>
  <c r="K74" i="12"/>
  <c r="K75" i="12"/>
  <c r="L70" i="12"/>
  <c r="K70" i="12"/>
  <c r="L121" i="12"/>
  <c r="K121" i="12"/>
  <c r="L120" i="12"/>
  <c r="L119" i="12"/>
  <c r="K119" i="12"/>
  <c r="K120" i="12"/>
  <c r="D95" i="12"/>
  <c r="E95" i="12"/>
  <c r="F95" i="12"/>
  <c r="G95" i="12"/>
  <c r="H95" i="12"/>
  <c r="I95" i="12"/>
  <c r="J95" i="12"/>
  <c r="C95" i="12"/>
  <c r="L89" i="12"/>
  <c r="L90" i="12"/>
  <c r="L92" i="12"/>
  <c r="L93" i="12"/>
  <c r="L94" i="12"/>
  <c r="L97" i="12"/>
  <c r="K89" i="12"/>
  <c r="K90" i="12"/>
  <c r="K92" i="12"/>
  <c r="K93" i="12"/>
  <c r="K94" i="12"/>
  <c r="K97" i="12"/>
  <c r="L88" i="12"/>
  <c r="K88" i="12"/>
  <c r="L80" i="12"/>
  <c r="L81" i="12"/>
  <c r="L78" i="12"/>
  <c r="K80" i="12"/>
  <c r="K81" i="12"/>
  <c r="K78" i="12"/>
  <c r="L96" i="12" l="1"/>
  <c r="K95" i="12"/>
  <c r="K96" i="12"/>
  <c r="L95" i="12"/>
  <c r="L76" i="12"/>
  <c r="K76" i="12" l="1"/>
  <c r="L101" i="12"/>
  <c r="K101" i="12"/>
  <c r="L99" i="12"/>
  <c r="K99" i="12"/>
  <c r="K100" i="12" l="1"/>
  <c r="L100" i="12"/>
  <c r="K102" i="12"/>
  <c r="L102" i="12"/>
  <c r="L51" i="12"/>
  <c r="L52" i="12"/>
  <c r="L53" i="12"/>
  <c r="K51" i="12"/>
  <c r="K52" i="12"/>
  <c r="K53" i="12"/>
  <c r="L50" i="12"/>
  <c r="K50" i="12"/>
  <c r="C33" i="12"/>
  <c r="L110" i="12" l="1"/>
  <c r="L113" i="12"/>
  <c r="L114" i="12"/>
  <c r="L115" i="12"/>
  <c r="L116" i="12"/>
  <c r="K110" i="12"/>
  <c r="K115" i="12"/>
  <c r="K116" i="12"/>
  <c r="L109" i="12"/>
  <c r="K109" i="12"/>
  <c r="I114" i="12"/>
  <c r="K114" i="12" s="1"/>
  <c r="G114" i="12"/>
  <c r="E114" i="12"/>
  <c r="L124" i="12" l="1"/>
  <c r="L123" i="12"/>
  <c r="K124" i="12"/>
  <c r="K123" i="12"/>
  <c r="L129" i="12"/>
  <c r="L130" i="12"/>
  <c r="K130" i="12"/>
  <c r="K129" i="12"/>
</calcChain>
</file>

<file path=xl/sharedStrings.xml><?xml version="1.0" encoding="utf-8"?>
<sst xmlns="http://schemas.openxmlformats.org/spreadsheetml/2006/main" count="250" uniqueCount="153">
  <si>
    <t>ПРОГНОЗ</t>
  </si>
  <si>
    <t>1 вариант</t>
  </si>
  <si>
    <t>2 вариант</t>
  </si>
  <si>
    <t>декабрь к декабрю</t>
  </si>
  <si>
    <t>%</t>
  </si>
  <si>
    <t>в % к предыдущему году</t>
  </si>
  <si>
    <t>тыс.тонн</t>
  </si>
  <si>
    <t>тыс.человек</t>
  </si>
  <si>
    <t>Заработная плата</t>
  </si>
  <si>
    <t>Оборот розничной торговли</t>
  </si>
  <si>
    <t>млн. пассажиро-километров</t>
  </si>
  <si>
    <t>млн. тонно-километров</t>
  </si>
  <si>
    <t>Связь</t>
  </si>
  <si>
    <t>Образование</t>
  </si>
  <si>
    <t>Численность детей в дошкольных образовательных учреждениях</t>
  </si>
  <si>
    <t>Обеспеченность дошкольными образовательными учреждениями</t>
  </si>
  <si>
    <t>человек</t>
  </si>
  <si>
    <t>Обеспеченность:</t>
  </si>
  <si>
    <t>Общедоступными библиотеками</t>
  </si>
  <si>
    <t>учреждений на 10 тыс. населения</t>
  </si>
  <si>
    <t>Культура</t>
  </si>
  <si>
    <t>Учреждениями культурно-досугового типа</t>
  </si>
  <si>
    <t>Объем вредных веществ, выбрасываемых в атмосферный воздух стационарными источниками загрязнения</t>
  </si>
  <si>
    <t>Охрана окружающей среды</t>
  </si>
  <si>
    <t xml:space="preserve">  объем отгруженных товаров </t>
  </si>
  <si>
    <t xml:space="preserve">   индекс производства</t>
  </si>
  <si>
    <t xml:space="preserve"> в том числе: инвестиций, финансируемых за счет:</t>
  </si>
  <si>
    <t xml:space="preserve">тыс.кв.м общей площади </t>
  </si>
  <si>
    <t>Физическая культура и спорт</t>
  </si>
  <si>
    <t>Объем сброса загрязненных сточных вод в поверхностные водные объекты</t>
  </si>
  <si>
    <t>тыс.куб.м</t>
  </si>
  <si>
    <t xml:space="preserve">в том числе по видам экономической деятельности: </t>
  </si>
  <si>
    <t>среднегодовой</t>
  </si>
  <si>
    <t>рублей</t>
  </si>
  <si>
    <t>-средств федерального бюджета</t>
  </si>
  <si>
    <t>-средств бюджета городского округа</t>
  </si>
  <si>
    <t>Показатели</t>
  </si>
  <si>
    <t>Инвестиции в основной капитал</t>
  </si>
  <si>
    <t>-средств областного бюджета</t>
  </si>
  <si>
    <t xml:space="preserve">  из них за счет:</t>
  </si>
  <si>
    <t>Естественный прирост (убыль)</t>
  </si>
  <si>
    <t>Индекс потребительских цен:</t>
  </si>
  <si>
    <t>Индекс-дефлятор инвестиций</t>
  </si>
  <si>
    <t xml:space="preserve">-собственных средств </t>
  </si>
  <si>
    <t>-привлеченных средств</t>
  </si>
  <si>
    <t>Миграционный прирост (убыль)</t>
  </si>
  <si>
    <t>Объем отгруженных товаров собственного производства, выполненных работ и услуг собственными силами по видам экономической деятельности (разделы C,D,Е)</t>
  </si>
  <si>
    <t>Индекс производства по видам экономической деятельности (разделы C,D,E)</t>
  </si>
  <si>
    <t>РАЗДЕЛ D. Обеспечение электрической энергией, газом и паром; кондиционирование воздуха</t>
  </si>
  <si>
    <t>РАЗДЕЛ E. Водоснабжение; водоотведение, организация сбора и утилизации отходов, деятельность по ликвидации загрязнений</t>
  </si>
  <si>
    <t xml:space="preserve"> Раздел C Обрабатывающие производства:</t>
  </si>
  <si>
    <t>Количество субъектов малого и среднего предпринимательства</t>
  </si>
  <si>
    <t>Малое и среднее предпринимательство</t>
  </si>
  <si>
    <t xml:space="preserve">СОЦИАЛЬНО-ЭКОНОМИЧЕСКОГО РАЗВИТИЯ ГОРОДСКОГО ОКРУГА ТОЛЬЯТТИ НА ОЧЕРЕДНОЙ ФИНАНСОВЫЙ ГОД И  ПЛАНОВЫЙ ПЕРИОД </t>
  </si>
  <si>
    <t xml:space="preserve">Пассажирооборот  транспорта общего пользования </t>
  </si>
  <si>
    <t>Приложение к Постановлению администрации городского округа Тольятти от___________№___________</t>
  </si>
  <si>
    <t>Производство важнейших видов продукции в натуральном выражении***</t>
  </si>
  <si>
    <t>Доля населения, систематически занимающихся физической культурой и спортом, в общей численности населения в возрасте 3-79 лет</t>
  </si>
  <si>
    <t>Уровень фактической обеспеченности населения объектами спорта от нормативной потребности</t>
  </si>
  <si>
    <t>Индекс-дефлятор оборота розничной торговли</t>
  </si>
  <si>
    <t>Промышленное производство ("Обрабатывающие производства"; "Обеспечение электрической энергией, газом и паром; кондиционирование воздуха"; "Водоснабжение; водоотведение, организация сбора и утилизации отходов, деятельность по ликвидации загрязнений")</t>
  </si>
  <si>
    <t>Численность детей, состоящих на учете для определения в дошкольные образовательные учреждения</t>
  </si>
  <si>
    <t>мест на 1000 детей в возрасте 3-6 лет</t>
  </si>
  <si>
    <t>Доля обучающихся в дневных муниципальных общеобразовательных учреждениях, занимающихся в первую смену</t>
  </si>
  <si>
    <t>посещений на 1000 чел. населения</t>
  </si>
  <si>
    <t>Объем услуг связи</t>
  </si>
  <si>
    <t xml:space="preserve">Транспорт </t>
  </si>
  <si>
    <t>Индекс физического объема инвестиций в основной капитал</t>
  </si>
  <si>
    <t>Индекс физического объема оборота розничной торговли</t>
  </si>
  <si>
    <t xml:space="preserve">в % к предыдущему году </t>
  </si>
  <si>
    <t xml:space="preserve">млн.рублей </t>
  </si>
  <si>
    <t>млн.рублей</t>
  </si>
  <si>
    <t>тыс.единиц</t>
  </si>
  <si>
    <t xml:space="preserve">Количество посещений социокультурных мероприятий </t>
  </si>
  <si>
    <t>Индекс-дефлятор промышленности                                                          (разделы C,D,E)</t>
  </si>
  <si>
    <t>Единица измерения</t>
  </si>
  <si>
    <t xml:space="preserve">Объем инвестиций в основной капитал организаций за счет всех источников финансирования </t>
  </si>
  <si>
    <t>Грузооборот транспорта  (без трубопроводного )</t>
  </si>
  <si>
    <t>Прибыль прибыльных организаций до налогообложения</t>
  </si>
  <si>
    <t>в т.ч. в возрасте 3-6 лет</t>
  </si>
  <si>
    <t>Численность детей в возрасте 1-6 лет</t>
  </si>
  <si>
    <t>Численность детей в возрасте 7-17 лет</t>
  </si>
  <si>
    <t>Охват дополнительным образованием детей в возрасте 5-18 лет****</t>
  </si>
  <si>
    <t xml:space="preserve">Потребительский рынок товаров </t>
  </si>
  <si>
    <t>** по основным видам промышленной деятельности в городском округе Тольятти, сведения по которым предоставляет отдел государственной статистики в г. Тольятти;</t>
  </si>
  <si>
    <t>из них**:</t>
  </si>
  <si>
    <t>Примечания:</t>
  </si>
  <si>
    <t>***  по основным видам продукции, производимым на территории городского округа Тольятти, сведения по которым предоставляет отдел государственной статистики в г. Тольятти;</t>
  </si>
  <si>
    <t xml:space="preserve">Показатели инфляции </t>
  </si>
  <si>
    <t>Реальная начисленная заработная плата работников организаций, не относящихся к субъектам малого предпринимательства</t>
  </si>
  <si>
    <t>Прогноз на среднесрочный период*</t>
  </si>
  <si>
    <t>* количество и наименование вариантов прогноза ежегодно уточняется в соответствии со  Сценарными условиями социально-экономического развития Самарской области на очередной среднесрочный период, либо с утвержденным Прогнозом социально-экономического развития Самарской области (Российской Федерации) на аналогичный среднесрочный период;</t>
  </si>
  <si>
    <t xml:space="preserve">Ввод в действие жилых домов (квартир) за счет всех источников финансирования </t>
  </si>
  <si>
    <t xml:space="preserve"> в том числе:</t>
  </si>
  <si>
    <t xml:space="preserve">Численность трудовых ресурсов </t>
  </si>
  <si>
    <t>трудоспособное население в трудоспособном возрасте</t>
  </si>
  <si>
    <t>иностранные трудовые мигранты</t>
  </si>
  <si>
    <t>Распределение трудовых ресурсов:</t>
  </si>
  <si>
    <t>тыс. человек</t>
  </si>
  <si>
    <t xml:space="preserve">Финансы </t>
  </si>
  <si>
    <t>Среднемесячная номинальная начисленная заработная плата работников организаций, не относящихся к субъектам малого предпринимательства</t>
  </si>
  <si>
    <t>Амортизационные отчисления</t>
  </si>
  <si>
    <t>млн. рублей</t>
  </si>
  <si>
    <t>Расходы за счет средств, остающихся в распоряжении организаций</t>
  </si>
  <si>
    <t>Налоговые доходы</t>
  </si>
  <si>
    <t>Неналоговые доходы</t>
  </si>
  <si>
    <t>Расходы внебюджетных фондов</t>
  </si>
  <si>
    <t>Страховые взносы  во внебюджетные фонды</t>
  </si>
  <si>
    <t>Среднесписочная численность работников организаций, не относящихся к субъектам малого предпринимательства (без внешних совместителей)</t>
  </si>
  <si>
    <t>Среднемесячная номинальная начисленная заработная плата работников крупных, средних и малых организаций</t>
  </si>
  <si>
    <t xml:space="preserve">учащиеся в трудоспособном возрасте, обучающиеся с отрывом от производства </t>
  </si>
  <si>
    <t xml:space="preserve">лица старше и моложе трудоспособного возраста, занятые в экономике </t>
  </si>
  <si>
    <t xml:space="preserve">численность занятых в экономике </t>
  </si>
  <si>
    <t xml:space="preserve">Численность постоянного населения </t>
  </si>
  <si>
    <t xml:space="preserve">Уровень официальной безработицы относительно населения в трудоспособном возрасте </t>
  </si>
  <si>
    <t>из них: количество индивидуальных предпринимателей</t>
  </si>
  <si>
    <t xml:space="preserve">численность безработных, зарегистрированных в службе занятости населения </t>
  </si>
  <si>
    <t>прочие категории лиц в трудоспособном возрасте, не занятые трудовой деятельностью и учебой</t>
  </si>
  <si>
    <t>Демография и занятость населения (показатели приведены в среднем за год)</t>
  </si>
  <si>
    <t>2020 год</t>
  </si>
  <si>
    <t>2021 год (оценка)</t>
  </si>
  <si>
    <t>2022 год</t>
  </si>
  <si>
    <t>2023 год</t>
  </si>
  <si>
    <t>2024 год</t>
  </si>
  <si>
    <t>2024 год к 2021 году, %</t>
  </si>
  <si>
    <t>Среднесписочная численность работников малых и средних организаций (без работающих у индивидуальных предпринимателей)</t>
  </si>
  <si>
    <t>-</t>
  </si>
  <si>
    <t>10 Производство пищевых продуктов:</t>
  </si>
  <si>
    <t>20 Производство химических веществ и химических продуктов:</t>
  </si>
  <si>
    <t>29 Производство автотранспортных средств, прицепов и полуприцепов:</t>
  </si>
  <si>
    <t>Прочие виды экономической деятельности раздела С</t>
  </si>
  <si>
    <t>Производство пищевых продуктов:</t>
  </si>
  <si>
    <t>Изделия колбасные, включая изделия колбасные для детского питания</t>
  </si>
  <si>
    <t>Полуфабрикаты мясные, мясосодержащие, охлажденные, замороженные</t>
  </si>
  <si>
    <t>Хлеб и хлебобулочные изделия, включая полуфабрикаты</t>
  </si>
  <si>
    <t>Кондитерские изделия</t>
  </si>
  <si>
    <t>Аммиак</t>
  </si>
  <si>
    <t>Удобрения минеральные или химические</t>
  </si>
  <si>
    <t>Пластмассы в первичных формах</t>
  </si>
  <si>
    <t xml:space="preserve">Автомобили легковые </t>
  </si>
  <si>
    <t>Электроэнергия</t>
  </si>
  <si>
    <t>гигаватт-час</t>
  </si>
  <si>
    <t>Пар и горячая вода</t>
  </si>
  <si>
    <t>Производство продукции производственно-технического назначения:</t>
  </si>
  <si>
    <t>Реальная начисленная заработная плата работников крупных, средних и малых организаций</t>
  </si>
  <si>
    <t>Справочно:</t>
  </si>
  <si>
    <t xml:space="preserve"> численность населения моложе трудоспособного возраста</t>
  </si>
  <si>
    <t xml:space="preserve"> численность населения трудоспособного возраста</t>
  </si>
  <si>
    <t xml:space="preserve"> численность населения старше трудоспособного возраста</t>
  </si>
  <si>
    <t>тыс.гигакало                рий</t>
  </si>
  <si>
    <t>****по отраслям "Образование", "Культура", "Физкультура и спорт", а также организациям, имеющим право на осуществление деятельности по дополнительным общеобразовательным программам (согласно лицензии).</t>
  </si>
  <si>
    <t>Справочно:численность постоянного населения на конец года</t>
  </si>
  <si>
    <t>тыс.штук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</si>
</sst>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3" fillId="0" borderId="0"/>
    <xf numFmtId="0" fontId="1" fillId="0" borderId="0"/>
    <xf numFmtId="0" fontId="2" fillId="0" borderId="0"/>
  </cellStyleXfs>
  <cellXfs count="1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top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 indent="2"/>
    </xf>
    <xf numFmtId="0" fontId="3" fillId="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 indent="1"/>
    </xf>
    <xf numFmtId="0" fontId="5" fillId="0" borderId="1" xfId="0" applyFont="1" applyFill="1" applyBorder="1" applyAlignment="1" applyProtection="1">
      <alignment horizontal="left" vertical="center" wrapText="1"/>
    </xf>
    <xf numFmtId="165" fontId="3" fillId="0" borderId="1" xfId="1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left" vertical="center" wrapText="1" indent="1"/>
    </xf>
    <xf numFmtId="164" fontId="5" fillId="0" borderId="1" xfId="0" applyNumberFormat="1" applyFont="1" applyFill="1" applyBorder="1" applyAlignment="1" applyProtection="1">
      <alignment horizontal="left" vertical="center" wrapText="1" indent="1"/>
    </xf>
    <xf numFmtId="164" fontId="3" fillId="0" borderId="1" xfId="0" applyNumberFormat="1" applyFont="1" applyFill="1" applyBorder="1" applyAlignment="1" applyProtection="1">
      <alignment horizontal="left" vertical="center" wrapText="1"/>
    </xf>
    <xf numFmtId="165" fontId="3" fillId="0" borderId="1" xfId="0" applyNumberFormat="1" applyFont="1" applyFill="1" applyBorder="1" applyAlignment="1" applyProtection="1">
      <alignment horizontal="left" vertical="center" wrapText="1"/>
    </xf>
    <xf numFmtId="165" fontId="3" fillId="0" borderId="1" xfId="0" applyNumberFormat="1" applyFont="1" applyFill="1" applyBorder="1" applyAlignment="1" applyProtection="1">
      <alignment horizontal="left" vertical="center" wrapText="1" indent="2"/>
    </xf>
    <xf numFmtId="165" fontId="3" fillId="0" borderId="1" xfId="0" applyNumberFormat="1" applyFont="1" applyFill="1" applyBorder="1" applyAlignment="1" applyProtection="1">
      <alignment horizontal="left" vertical="center" wrapText="1" indent="1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 indent="1"/>
    </xf>
    <xf numFmtId="49" fontId="3" fillId="3" borderId="1" xfId="0" applyNumberFormat="1" applyFont="1" applyFill="1" applyBorder="1" applyAlignment="1" applyProtection="1">
      <alignment horizontal="left" vertical="center" wrapText="1" indent="2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 applyProtection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165" fontId="3" fillId="0" borderId="1" xfId="0" applyNumberFormat="1" applyFont="1" applyBorder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5" fontId="8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left" vertical="center" wrapText="1" indent="2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 indent="1"/>
    </xf>
    <xf numFmtId="4" fontId="6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3" fillId="5" borderId="0" xfId="0" applyFont="1" applyFill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left" vertical="center" wrapText="1" inden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4" xfId="4" xr:uid="{00000000-0005-0000-0000-000003000000}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5"/>
  <sheetViews>
    <sheetView tabSelected="1" view="pageBreakPreview" zoomScaleNormal="100" zoomScaleSheetLayoutView="100" zoomScalePageLayoutView="89" workbookViewId="0">
      <pane ySplit="7" topLeftCell="A50" activePane="bottomLeft" state="frozen"/>
      <selection pane="bottomLeft" activeCell="J99" sqref="J99"/>
    </sheetView>
  </sheetViews>
  <sheetFormatPr defaultColWidth="9.140625" defaultRowHeight="12.75" x14ac:dyDescent="0.2"/>
  <cols>
    <col min="1" max="1" width="40.7109375" style="41" customWidth="1"/>
    <col min="2" max="2" width="13.140625" style="47" customWidth="1"/>
    <col min="3" max="3" width="10.85546875" style="41" customWidth="1"/>
    <col min="4" max="4" width="12.140625" style="41" customWidth="1"/>
    <col min="5" max="6" width="10.5703125" style="41" customWidth="1"/>
    <col min="7" max="8" width="10" style="41" customWidth="1"/>
    <col min="9" max="10" width="11" style="41" customWidth="1"/>
    <col min="11" max="11" width="10.28515625" style="41" customWidth="1"/>
    <col min="12" max="12" width="11" style="41" customWidth="1"/>
    <col min="13" max="13" width="9.140625" style="41"/>
    <col min="14" max="15" width="11.85546875" style="41" bestFit="1" customWidth="1"/>
    <col min="16" max="16384" width="9.140625" style="41"/>
  </cols>
  <sheetData>
    <row r="1" spans="1:19" s="6" customFormat="1" ht="30.75" customHeight="1" x14ac:dyDescent="0.2">
      <c r="B1" s="44"/>
      <c r="H1" s="91" t="s">
        <v>55</v>
      </c>
      <c r="I1" s="92"/>
      <c r="J1" s="92"/>
      <c r="K1" s="92"/>
      <c r="L1" s="92"/>
      <c r="M1" s="89"/>
      <c r="N1" s="90"/>
      <c r="O1" s="90"/>
      <c r="P1" s="90"/>
      <c r="Q1" s="90"/>
      <c r="R1" s="90"/>
      <c r="S1" s="90"/>
    </row>
    <row r="2" spans="1:19" ht="20.100000000000001" customHeight="1" x14ac:dyDescent="0.2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5"/>
      <c r="L2" s="95"/>
    </row>
    <row r="3" spans="1:19" ht="20.100000000000001" customHeight="1" x14ac:dyDescent="0.2">
      <c r="A3" s="96" t="s">
        <v>53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97"/>
    </row>
    <row r="4" spans="1:19" ht="20.100000000000001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3"/>
    </row>
    <row r="5" spans="1:19" s="1" customFormat="1" ht="17.25" customHeight="1" x14ac:dyDescent="0.2">
      <c r="A5" s="93" t="s">
        <v>36</v>
      </c>
      <c r="B5" s="93" t="s">
        <v>75</v>
      </c>
      <c r="C5" s="93" t="s">
        <v>119</v>
      </c>
      <c r="D5" s="93" t="s">
        <v>120</v>
      </c>
      <c r="E5" s="93" t="s">
        <v>90</v>
      </c>
      <c r="F5" s="93"/>
      <c r="G5" s="93"/>
      <c r="H5" s="93"/>
      <c r="I5" s="93"/>
      <c r="J5" s="93"/>
      <c r="K5" s="93"/>
      <c r="L5" s="93"/>
    </row>
    <row r="6" spans="1:19" s="1" customFormat="1" ht="27" customHeight="1" x14ac:dyDescent="0.2">
      <c r="A6" s="93"/>
      <c r="B6" s="93"/>
      <c r="C6" s="93"/>
      <c r="D6" s="93"/>
      <c r="E6" s="93" t="s">
        <v>121</v>
      </c>
      <c r="F6" s="93"/>
      <c r="G6" s="93" t="s">
        <v>122</v>
      </c>
      <c r="H6" s="93"/>
      <c r="I6" s="93" t="s">
        <v>123</v>
      </c>
      <c r="J6" s="93"/>
      <c r="K6" s="93" t="s">
        <v>124</v>
      </c>
      <c r="L6" s="93"/>
    </row>
    <row r="7" spans="1:19" s="1" customFormat="1" x14ac:dyDescent="0.2">
      <c r="A7" s="93"/>
      <c r="B7" s="93"/>
      <c r="C7" s="93"/>
      <c r="D7" s="93"/>
      <c r="E7" s="40" t="s">
        <v>1</v>
      </c>
      <c r="F7" s="40" t="s">
        <v>2</v>
      </c>
      <c r="G7" s="40" t="s">
        <v>1</v>
      </c>
      <c r="H7" s="40" t="s">
        <v>2</v>
      </c>
      <c r="I7" s="40" t="s">
        <v>1</v>
      </c>
      <c r="J7" s="40" t="s">
        <v>2</v>
      </c>
      <c r="K7" s="40" t="s">
        <v>1</v>
      </c>
      <c r="L7" s="40" t="s">
        <v>2</v>
      </c>
    </row>
    <row r="8" spans="1:19" s="1" customFormat="1" ht="19.5" customHeight="1" x14ac:dyDescent="0.2">
      <c r="A8" s="101" t="s">
        <v>88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9" ht="20.100000000000001" customHeight="1" x14ac:dyDescent="0.2">
      <c r="A9" s="24" t="s">
        <v>41</v>
      </c>
      <c r="B9" s="2"/>
      <c r="C9" s="2"/>
      <c r="D9" s="8"/>
      <c r="E9" s="8"/>
      <c r="F9" s="8"/>
      <c r="G9" s="8"/>
      <c r="H9" s="8"/>
      <c r="I9" s="8"/>
      <c r="J9" s="8"/>
      <c r="K9" s="3"/>
      <c r="L9" s="3"/>
    </row>
    <row r="10" spans="1:19" s="1" customFormat="1" ht="20.100000000000001" customHeight="1" x14ac:dyDescent="0.2">
      <c r="A10" s="22" t="s">
        <v>32</v>
      </c>
      <c r="B10" s="2" t="s">
        <v>4</v>
      </c>
      <c r="C10" s="11">
        <v>103.8</v>
      </c>
      <c r="D10" s="11">
        <v>106</v>
      </c>
      <c r="E10" s="11">
        <v>103.9</v>
      </c>
      <c r="F10" s="11">
        <v>103.8</v>
      </c>
      <c r="G10" s="11">
        <v>104</v>
      </c>
      <c r="H10" s="11">
        <v>104</v>
      </c>
      <c r="I10" s="11">
        <v>104</v>
      </c>
      <c r="J10" s="11">
        <v>104</v>
      </c>
      <c r="K10" s="61">
        <f>E10*G10*I10/10000</f>
        <v>112.4</v>
      </c>
      <c r="L10" s="61">
        <f>F10*H10*J10/10000</f>
        <v>112.3</v>
      </c>
    </row>
    <row r="11" spans="1:19" s="1" customFormat="1" ht="20.100000000000001" customHeight="1" x14ac:dyDescent="0.2">
      <c r="A11" s="22" t="s">
        <v>3</v>
      </c>
      <c r="B11" s="2" t="s">
        <v>4</v>
      </c>
      <c r="C11" s="11">
        <v>105.6</v>
      </c>
      <c r="D11" s="11">
        <v>105</v>
      </c>
      <c r="E11" s="11">
        <v>103.7</v>
      </c>
      <c r="F11" s="11">
        <v>104</v>
      </c>
      <c r="G11" s="11">
        <v>104</v>
      </c>
      <c r="H11" s="11">
        <v>104</v>
      </c>
      <c r="I11" s="11">
        <v>104</v>
      </c>
      <c r="J11" s="11">
        <v>104</v>
      </c>
      <c r="K11" s="61">
        <f t="shared" ref="K11:K14" si="0">E11*G11*I11/10000</f>
        <v>112.2</v>
      </c>
      <c r="L11" s="61">
        <f t="shared" ref="L11:L14" si="1">F11*H11*J11/10000</f>
        <v>112.5</v>
      </c>
    </row>
    <row r="12" spans="1:19" s="1" customFormat="1" ht="30" customHeight="1" x14ac:dyDescent="0.2">
      <c r="A12" s="23" t="s">
        <v>74</v>
      </c>
      <c r="B12" s="2" t="s">
        <v>4</v>
      </c>
      <c r="C12" s="11">
        <v>100.3</v>
      </c>
      <c r="D12" s="11">
        <v>117.1</v>
      </c>
      <c r="E12" s="11">
        <v>103.8</v>
      </c>
      <c r="F12" s="11">
        <v>103.5</v>
      </c>
      <c r="G12" s="11">
        <v>104.2</v>
      </c>
      <c r="H12" s="11">
        <v>104</v>
      </c>
      <c r="I12" s="11">
        <v>104.5</v>
      </c>
      <c r="J12" s="11">
        <v>104.3</v>
      </c>
      <c r="K12" s="61">
        <f t="shared" si="0"/>
        <v>113</v>
      </c>
      <c r="L12" s="61">
        <f t="shared" si="1"/>
        <v>112.3</v>
      </c>
    </row>
    <row r="13" spans="1:19" ht="20.100000000000001" customHeight="1" x14ac:dyDescent="0.2">
      <c r="A13" s="24" t="s">
        <v>42</v>
      </c>
      <c r="B13" s="2" t="s">
        <v>4</v>
      </c>
      <c r="C13" s="11">
        <v>107.5</v>
      </c>
      <c r="D13" s="11">
        <v>105.7</v>
      </c>
      <c r="E13" s="11">
        <v>105.4</v>
      </c>
      <c r="F13" s="11">
        <v>105.2</v>
      </c>
      <c r="G13" s="11">
        <v>105.3</v>
      </c>
      <c r="H13" s="11">
        <v>105.1</v>
      </c>
      <c r="I13" s="11">
        <v>105.4</v>
      </c>
      <c r="J13" s="11">
        <v>105.1</v>
      </c>
      <c r="K13" s="61">
        <f t="shared" si="0"/>
        <v>117</v>
      </c>
      <c r="L13" s="61">
        <f t="shared" si="1"/>
        <v>116.2</v>
      </c>
    </row>
    <row r="14" spans="1:19" ht="30" customHeight="1" x14ac:dyDescent="0.2">
      <c r="A14" s="24" t="s">
        <v>59</v>
      </c>
      <c r="B14" s="2" t="s">
        <v>4</v>
      </c>
      <c r="C14" s="11">
        <v>103.8</v>
      </c>
      <c r="D14" s="11">
        <v>106.3</v>
      </c>
      <c r="E14" s="11">
        <v>104.1</v>
      </c>
      <c r="F14" s="11">
        <v>103.7</v>
      </c>
      <c r="G14" s="11">
        <v>104.2</v>
      </c>
      <c r="H14" s="11">
        <v>103.9</v>
      </c>
      <c r="I14" s="11">
        <v>104.1</v>
      </c>
      <c r="J14" s="11">
        <v>104</v>
      </c>
      <c r="K14" s="61">
        <f t="shared" si="0"/>
        <v>112.9</v>
      </c>
      <c r="L14" s="61">
        <f t="shared" si="1"/>
        <v>112.1</v>
      </c>
    </row>
    <row r="15" spans="1:19" ht="30" customHeight="1" x14ac:dyDescent="0.2">
      <c r="A15" s="108" t="s">
        <v>60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9"/>
      <c r="L15" s="109"/>
    </row>
    <row r="16" spans="1:19" ht="69.95" customHeight="1" x14ac:dyDescent="0.2">
      <c r="A16" s="25" t="s">
        <v>46</v>
      </c>
      <c r="B16" s="4" t="s">
        <v>70</v>
      </c>
      <c r="C16" s="11">
        <v>505518.7</v>
      </c>
      <c r="D16" s="11">
        <v>612653</v>
      </c>
      <c r="E16" s="11">
        <v>648258.69999999995</v>
      </c>
      <c r="F16" s="11">
        <v>658089.69999999995</v>
      </c>
      <c r="G16" s="11">
        <v>692005</v>
      </c>
      <c r="H16" s="11">
        <v>713964.7</v>
      </c>
      <c r="I16" s="11">
        <v>741652</v>
      </c>
      <c r="J16" s="11">
        <v>779104.4</v>
      </c>
      <c r="K16" s="61">
        <f>I16/D16*100</f>
        <v>121.1</v>
      </c>
      <c r="L16" s="61">
        <f>J16/D16*100</f>
        <v>127.2</v>
      </c>
    </row>
    <row r="17" spans="1:12" s="5" customFormat="1" ht="39.950000000000003" customHeight="1" x14ac:dyDescent="0.2">
      <c r="A17" s="26" t="s">
        <v>47</v>
      </c>
      <c r="B17" s="11" t="s">
        <v>5</v>
      </c>
      <c r="C17" s="10">
        <v>92</v>
      </c>
      <c r="D17" s="10">
        <v>103.5</v>
      </c>
      <c r="E17" s="10">
        <v>101.9</v>
      </c>
      <c r="F17" s="10">
        <v>103.8</v>
      </c>
      <c r="G17" s="10">
        <v>102.4</v>
      </c>
      <c r="H17" s="10">
        <v>104.3</v>
      </c>
      <c r="I17" s="10">
        <v>102.6</v>
      </c>
      <c r="J17" s="10">
        <v>104.6</v>
      </c>
      <c r="K17" s="61">
        <f>E17*G17*I17/10000</f>
        <v>107.1</v>
      </c>
      <c r="L17" s="61">
        <f>F17*H17*J17/10000</f>
        <v>113.2</v>
      </c>
    </row>
    <row r="18" spans="1:12" s="5" customFormat="1" ht="30" customHeight="1" x14ac:dyDescent="0.2">
      <c r="A18" s="26" t="s">
        <v>31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30" customHeight="1" x14ac:dyDescent="0.2">
      <c r="A19" s="28" t="s">
        <v>50</v>
      </c>
      <c r="B19" s="11"/>
      <c r="C19" s="11"/>
      <c r="D19" s="11"/>
      <c r="E19" s="11"/>
      <c r="F19" s="11"/>
      <c r="G19" s="11"/>
      <c r="H19" s="11"/>
      <c r="I19" s="11"/>
      <c r="J19" s="11"/>
      <c r="K19" s="60"/>
      <c r="L19" s="60"/>
    </row>
    <row r="20" spans="1:12" ht="20.100000000000001" customHeight="1" x14ac:dyDescent="0.2">
      <c r="A20" s="29" t="s">
        <v>24</v>
      </c>
      <c r="B20" s="11" t="s">
        <v>70</v>
      </c>
      <c r="C20" s="11">
        <v>467945.4</v>
      </c>
      <c r="D20" s="11">
        <v>573353</v>
      </c>
      <c r="E20" s="11">
        <v>608118.30000000005</v>
      </c>
      <c r="F20" s="11">
        <v>617186.5</v>
      </c>
      <c r="G20" s="11">
        <v>650782</v>
      </c>
      <c r="H20" s="11">
        <v>671302.9</v>
      </c>
      <c r="I20" s="11">
        <v>699285</v>
      </c>
      <c r="J20" s="11">
        <v>734486.1</v>
      </c>
      <c r="K20" s="61">
        <f>I20/D20*100</f>
        <v>122</v>
      </c>
      <c r="L20" s="61">
        <f>J20/D20*100</f>
        <v>128.1</v>
      </c>
    </row>
    <row r="21" spans="1:12" s="5" customFormat="1" ht="39.950000000000003" customHeight="1" x14ac:dyDescent="0.2">
      <c r="A21" s="30" t="s">
        <v>25</v>
      </c>
      <c r="B21" s="9" t="s">
        <v>5</v>
      </c>
      <c r="C21" s="10">
        <v>93</v>
      </c>
      <c r="D21" s="10">
        <v>104</v>
      </c>
      <c r="E21" s="10">
        <v>102.1</v>
      </c>
      <c r="F21" s="10">
        <v>104.1</v>
      </c>
      <c r="G21" s="10">
        <v>102.6</v>
      </c>
      <c r="H21" s="10">
        <v>104.6</v>
      </c>
      <c r="I21" s="10">
        <v>102.8</v>
      </c>
      <c r="J21" s="10">
        <v>104.8</v>
      </c>
      <c r="K21" s="61">
        <f>E21*G21*I21/10000</f>
        <v>107.7</v>
      </c>
      <c r="L21" s="61">
        <f>F21*H21*J21/10000</f>
        <v>114.1</v>
      </c>
    </row>
    <row r="22" spans="1:12" s="5" customFormat="1" ht="20.100000000000001" customHeight="1" x14ac:dyDescent="0.2">
      <c r="A22" s="31" t="s">
        <v>85</v>
      </c>
      <c r="B22" s="9"/>
      <c r="C22" s="10"/>
      <c r="D22" s="10"/>
      <c r="E22" s="10"/>
      <c r="F22" s="10"/>
      <c r="G22" s="10"/>
      <c r="H22" s="10"/>
      <c r="I22" s="10"/>
      <c r="J22" s="10"/>
      <c r="K22" s="60"/>
      <c r="L22" s="60"/>
    </row>
    <row r="23" spans="1:12" s="5" customFormat="1" ht="20.100000000000001" customHeight="1" x14ac:dyDescent="0.2">
      <c r="A23" s="66" t="s">
        <v>127</v>
      </c>
      <c r="B23" s="9"/>
      <c r="C23" s="10"/>
      <c r="D23" s="10"/>
      <c r="E23" s="10"/>
      <c r="F23" s="10"/>
      <c r="G23" s="10"/>
      <c r="H23" s="10"/>
      <c r="I23" s="10"/>
      <c r="J23" s="10"/>
      <c r="K23" s="60"/>
      <c r="L23" s="60"/>
    </row>
    <row r="24" spans="1:12" s="5" customFormat="1" ht="20.100000000000001" customHeight="1" x14ac:dyDescent="0.2">
      <c r="A24" s="31" t="s">
        <v>24</v>
      </c>
      <c r="B24" s="9" t="s">
        <v>70</v>
      </c>
      <c r="C24" s="11">
        <v>15927.7</v>
      </c>
      <c r="D24" s="11">
        <v>16800</v>
      </c>
      <c r="E24" s="11">
        <v>17770.400000000001</v>
      </c>
      <c r="F24" s="11">
        <v>18499.2</v>
      </c>
      <c r="G24" s="11">
        <v>19053.400000000001</v>
      </c>
      <c r="H24" s="11">
        <v>20604</v>
      </c>
      <c r="I24" s="11">
        <v>20329.400000000001</v>
      </c>
      <c r="J24" s="11">
        <v>22693</v>
      </c>
      <c r="K24" s="61">
        <f>I24/D24*100</f>
        <v>121</v>
      </c>
      <c r="L24" s="61">
        <f>J24/D24*100</f>
        <v>135.1</v>
      </c>
    </row>
    <row r="25" spans="1:12" s="5" customFormat="1" ht="39.950000000000003" customHeight="1" x14ac:dyDescent="0.2">
      <c r="A25" s="31" t="s">
        <v>25</v>
      </c>
      <c r="B25" s="9" t="s">
        <v>5</v>
      </c>
      <c r="C25" s="10">
        <v>122.3</v>
      </c>
      <c r="D25" s="10">
        <v>105.5</v>
      </c>
      <c r="E25" s="10">
        <v>102.1</v>
      </c>
      <c r="F25" s="10">
        <v>106.7</v>
      </c>
      <c r="G25" s="10">
        <v>102.8</v>
      </c>
      <c r="H25" s="10">
        <v>107.3</v>
      </c>
      <c r="I25" s="10">
        <v>102.2</v>
      </c>
      <c r="J25" s="10">
        <v>105.7</v>
      </c>
      <c r="K25" s="61">
        <f>E25*G25*I25/10000</f>
        <v>107.3</v>
      </c>
      <c r="L25" s="61">
        <f>F25*H25*J25/10000</f>
        <v>121</v>
      </c>
    </row>
    <row r="26" spans="1:12" s="5" customFormat="1" ht="30" customHeight="1" x14ac:dyDescent="0.2">
      <c r="A26" s="66" t="s">
        <v>128</v>
      </c>
      <c r="B26" s="9"/>
      <c r="C26" s="10"/>
      <c r="D26" s="10"/>
      <c r="E26" s="10"/>
      <c r="F26" s="10"/>
      <c r="G26" s="10"/>
      <c r="H26" s="10"/>
      <c r="I26" s="10"/>
      <c r="J26" s="10"/>
      <c r="K26" s="60"/>
      <c r="L26" s="60"/>
    </row>
    <row r="27" spans="1:12" s="5" customFormat="1" ht="20.100000000000001" customHeight="1" x14ac:dyDescent="0.2">
      <c r="A27" s="31" t="s">
        <v>24</v>
      </c>
      <c r="B27" s="9" t="s">
        <v>70</v>
      </c>
      <c r="C27" s="11">
        <v>120375.5</v>
      </c>
      <c r="D27" s="11">
        <v>187200</v>
      </c>
      <c r="E27" s="11">
        <v>196067.7</v>
      </c>
      <c r="F27" s="11">
        <v>198020.2</v>
      </c>
      <c r="G27" s="11">
        <v>208188.6</v>
      </c>
      <c r="H27" s="11">
        <v>211915.3</v>
      </c>
      <c r="I27" s="11">
        <v>221908.2</v>
      </c>
      <c r="J27" s="11">
        <v>227876.8</v>
      </c>
      <c r="K27" s="61">
        <f>I27/D27*100</f>
        <v>118.5</v>
      </c>
      <c r="L27" s="61">
        <f>J27/D27*100</f>
        <v>121.7</v>
      </c>
    </row>
    <row r="28" spans="1:12" s="5" customFormat="1" ht="39.950000000000003" customHeight="1" x14ac:dyDescent="0.2">
      <c r="A28" s="31" t="s">
        <v>25</v>
      </c>
      <c r="B28" s="9" t="s">
        <v>5</v>
      </c>
      <c r="C28" s="10">
        <v>102</v>
      </c>
      <c r="D28" s="10">
        <v>102.2</v>
      </c>
      <c r="E28" s="10">
        <v>101</v>
      </c>
      <c r="F28" s="10">
        <v>102.5</v>
      </c>
      <c r="G28" s="10">
        <v>102</v>
      </c>
      <c r="H28" s="10">
        <v>103</v>
      </c>
      <c r="I28" s="10">
        <v>102</v>
      </c>
      <c r="J28" s="10">
        <v>103</v>
      </c>
      <c r="K28" s="61">
        <f>E28*G28*I28/10000</f>
        <v>105.1</v>
      </c>
      <c r="L28" s="61">
        <f>F28*H28*J28/10000</f>
        <v>108.7</v>
      </c>
    </row>
    <row r="29" spans="1:12" s="5" customFormat="1" ht="30" customHeight="1" x14ac:dyDescent="0.2">
      <c r="A29" s="66" t="s">
        <v>129</v>
      </c>
      <c r="B29" s="9"/>
      <c r="C29" s="10"/>
      <c r="D29" s="10"/>
      <c r="E29" s="10"/>
      <c r="F29" s="10"/>
      <c r="G29" s="10"/>
      <c r="H29" s="10"/>
      <c r="I29" s="10"/>
      <c r="J29" s="10"/>
      <c r="K29" s="60"/>
      <c r="L29" s="60"/>
    </row>
    <row r="30" spans="1:12" s="5" customFormat="1" ht="20.100000000000001" customHeight="1" x14ac:dyDescent="0.2">
      <c r="A30" s="31" t="s">
        <v>24</v>
      </c>
      <c r="B30" s="9" t="s">
        <v>70</v>
      </c>
      <c r="C30" s="11">
        <v>300977</v>
      </c>
      <c r="D30" s="11">
        <v>338626.6</v>
      </c>
      <c r="E30" s="11">
        <v>362736.8</v>
      </c>
      <c r="F30" s="11">
        <v>368358</v>
      </c>
      <c r="G30" s="11">
        <v>390815.5</v>
      </c>
      <c r="H30" s="11">
        <v>404167.6</v>
      </c>
      <c r="I30" s="11">
        <v>422696.3</v>
      </c>
      <c r="J30" s="11">
        <v>446424.1</v>
      </c>
      <c r="K30" s="61">
        <f>I30/D30*100</f>
        <v>124.8</v>
      </c>
      <c r="L30" s="61">
        <f>J30/D30*100</f>
        <v>131.80000000000001</v>
      </c>
    </row>
    <row r="31" spans="1:12" s="5" customFormat="1" ht="39.950000000000003" customHeight="1" x14ac:dyDescent="0.2">
      <c r="A31" s="31" t="s">
        <v>25</v>
      </c>
      <c r="B31" s="9" t="s">
        <v>5</v>
      </c>
      <c r="C31" s="10">
        <v>84.3</v>
      </c>
      <c r="D31" s="10">
        <v>104.2</v>
      </c>
      <c r="E31" s="10">
        <v>103</v>
      </c>
      <c r="F31" s="10">
        <v>105</v>
      </c>
      <c r="G31" s="10">
        <v>103.2</v>
      </c>
      <c r="H31" s="10">
        <v>105.4</v>
      </c>
      <c r="I31" s="10">
        <v>103.5</v>
      </c>
      <c r="J31" s="10">
        <v>105.8</v>
      </c>
      <c r="K31" s="61">
        <f>E31*G31*I31/10000</f>
        <v>110</v>
      </c>
      <c r="L31" s="61">
        <f>F31*H31*J31/10000</f>
        <v>117.1</v>
      </c>
    </row>
    <row r="32" spans="1:12" s="5" customFormat="1" ht="30" customHeight="1" x14ac:dyDescent="0.2">
      <c r="A32" s="66" t="s">
        <v>130</v>
      </c>
      <c r="B32" s="9"/>
      <c r="C32" s="10"/>
      <c r="D32" s="10"/>
      <c r="E32" s="10"/>
      <c r="F32" s="10"/>
      <c r="G32" s="10"/>
      <c r="H32" s="10"/>
      <c r="I32" s="10"/>
      <c r="J32" s="10"/>
      <c r="K32" s="60"/>
      <c r="L32" s="60"/>
    </row>
    <row r="33" spans="1:12" s="5" customFormat="1" ht="20.100000000000001" customHeight="1" x14ac:dyDescent="0.2">
      <c r="A33" s="31" t="s">
        <v>24</v>
      </c>
      <c r="B33" s="9" t="s">
        <v>70</v>
      </c>
      <c r="C33" s="11">
        <f t="shared" ref="C33:J33" si="2">C20-C24-C27-C30</f>
        <v>30665.200000000001</v>
      </c>
      <c r="D33" s="11">
        <f t="shared" si="2"/>
        <v>30726.400000000001</v>
      </c>
      <c r="E33" s="11">
        <f t="shared" si="2"/>
        <v>31543.4</v>
      </c>
      <c r="F33" s="11">
        <f t="shared" si="2"/>
        <v>32309.1</v>
      </c>
      <c r="G33" s="11">
        <f t="shared" si="2"/>
        <v>32724.5</v>
      </c>
      <c r="H33" s="11">
        <f t="shared" si="2"/>
        <v>34616</v>
      </c>
      <c r="I33" s="11">
        <f t="shared" si="2"/>
        <v>34351.1</v>
      </c>
      <c r="J33" s="11">
        <f t="shared" si="2"/>
        <v>37492.199999999997</v>
      </c>
      <c r="K33" s="61">
        <f>I33/D33*100</f>
        <v>111.8</v>
      </c>
      <c r="L33" s="61">
        <f>J33/D33*100</f>
        <v>122</v>
      </c>
    </row>
    <row r="34" spans="1:12" s="5" customFormat="1" ht="39.950000000000003" customHeight="1" x14ac:dyDescent="0.2">
      <c r="A34" s="31" t="s">
        <v>25</v>
      </c>
      <c r="B34" s="9" t="s">
        <v>5</v>
      </c>
      <c r="C34" s="10" t="s">
        <v>126</v>
      </c>
      <c r="D34" s="10" t="s">
        <v>126</v>
      </c>
      <c r="E34" s="10" t="s">
        <v>126</v>
      </c>
      <c r="F34" s="10" t="s">
        <v>126</v>
      </c>
      <c r="G34" s="10" t="s">
        <v>126</v>
      </c>
      <c r="H34" s="10" t="s">
        <v>126</v>
      </c>
      <c r="I34" s="10" t="s">
        <v>126</v>
      </c>
      <c r="J34" s="10" t="s">
        <v>126</v>
      </c>
      <c r="K34" s="60" t="s">
        <v>126</v>
      </c>
      <c r="L34" s="60" t="s">
        <v>126</v>
      </c>
    </row>
    <row r="35" spans="1:12" ht="39.950000000000003" customHeight="1" x14ac:dyDescent="0.2">
      <c r="A35" s="28" t="s">
        <v>48</v>
      </c>
      <c r="B35" s="11"/>
      <c r="C35" s="11"/>
      <c r="D35" s="11"/>
      <c r="E35" s="11"/>
      <c r="F35" s="11"/>
      <c r="G35" s="11"/>
      <c r="H35" s="11"/>
      <c r="I35" s="11"/>
      <c r="J35" s="11"/>
      <c r="K35" s="60"/>
      <c r="L35" s="60"/>
    </row>
    <row r="36" spans="1:12" ht="20.100000000000001" customHeight="1" x14ac:dyDescent="0.2">
      <c r="A36" s="27" t="s">
        <v>24</v>
      </c>
      <c r="B36" s="11" t="s">
        <v>70</v>
      </c>
      <c r="C36" s="11">
        <v>21243.9</v>
      </c>
      <c r="D36" s="11">
        <v>22800</v>
      </c>
      <c r="E36" s="11">
        <v>23237.8</v>
      </c>
      <c r="F36" s="11">
        <v>23949.1</v>
      </c>
      <c r="G36" s="11">
        <v>23925.599999999999</v>
      </c>
      <c r="H36" s="11">
        <v>25205.9</v>
      </c>
      <c r="I36" s="11">
        <v>24683.5</v>
      </c>
      <c r="J36" s="11">
        <v>26554.9</v>
      </c>
      <c r="K36" s="61">
        <f>I36/D36*100</f>
        <v>108.3</v>
      </c>
      <c r="L36" s="61">
        <f>J36/D36*100</f>
        <v>116.5</v>
      </c>
    </row>
    <row r="37" spans="1:12" s="5" customFormat="1" ht="39.950000000000003" customHeight="1" x14ac:dyDescent="0.2">
      <c r="A37" s="32" t="s">
        <v>25</v>
      </c>
      <c r="B37" s="9" t="s">
        <v>5</v>
      </c>
      <c r="C37" s="10">
        <v>93.5</v>
      </c>
      <c r="D37" s="10">
        <v>99.8</v>
      </c>
      <c r="E37" s="10">
        <v>98</v>
      </c>
      <c r="F37" s="10">
        <v>101</v>
      </c>
      <c r="G37" s="10">
        <v>99</v>
      </c>
      <c r="H37" s="10">
        <v>101.2</v>
      </c>
      <c r="I37" s="10">
        <v>99.2</v>
      </c>
      <c r="J37" s="10">
        <v>101.3</v>
      </c>
      <c r="K37" s="61">
        <f>E37*G37*I37/10000</f>
        <v>96.2</v>
      </c>
      <c r="L37" s="61">
        <f>F37*H37*J37/10000</f>
        <v>103.5</v>
      </c>
    </row>
    <row r="38" spans="1:12" ht="39.950000000000003" customHeight="1" x14ac:dyDescent="0.2">
      <c r="A38" s="28" t="s">
        <v>49</v>
      </c>
      <c r="B38" s="11"/>
      <c r="C38" s="3"/>
      <c r="D38" s="3"/>
      <c r="E38" s="3"/>
      <c r="F38" s="3"/>
      <c r="G38" s="3"/>
      <c r="H38" s="3"/>
      <c r="I38" s="3"/>
      <c r="J38" s="3"/>
      <c r="K38" s="60"/>
      <c r="L38" s="60"/>
    </row>
    <row r="39" spans="1:12" ht="20.100000000000001" customHeight="1" x14ac:dyDescent="0.2">
      <c r="A39" s="29" t="s">
        <v>24</v>
      </c>
      <c r="B39" s="11" t="s">
        <v>70</v>
      </c>
      <c r="C39" s="11">
        <v>16329.4</v>
      </c>
      <c r="D39" s="11">
        <v>16500</v>
      </c>
      <c r="E39" s="11">
        <v>16902.599999999999</v>
      </c>
      <c r="F39" s="11">
        <v>16954.099999999999</v>
      </c>
      <c r="G39" s="11">
        <v>17297.400000000001</v>
      </c>
      <c r="H39" s="11">
        <v>17455.900000000001</v>
      </c>
      <c r="I39" s="11">
        <v>17683.5</v>
      </c>
      <c r="J39" s="11">
        <v>18063.400000000001</v>
      </c>
      <c r="K39" s="61">
        <f>I39/D39*100</f>
        <v>107.2</v>
      </c>
      <c r="L39" s="61">
        <f>J39/D39*100</f>
        <v>109.5</v>
      </c>
    </row>
    <row r="40" spans="1:12" s="5" customFormat="1" ht="39.950000000000003" customHeight="1" x14ac:dyDescent="0.2">
      <c r="A40" s="26" t="s">
        <v>25</v>
      </c>
      <c r="B40" s="10" t="s">
        <v>5</v>
      </c>
      <c r="C40" s="10">
        <v>73.400000000000006</v>
      </c>
      <c r="D40" s="10">
        <v>97.3</v>
      </c>
      <c r="E40" s="10">
        <v>98.5</v>
      </c>
      <c r="F40" s="10">
        <v>98.8</v>
      </c>
      <c r="G40" s="10">
        <v>98.4</v>
      </c>
      <c r="H40" s="10">
        <v>99</v>
      </c>
      <c r="I40" s="10">
        <v>98.3</v>
      </c>
      <c r="J40" s="10">
        <v>99.5</v>
      </c>
      <c r="K40" s="61">
        <f>E40*G40*I40/10000</f>
        <v>95.3</v>
      </c>
      <c r="L40" s="61">
        <f>F40*H40*J40/10000</f>
        <v>97.3</v>
      </c>
    </row>
    <row r="41" spans="1:12" s="6" customFormat="1" ht="20.100000000000001" customHeight="1" x14ac:dyDescent="0.2">
      <c r="A41" s="98" t="s">
        <v>56</v>
      </c>
      <c r="B41" s="98"/>
      <c r="C41" s="98"/>
      <c r="D41" s="98"/>
      <c r="E41" s="98"/>
      <c r="F41" s="98"/>
      <c r="G41" s="98"/>
      <c r="H41" s="98"/>
      <c r="I41" s="98"/>
      <c r="J41" s="98"/>
      <c r="K41" s="99"/>
      <c r="L41" s="99"/>
    </row>
    <row r="42" spans="1:12" s="6" customFormat="1" ht="30" customHeight="1" x14ac:dyDescent="0.2">
      <c r="A42" s="69" t="s">
        <v>143</v>
      </c>
      <c r="B42" s="57"/>
      <c r="C42" s="57"/>
      <c r="D42" s="57"/>
      <c r="E42" s="57"/>
      <c r="F42" s="57"/>
      <c r="G42" s="57"/>
      <c r="H42" s="57"/>
      <c r="I42" s="57"/>
      <c r="J42" s="57"/>
      <c r="K42" s="68"/>
      <c r="L42" s="68"/>
    </row>
    <row r="43" spans="1:12" s="47" customFormat="1" ht="20.100000000000001" customHeight="1" x14ac:dyDescent="0.2">
      <c r="A43" s="29" t="s">
        <v>136</v>
      </c>
      <c r="B43" s="67" t="s">
        <v>6</v>
      </c>
      <c r="C43" s="67">
        <v>4184.1000000000004</v>
      </c>
      <c r="D43" s="67">
        <v>4150</v>
      </c>
      <c r="E43" s="67">
        <v>4192</v>
      </c>
      <c r="F43" s="67">
        <v>4312</v>
      </c>
      <c r="G43" s="67">
        <v>4360</v>
      </c>
      <c r="H43" s="67">
        <v>4661</v>
      </c>
      <c r="I43" s="67">
        <v>4534</v>
      </c>
      <c r="J43" s="67">
        <v>5039</v>
      </c>
      <c r="K43" s="67">
        <f>I43/D43*100</f>
        <v>109.3</v>
      </c>
      <c r="L43" s="67">
        <f>J43/D43*100</f>
        <v>121.4</v>
      </c>
    </row>
    <row r="44" spans="1:12" s="47" customFormat="1" ht="20.100000000000001" customHeight="1" x14ac:dyDescent="0.2">
      <c r="A44" s="29" t="s">
        <v>137</v>
      </c>
      <c r="B44" s="67" t="s">
        <v>6</v>
      </c>
      <c r="C44" s="67">
        <v>2555.1</v>
      </c>
      <c r="D44" s="67">
        <v>2606</v>
      </c>
      <c r="E44" s="67">
        <v>2658</v>
      </c>
      <c r="F44" s="67">
        <v>2736</v>
      </c>
      <c r="G44" s="67">
        <v>2725</v>
      </c>
      <c r="H44" s="67">
        <v>2900</v>
      </c>
      <c r="I44" s="67">
        <v>2807</v>
      </c>
      <c r="J44" s="67">
        <v>3103</v>
      </c>
      <c r="K44" s="67">
        <f t="shared" ref="K44:K48" si="3">I44/D44*100</f>
        <v>107.7</v>
      </c>
      <c r="L44" s="67">
        <f t="shared" ref="L44:L48" si="4">J44/D44*100</f>
        <v>119.1</v>
      </c>
    </row>
    <row r="45" spans="1:12" s="47" customFormat="1" ht="20.100000000000001" customHeight="1" x14ac:dyDescent="0.2">
      <c r="A45" s="29" t="s">
        <v>138</v>
      </c>
      <c r="B45" s="67" t="s">
        <v>6</v>
      </c>
      <c r="C45" s="67">
        <v>257.5</v>
      </c>
      <c r="D45" s="67">
        <v>268.89999999999998</v>
      </c>
      <c r="E45" s="67">
        <v>274.3</v>
      </c>
      <c r="F45" s="67">
        <v>282.39999999999998</v>
      </c>
      <c r="G45" s="67">
        <v>279.8</v>
      </c>
      <c r="H45" s="67">
        <v>296.5</v>
      </c>
      <c r="I45" s="67">
        <v>285.39999999999998</v>
      </c>
      <c r="J45" s="67">
        <v>311.3</v>
      </c>
      <c r="K45" s="67">
        <f t="shared" si="3"/>
        <v>106.1</v>
      </c>
      <c r="L45" s="67">
        <f t="shared" si="4"/>
        <v>115.8</v>
      </c>
    </row>
    <row r="46" spans="1:12" s="47" customFormat="1" ht="20.100000000000001" customHeight="1" x14ac:dyDescent="0.2">
      <c r="A46" s="29" t="s">
        <v>139</v>
      </c>
      <c r="B46" s="67" t="s">
        <v>152</v>
      </c>
      <c r="C46" s="67">
        <v>323.60000000000002</v>
      </c>
      <c r="D46" s="67">
        <v>337</v>
      </c>
      <c r="E46" s="67">
        <v>347.1</v>
      </c>
      <c r="F46" s="67">
        <v>353.9</v>
      </c>
      <c r="G46" s="67">
        <v>358.2</v>
      </c>
      <c r="H46" s="67">
        <v>373</v>
      </c>
      <c r="I46" s="67">
        <v>370.8</v>
      </c>
      <c r="J46" s="67">
        <v>394.6</v>
      </c>
      <c r="K46" s="67">
        <f t="shared" si="3"/>
        <v>110</v>
      </c>
      <c r="L46" s="67">
        <f t="shared" si="4"/>
        <v>117.1</v>
      </c>
    </row>
    <row r="47" spans="1:12" s="47" customFormat="1" ht="20.100000000000001" customHeight="1" x14ac:dyDescent="0.2">
      <c r="A47" s="29" t="s">
        <v>140</v>
      </c>
      <c r="B47" s="67" t="s">
        <v>141</v>
      </c>
      <c r="C47" s="67">
        <v>3998</v>
      </c>
      <c r="D47" s="67">
        <v>4198</v>
      </c>
      <c r="E47" s="67">
        <v>4114</v>
      </c>
      <c r="F47" s="67">
        <v>4240</v>
      </c>
      <c r="G47" s="67">
        <v>4100</v>
      </c>
      <c r="H47" s="67">
        <v>4300</v>
      </c>
      <c r="I47" s="67">
        <v>4090</v>
      </c>
      <c r="J47" s="67">
        <v>4350</v>
      </c>
      <c r="K47" s="67">
        <f t="shared" si="3"/>
        <v>97.4</v>
      </c>
      <c r="L47" s="67">
        <f t="shared" si="4"/>
        <v>103.6</v>
      </c>
    </row>
    <row r="48" spans="1:12" s="47" customFormat="1" ht="30" customHeight="1" x14ac:dyDescent="0.2">
      <c r="A48" s="29" t="s">
        <v>142</v>
      </c>
      <c r="B48" s="67" t="s">
        <v>149</v>
      </c>
      <c r="C48" s="67">
        <v>13727</v>
      </c>
      <c r="D48" s="67">
        <v>14276.1</v>
      </c>
      <c r="E48" s="67">
        <v>14133.3</v>
      </c>
      <c r="F48" s="67">
        <v>14280</v>
      </c>
      <c r="G48" s="67">
        <v>13992</v>
      </c>
      <c r="H48" s="67">
        <v>14285</v>
      </c>
      <c r="I48" s="67">
        <v>13852.1</v>
      </c>
      <c r="J48" s="67">
        <v>14280</v>
      </c>
      <c r="K48" s="67">
        <f t="shared" si="3"/>
        <v>97</v>
      </c>
      <c r="L48" s="67">
        <f t="shared" si="4"/>
        <v>100</v>
      </c>
    </row>
    <row r="49" spans="1:14" s="6" customFormat="1" ht="20.100000000000001" customHeight="1" x14ac:dyDescent="0.2">
      <c r="A49" s="57" t="s">
        <v>131</v>
      </c>
      <c r="B49" s="57"/>
      <c r="C49" s="57"/>
      <c r="D49" s="57"/>
      <c r="E49" s="57"/>
      <c r="F49" s="57"/>
      <c r="G49" s="57"/>
      <c r="H49" s="57"/>
      <c r="I49" s="57"/>
      <c r="J49" s="57"/>
      <c r="K49" s="58"/>
      <c r="L49" s="58"/>
    </row>
    <row r="50" spans="1:14" ht="30" customHeight="1" x14ac:dyDescent="0.2">
      <c r="A50" s="29" t="s">
        <v>132</v>
      </c>
      <c r="B50" s="67" t="s">
        <v>6</v>
      </c>
      <c r="C50" s="67">
        <v>32.200000000000003</v>
      </c>
      <c r="D50" s="67">
        <v>35.1</v>
      </c>
      <c r="E50" s="67">
        <v>35.5</v>
      </c>
      <c r="F50" s="67">
        <v>37</v>
      </c>
      <c r="G50" s="67">
        <v>36</v>
      </c>
      <c r="H50" s="67">
        <v>39.299999999999997</v>
      </c>
      <c r="I50" s="67">
        <v>36.700000000000003</v>
      </c>
      <c r="J50" s="67">
        <v>41.8</v>
      </c>
      <c r="K50" s="67">
        <f>I50/D50*100</f>
        <v>104.6</v>
      </c>
      <c r="L50" s="67">
        <f>J50/D50*100</f>
        <v>119.1</v>
      </c>
    </row>
    <row r="51" spans="1:14" ht="30" customHeight="1" x14ac:dyDescent="0.2">
      <c r="A51" s="29" t="s">
        <v>133</v>
      </c>
      <c r="B51" s="67" t="s">
        <v>6</v>
      </c>
      <c r="C51" s="67">
        <v>8.6</v>
      </c>
      <c r="D51" s="67">
        <v>9.9</v>
      </c>
      <c r="E51" s="67">
        <v>9.9</v>
      </c>
      <c r="F51" s="67">
        <v>10.4</v>
      </c>
      <c r="G51" s="67">
        <v>10.1</v>
      </c>
      <c r="H51" s="67">
        <v>11.1</v>
      </c>
      <c r="I51" s="67">
        <v>10.3</v>
      </c>
      <c r="J51" s="67">
        <v>11.8</v>
      </c>
      <c r="K51" s="67">
        <f t="shared" ref="K51:K53" si="5">I51/D51*100</f>
        <v>104</v>
      </c>
      <c r="L51" s="67">
        <f t="shared" ref="L51:L53" si="6">J51/D51*100</f>
        <v>119.2</v>
      </c>
    </row>
    <row r="52" spans="1:14" ht="30" customHeight="1" x14ac:dyDescent="0.2">
      <c r="A52" s="29" t="s">
        <v>134</v>
      </c>
      <c r="B52" s="67" t="s">
        <v>6</v>
      </c>
      <c r="C52" s="67">
        <v>27</v>
      </c>
      <c r="D52" s="67">
        <v>28.4</v>
      </c>
      <c r="E52" s="67">
        <v>29</v>
      </c>
      <c r="F52" s="67">
        <v>30</v>
      </c>
      <c r="G52" s="67">
        <v>29.5</v>
      </c>
      <c r="H52" s="67">
        <v>31</v>
      </c>
      <c r="I52" s="67">
        <v>30</v>
      </c>
      <c r="J52" s="67">
        <v>32</v>
      </c>
      <c r="K52" s="67">
        <f t="shared" si="5"/>
        <v>105.6</v>
      </c>
      <c r="L52" s="67">
        <f t="shared" si="6"/>
        <v>112.7</v>
      </c>
    </row>
    <row r="53" spans="1:14" ht="20.100000000000001" customHeight="1" x14ac:dyDescent="0.2">
      <c r="A53" s="29" t="s">
        <v>135</v>
      </c>
      <c r="B53" s="67" t="s">
        <v>6</v>
      </c>
      <c r="C53" s="67">
        <v>9.4</v>
      </c>
      <c r="D53" s="67">
        <v>9</v>
      </c>
      <c r="E53" s="67">
        <v>8.5</v>
      </c>
      <c r="F53" s="67">
        <v>9</v>
      </c>
      <c r="G53" s="67">
        <v>8.5</v>
      </c>
      <c r="H53" s="67">
        <v>9</v>
      </c>
      <c r="I53" s="67">
        <v>8.6999999999999993</v>
      </c>
      <c r="J53" s="67">
        <v>9.3000000000000007</v>
      </c>
      <c r="K53" s="67">
        <f t="shared" si="5"/>
        <v>96.7</v>
      </c>
      <c r="L53" s="67">
        <f t="shared" si="6"/>
        <v>103.3</v>
      </c>
    </row>
    <row r="54" spans="1:14" ht="20.100000000000001" customHeight="1" x14ac:dyDescent="0.2">
      <c r="A54" s="93" t="s">
        <v>52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</row>
    <row r="55" spans="1:14" ht="30" customHeight="1" x14ac:dyDescent="0.2">
      <c r="A55" s="33" t="s">
        <v>51</v>
      </c>
      <c r="B55" s="34" t="s">
        <v>72</v>
      </c>
      <c r="C55" s="59">
        <v>31.6</v>
      </c>
      <c r="D55" s="34">
        <v>31.5</v>
      </c>
      <c r="E55" s="34">
        <v>31.5</v>
      </c>
      <c r="F55" s="59">
        <v>32</v>
      </c>
      <c r="G55" s="59">
        <v>32</v>
      </c>
      <c r="H55" s="59">
        <v>32.799999999999997</v>
      </c>
      <c r="I55" s="34">
        <v>32.6</v>
      </c>
      <c r="J55" s="34">
        <v>33.5</v>
      </c>
      <c r="K55" s="9">
        <f>I55/D55*100</f>
        <v>103.5</v>
      </c>
      <c r="L55" s="9">
        <f>J55/D55*100</f>
        <v>106.3</v>
      </c>
      <c r="M55" s="5"/>
      <c r="N55" s="5"/>
    </row>
    <row r="56" spans="1:14" s="16" customFormat="1" ht="30" customHeight="1" x14ac:dyDescent="0.2">
      <c r="A56" s="54" t="s">
        <v>115</v>
      </c>
      <c r="B56" s="17" t="s">
        <v>98</v>
      </c>
      <c r="C56" s="15">
        <v>13.4</v>
      </c>
      <c r="D56" s="15">
        <v>14.2</v>
      </c>
      <c r="E56" s="15">
        <v>14.2</v>
      </c>
      <c r="F56" s="15">
        <v>14.5</v>
      </c>
      <c r="G56" s="15">
        <v>14.3</v>
      </c>
      <c r="H56" s="15">
        <v>14.8</v>
      </c>
      <c r="I56" s="15">
        <v>14.5</v>
      </c>
      <c r="J56" s="15">
        <v>15</v>
      </c>
      <c r="K56" s="9">
        <f t="shared" ref="K56:K57" si="7">I56/D56*100</f>
        <v>102.1</v>
      </c>
      <c r="L56" s="9">
        <f t="shared" ref="L56:L57" si="8">J56/D56*100</f>
        <v>105.6</v>
      </c>
      <c r="M56" s="83"/>
      <c r="N56" s="83"/>
    </row>
    <row r="57" spans="1:14" s="16" customFormat="1" ht="39.950000000000003" customHeight="1" x14ac:dyDescent="0.2">
      <c r="A57" s="39" t="s">
        <v>125</v>
      </c>
      <c r="B57" s="17" t="s">
        <v>98</v>
      </c>
      <c r="C57" s="15">
        <v>79.5</v>
      </c>
      <c r="D57" s="15">
        <v>80</v>
      </c>
      <c r="E57" s="15">
        <v>81</v>
      </c>
      <c r="F57" s="15">
        <v>82</v>
      </c>
      <c r="G57" s="15">
        <v>81.5</v>
      </c>
      <c r="H57" s="15">
        <v>83</v>
      </c>
      <c r="I57" s="15">
        <v>82</v>
      </c>
      <c r="J57" s="15">
        <v>84</v>
      </c>
      <c r="K57" s="9">
        <f t="shared" si="7"/>
        <v>102.5</v>
      </c>
      <c r="L57" s="9">
        <f t="shared" si="8"/>
        <v>105</v>
      </c>
      <c r="M57" s="83"/>
      <c r="N57" s="83"/>
    </row>
    <row r="58" spans="1:14" s="18" customFormat="1" ht="20.100000000000001" customHeight="1" x14ac:dyDescent="0.2">
      <c r="A58" s="106" t="s">
        <v>37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7"/>
      <c r="L58" s="107"/>
    </row>
    <row r="59" spans="1:14" ht="39.950000000000003" customHeight="1" x14ac:dyDescent="0.2">
      <c r="A59" s="35" t="s">
        <v>76</v>
      </c>
      <c r="B59" s="2" t="s">
        <v>71</v>
      </c>
      <c r="C59" s="19">
        <v>48738.9</v>
      </c>
      <c r="D59" s="19">
        <v>56695.1</v>
      </c>
      <c r="E59" s="19">
        <v>60286</v>
      </c>
      <c r="F59" s="19">
        <v>62769.3</v>
      </c>
      <c r="G59" s="19">
        <v>65103.199999999997</v>
      </c>
      <c r="H59" s="19">
        <v>70372.100000000006</v>
      </c>
      <c r="I59" s="19">
        <v>71338.3</v>
      </c>
      <c r="J59" s="19">
        <v>79556.100000000006</v>
      </c>
      <c r="K59" s="9">
        <f>I59/D59*100</f>
        <v>125.8</v>
      </c>
      <c r="L59" s="9">
        <f>J59/D59*100</f>
        <v>140.30000000000001</v>
      </c>
    </row>
    <row r="60" spans="1:14" ht="39.75" customHeight="1" x14ac:dyDescent="0.2">
      <c r="A60" s="35" t="s">
        <v>67</v>
      </c>
      <c r="B60" s="10" t="s">
        <v>69</v>
      </c>
      <c r="C60" s="60">
        <v>129.1</v>
      </c>
      <c r="D60" s="61">
        <v>110.1</v>
      </c>
      <c r="E60" s="61">
        <v>100.9</v>
      </c>
      <c r="F60" s="61">
        <v>105.2</v>
      </c>
      <c r="G60" s="61">
        <v>102.6</v>
      </c>
      <c r="H60" s="61">
        <v>106.7</v>
      </c>
      <c r="I60" s="61">
        <v>104</v>
      </c>
      <c r="J60" s="61">
        <v>107.6</v>
      </c>
      <c r="K60" s="61">
        <f>E60*G60%*I60%</f>
        <v>107.7</v>
      </c>
      <c r="L60" s="61">
        <f>F60*H60%*J60%</f>
        <v>120.8</v>
      </c>
    </row>
    <row r="61" spans="1:14" ht="30" customHeight="1" x14ac:dyDescent="0.2">
      <c r="A61" s="35" t="s">
        <v>26</v>
      </c>
      <c r="B61" s="4"/>
      <c r="C61" s="9"/>
      <c r="D61" s="9"/>
      <c r="E61" s="9"/>
      <c r="F61" s="9"/>
      <c r="G61" s="9"/>
      <c r="H61" s="9"/>
      <c r="I61" s="9"/>
      <c r="J61" s="9"/>
      <c r="K61" s="60"/>
      <c r="L61" s="60"/>
    </row>
    <row r="62" spans="1:14" s="16" customFormat="1" ht="20.100000000000001" customHeight="1" x14ac:dyDescent="0.2">
      <c r="A62" s="36" t="s">
        <v>43</v>
      </c>
      <c r="B62" s="17" t="s">
        <v>71</v>
      </c>
      <c r="C62" s="19">
        <v>26026.6</v>
      </c>
      <c r="D62" s="19">
        <v>30218.5</v>
      </c>
      <c r="E62" s="19">
        <v>32554.5</v>
      </c>
      <c r="F62" s="19">
        <v>33456</v>
      </c>
      <c r="G62" s="19">
        <v>35481.300000000003</v>
      </c>
      <c r="H62" s="19">
        <v>37508.300000000003</v>
      </c>
      <c r="I62" s="19">
        <v>39236.1</v>
      </c>
      <c r="J62" s="19">
        <v>42164.7</v>
      </c>
      <c r="K62" s="15">
        <f>I62/D62*100</f>
        <v>129.80000000000001</v>
      </c>
      <c r="L62" s="15">
        <f>J62/D62*100</f>
        <v>139.5</v>
      </c>
      <c r="M62" s="81"/>
    </row>
    <row r="63" spans="1:14" s="16" customFormat="1" ht="20.100000000000001" customHeight="1" x14ac:dyDescent="0.2">
      <c r="A63" s="36" t="s">
        <v>44</v>
      </c>
      <c r="B63" s="17" t="s">
        <v>71</v>
      </c>
      <c r="C63" s="19">
        <v>22712.3</v>
      </c>
      <c r="D63" s="19">
        <v>26476.6</v>
      </c>
      <c r="E63" s="19">
        <v>27731.5</v>
      </c>
      <c r="F63" s="19">
        <v>29313.3</v>
      </c>
      <c r="G63" s="19">
        <v>29621.9</v>
      </c>
      <c r="H63" s="19">
        <v>32863.800000000003</v>
      </c>
      <c r="I63" s="19">
        <v>32102.2</v>
      </c>
      <c r="J63" s="19">
        <v>37391.4</v>
      </c>
      <c r="K63" s="15">
        <f>I63/D63*100</f>
        <v>121.2</v>
      </c>
      <c r="L63" s="15">
        <f>J63/D63*100</f>
        <v>141.19999999999999</v>
      </c>
      <c r="M63" s="81"/>
    </row>
    <row r="64" spans="1:14" s="16" customFormat="1" ht="20.100000000000001" customHeight="1" x14ac:dyDescent="0.2">
      <c r="A64" s="36" t="s">
        <v>39</v>
      </c>
      <c r="B64" s="17"/>
      <c r="C64" s="19"/>
      <c r="D64" s="19"/>
      <c r="E64" s="19"/>
      <c r="F64" s="19"/>
      <c r="G64" s="19"/>
      <c r="H64" s="19"/>
      <c r="I64" s="19"/>
      <c r="J64" s="19"/>
      <c r="K64" s="15"/>
      <c r="L64" s="15"/>
    </row>
    <row r="65" spans="1:13" s="16" customFormat="1" ht="20.100000000000001" customHeight="1" x14ac:dyDescent="0.2">
      <c r="A65" s="37" t="s">
        <v>34</v>
      </c>
      <c r="B65" s="17" t="s">
        <v>71</v>
      </c>
      <c r="C65" s="19">
        <v>961.9</v>
      </c>
      <c r="D65" s="19">
        <v>1389.9</v>
      </c>
      <c r="E65" s="19">
        <v>1465</v>
      </c>
      <c r="F65" s="19">
        <v>1530.9</v>
      </c>
      <c r="G65" s="19">
        <v>1542.6</v>
      </c>
      <c r="H65" s="19">
        <v>1687.8</v>
      </c>
      <c r="I65" s="19">
        <v>1642.1</v>
      </c>
      <c r="J65" s="19">
        <v>1864.4</v>
      </c>
      <c r="K65" s="15">
        <f>I65/D65*100</f>
        <v>118.1</v>
      </c>
      <c r="L65" s="15">
        <f t="shared" ref="L65:L67" si="9">J65/D65*100</f>
        <v>134.1</v>
      </c>
    </row>
    <row r="66" spans="1:13" s="16" customFormat="1" ht="20.100000000000001" customHeight="1" x14ac:dyDescent="0.2">
      <c r="A66" s="37" t="s">
        <v>38</v>
      </c>
      <c r="B66" s="17" t="s">
        <v>71</v>
      </c>
      <c r="C66" s="19">
        <v>2058.6</v>
      </c>
      <c r="D66" s="19">
        <v>1947.3</v>
      </c>
      <c r="E66" s="19">
        <v>2052.5</v>
      </c>
      <c r="F66" s="19">
        <v>2140.6999999999998</v>
      </c>
      <c r="G66" s="19">
        <v>2161.1999999999998</v>
      </c>
      <c r="H66" s="19">
        <v>2355.6999999999998</v>
      </c>
      <c r="I66" s="19">
        <v>2296.1999999999998</v>
      </c>
      <c r="J66" s="19">
        <v>2599.6</v>
      </c>
      <c r="K66" s="15">
        <f t="shared" ref="K66:K67" si="10">I66/D66*100</f>
        <v>117.9</v>
      </c>
      <c r="L66" s="15">
        <f t="shared" si="9"/>
        <v>133.5</v>
      </c>
    </row>
    <row r="67" spans="1:13" s="16" customFormat="1" ht="20.100000000000001" customHeight="1" x14ac:dyDescent="0.2">
      <c r="A67" s="37" t="s">
        <v>35</v>
      </c>
      <c r="B67" s="17" t="s">
        <v>71</v>
      </c>
      <c r="C67" s="19">
        <v>256.39999999999998</v>
      </c>
      <c r="D67" s="19">
        <v>282.3</v>
      </c>
      <c r="E67" s="19">
        <v>297.60000000000002</v>
      </c>
      <c r="F67" s="19">
        <v>309.8</v>
      </c>
      <c r="G67" s="19">
        <v>313.3</v>
      </c>
      <c r="H67" s="19">
        <v>340.2</v>
      </c>
      <c r="I67" s="19">
        <v>330.3</v>
      </c>
      <c r="J67" s="19">
        <v>375.1</v>
      </c>
      <c r="K67" s="15">
        <f t="shared" si="10"/>
        <v>117</v>
      </c>
      <c r="L67" s="15">
        <f t="shared" si="9"/>
        <v>132.9</v>
      </c>
    </row>
    <row r="68" spans="1:13" ht="30" customHeight="1" x14ac:dyDescent="0.2">
      <c r="A68" s="35" t="s">
        <v>92</v>
      </c>
      <c r="B68" s="2" t="s">
        <v>27</v>
      </c>
      <c r="C68" s="15">
        <v>80.3</v>
      </c>
      <c r="D68" s="15">
        <v>131.1</v>
      </c>
      <c r="E68" s="15">
        <v>136.80000000000001</v>
      </c>
      <c r="F68" s="15">
        <v>138.1</v>
      </c>
      <c r="G68" s="15">
        <v>136.80000000000001</v>
      </c>
      <c r="H68" s="15">
        <v>159.19999999999999</v>
      </c>
      <c r="I68" s="15">
        <v>136.80000000000001</v>
      </c>
      <c r="J68" s="15">
        <v>180.4</v>
      </c>
      <c r="K68" s="15">
        <f>I68/D68*100</f>
        <v>104.3</v>
      </c>
      <c r="L68" s="15">
        <f>J68/D68*100</f>
        <v>137.6</v>
      </c>
    </row>
    <row r="69" spans="1:13" s="16" customFormat="1" ht="20.100000000000001" customHeight="1" x14ac:dyDescent="0.2">
      <c r="A69" s="112" t="s">
        <v>99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3"/>
      <c r="L69" s="113"/>
    </row>
    <row r="70" spans="1:13" ht="27.6" customHeight="1" x14ac:dyDescent="0.2">
      <c r="A70" s="35" t="s">
        <v>78</v>
      </c>
      <c r="B70" s="17" t="s">
        <v>71</v>
      </c>
      <c r="C70" s="12">
        <v>46718</v>
      </c>
      <c r="D70" s="12">
        <v>103904</v>
      </c>
      <c r="E70" s="12">
        <v>61646</v>
      </c>
      <c r="F70" s="12">
        <v>63437</v>
      </c>
      <c r="G70" s="12">
        <v>66579</v>
      </c>
      <c r="H70" s="12">
        <v>68965</v>
      </c>
      <c r="I70" s="12">
        <v>69844</v>
      </c>
      <c r="J70" s="12">
        <v>73611</v>
      </c>
      <c r="K70" s="8">
        <f>I70/D70*100</f>
        <v>67.2</v>
      </c>
      <c r="L70" s="8">
        <f>J70/D70*100</f>
        <v>70.8</v>
      </c>
    </row>
    <row r="71" spans="1:13" ht="20.100000000000001" customHeight="1" x14ac:dyDescent="0.2">
      <c r="A71" s="35" t="s">
        <v>101</v>
      </c>
      <c r="B71" s="17" t="s">
        <v>102</v>
      </c>
      <c r="C71" s="12">
        <v>24764</v>
      </c>
      <c r="D71" s="12">
        <v>26621</v>
      </c>
      <c r="E71" s="12">
        <v>28298</v>
      </c>
      <c r="F71" s="12">
        <v>29469</v>
      </c>
      <c r="G71" s="12">
        <v>30562</v>
      </c>
      <c r="H71" s="12">
        <v>33035</v>
      </c>
      <c r="I71" s="12">
        <v>33496</v>
      </c>
      <c r="J71" s="12">
        <v>37363</v>
      </c>
      <c r="K71" s="61">
        <f t="shared" ref="K71:K76" si="11">I71/D71*100</f>
        <v>125.8</v>
      </c>
      <c r="L71" s="61">
        <f t="shared" ref="L71:L76" si="12">J71/D71*100</f>
        <v>140.4</v>
      </c>
    </row>
    <row r="72" spans="1:13" ht="20.100000000000001" customHeight="1" x14ac:dyDescent="0.2">
      <c r="A72" s="35" t="s">
        <v>104</v>
      </c>
      <c r="B72" s="17" t="s">
        <v>102</v>
      </c>
      <c r="C72" s="12">
        <v>39783</v>
      </c>
      <c r="D72" s="12">
        <v>61492</v>
      </c>
      <c r="E72" s="12">
        <v>55289</v>
      </c>
      <c r="F72" s="12">
        <v>55891</v>
      </c>
      <c r="G72" s="12">
        <v>58428</v>
      </c>
      <c r="H72" s="12">
        <v>59411</v>
      </c>
      <c r="I72" s="12">
        <v>61342</v>
      </c>
      <c r="J72" s="12">
        <v>62832</v>
      </c>
      <c r="K72" s="61">
        <f t="shared" si="11"/>
        <v>99.8</v>
      </c>
      <c r="L72" s="61">
        <f t="shared" si="12"/>
        <v>102.2</v>
      </c>
    </row>
    <row r="73" spans="1:13" ht="20.100000000000001" customHeight="1" x14ac:dyDescent="0.2">
      <c r="A73" s="35" t="s">
        <v>105</v>
      </c>
      <c r="B73" s="17" t="s">
        <v>102</v>
      </c>
      <c r="C73" s="12">
        <v>850</v>
      </c>
      <c r="D73" s="12">
        <v>860</v>
      </c>
      <c r="E73" s="12">
        <v>858</v>
      </c>
      <c r="F73" s="12">
        <v>858</v>
      </c>
      <c r="G73" s="12">
        <v>878</v>
      </c>
      <c r="H73" s="12">
        <v>879</v>
      </c>
      <c r="I73" s="12">
        <v>903</v>
      </c>
      <c r="J73" s="12">
        <v>904</v>
      </c>
      <c r="K73" s="61">
        <f t="shared" si="11"/>
        <v>105</v>
      </c>
      <c r="L73" s="61">
        <f t="shared" si="12"/>
        <v>105.1</v>
      </c>
    </row>
    <row r="74" spans="1:13" ht="20.100000000000001" customHeight="1" x14ac:dyDescent="0.2">
      <c r="A74" s="35" t="s">
        <v>107</v>
      </c>
      <c r="B74" s="17" t="s">
        <v>102</v>
      </c>
      <c r="C74" s="12">
        <v>31298</v>
      </c>
      <c r="D74" s="12">
        <v>34428</v>
      </c>
      <c r="E74" s="12">
        <v>36356</v>
      </c>
      <c r="F74" s="12">
        <v>36838</v>
      </c>
      <c r="G74" s="12">
        <v>38792</v>
      </c>
      <c r="H74" s="12">
        <v>39675</v>
      </c>
      <c r="I74" s="12">
        <v>41546</v>
      </c>
      <c r="J74" s="12">
        <v>42849</v>
      </c>
      <c r="K74" s="61">
        <f t="shared" si="11"/>
        <v>120.7</v>
      </c>
      <c r="L74" s="61">
        <f t="shared" si="12"/>
        <v>124.5</v>
      </c>
    </row>
    <row r="75" spans="1:13" ht="20.100000000000001" customHeight="1" x14ac:dyDescent="0.2">
      <c r="A75" s="35" t="s">
        <v>106</v>
      </c>
      <c r="B75" s="17" t="s">
        <v>102</v>
      </c>
      <c r="C75" s="12">
        <v>61139</v>
      </c>
      <c r="D75" s="12">
        <v>67253</v>
      </c>
      <c r="E75" s="12">
        <v>71019</v>
      </c>
      <c r="F75" s="12">
        <v>71961</v>
      </c>
      <c r="G75" s="12">
        <v>75777</v>
      </c>
      <c r="H75" s="12">
        <v>77502</v>
      </c>
      <c r="I75" s="12">
        <v>81158</v>
      </c>
      <c r="J75" s="12">
        <v>83702</v>
      </c>
      <c r="K75" s="61">
        <f t="shared" si="11"/>
        <v>120.7</v>
      </c>
      <c r="L75" s="61">
        <f t="shared" si="12"/>
        <v>124.5</v>
      </c>
    </row>
    <row r="76" spans="1:13" ht="27.6" customHeight="1" x14ac:dyDescent="0.2">
      <c r="A76" s="35" t="s">
        <v>103</v>
      </c>
      <c r="B76" s="17" t="s">
        <v>102</v>
      </c>
      <c r="C76" s="12">
        <v>62314</v>
      </c>
      <c r="D76" s="12">
        <v>110184</v>
      </c>
      <c r="E76" s="12">
        <v>77614</v>
      </c>
      <c r="F76" s="12">
        <v>80219</v>
      </c>
      <c r="G76" s="12">
        <v>83825</v>
      </c>
      <c r="H76" s="12">
        <v>88207</v>
      </c>
      <c r="I76" s="12">
        <v>89371</v>
      </c>
      <c r="J76" s="12">
        <v>96252</v>
      </c>
      <c r="K76" s="61">
        <f t="shared" si="11"/>
        <v>81.099999999999994</v>
      </c>
      <c r="L76" s="61">
        <f t="shared" si="12"/>
        <v>87.4</v>
      </c>
    </row>
    <row r="77" spans="1:13" ht="20.100000000000001" customHeight="1" x14ac:dyDescent="0.2">
      <c r="A77" s="105" t="s">
        <v>118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3"/>
      <c r="L77" s="103"/>
    </row>
    <row r="78" spans="1:13" ht="19.5" customHeight="1" x14ac:dyDescent="0.2">
      <c r="A78" s="39" t="s">
        <v>113</v>
      </c>
      <c r="B78" s="4" t="s">
        <v>7</v>
      </c>
      <c r="C78" s="11">
        <v>696.3</v>
      </c>
      <c r="D78" s="11">
        <v>689.9</v>
      </c>
      <c r="E78" s="11">
        <v>683.6</v>
      </c>
      <c r="F78" s="11">
        <v>683.9</v>
      </c>
      <c r="G78" s="11">
        <v>677.7</v>
      </c>
      <c r="H78" s="11">
        <v>678.6</v>
      </c>
      <c r="I78" s="11">
        <v>672</v>
      </c>
      <c r="J78" s="11">
        <v>673.7</v>
      </c>
      <c r="K78" s="8">
        <f>I78/D78*100</f>
        <v>97.4</v>
      </c>
      <c r="L78" s="8">
        <f>J78/D78*100</f>
        <v>97.7</v>
      </c>
    </row>
    <row r="79" spans="1:13" s="6" customFormat="1" ht="30" customHeight="1" x14ac:dyDescent="0.2">
      <c r="A79" s="74" t="s">
        <v>151</v>
      </c>
      <c r="B79" s="4" t="s">
        <v>7</v>
      </c>
      <c r="C79" s="85">
        <v>693.1</v>
      </c>
      <c r="D79" s="85">
        <v>686.6</v>
      </c>
      <c r="E79" s="85">
        <v>680.6</v>
      </c>
      <c r="F79" s="85">
        <v>681.2</v>
      </c>
      <c r="G79" s="85">
        <v>674.7</v>
      </c>
      <c r="H79" s="85">
        <v>675.9</v>
      </c>
      <c r="I79" s="85">
        <v>669.3</v>
      </c>
      <c r="J79" s="85">
        <v>671.4</v>
      </c>
      <c r="K79" s="76">
        <f>I79/D79*100</f>
        <v>97.5</v>
      </c>
      <c r="L79" s="76">
        <f>J79/D79*100</f>
        <v>97.8</v>
      </c>
    </row>
    <row r="80" spans="1:13" ht="20.100000000000001" customHeight="1" x14ac:dyDescent="0.2">
      <c r="A80" s="39" t="s">
        <v>40</v>
      </c>
      <c r="B80" s="4" t="s">
        <v>7</v>
      </c>
      <c r="C80" s="71">
        <v>-4.84</v>
      </c>
      <c r="D80" s="71">
        <v>-4.7</v>
      </c>
      <c r="E80" s="71">
        <v>-4.24</v>
      </c>
      <c r="F80" s="71">
        <v>-3.95</v>
      </c>
      <c r="G80" s="71">
        <v>-4.1500000000000004</v>
      </c>
      <c r="H80" s="71">
        <v>-3.85</v>
      </c>
      <c r="I80" s="71">
        <v>-3.9</v>
      </c>
      <c r="J80" s="71">
        <v>-3.3</v>
      </c>
      <c r="K80" s="61">
        <f t="shared" ref="K80:K81" si="13">I80/D80*100</f>
        <v>83</v>
      </c>
      <c r="L80" s="61">
        <f t="shared" ref="L80:L81" si="14">J80/D80*100</f>
        <v>70.2</v>
      </c>
      <c r="M80" s="79"/>
    </row>
    <row r="81" spans="1:14" ht="20.100000000000001" customHeight="1" x14ac:dyDescent="0.2">
      <c r="A81" s="39" t="s">
        <v>45</v>
      </c>
      <c r="B81" s="4" t="s">
        <v>7</v>
      </c>
      <c r="C81" s="71">
        <v>-1.51</v>
      </c>
      <c r="D81" s="71">
        <v>-1.75</v>
      </c>
      <c r="E81" s="71">
        <v>-1.8</v>
      </c>
      <c r="F81" s="71">
        <v>-1.5</v>
      </c>
      <c r="G81" s="71">
        <v>-1.7</v>
      </c>
      <c r="H81" s="71">
        <v>-1.4</v>
      </c>
      <c r="I81" s="71">
        <v>-1.5</v>
      </c>
      <c r="J81" s="71">
        <v>-1.2</v>
      </c>
      <c r="K81" s="61">
        <f t="shared" si="13"/>
        <v>85.7</v>
      </c>
      <c r="L81" s="61">
        <f t="shared" si="14"/>
        <v>68.599999999999994</v>
      </c>
      <c r="M81" s="79"/>
      <c r="N81" s="79"/>
    </row>
    <row r="82" spans="1:14" s="6" customFormat="1" ht="20.100000000000001" customHeight="1" x14ac:dyDescent="0.2">
      <c r="A82" s="74" t="s">
        <v>145</v>
      </c>
      <c r="B82" s="4"/>
      <c r="C82" s="82"/>
      <c r="D82" s="87"/>
      <c r="E82" s="82"/>
      <c r="F82" s="82"/>
      <c r="G82" s="82"/>
      <c r="H82" s="82"/>
      <c r="I82" s="82"/>
      <c r="J82" s="82"/>
      <c r="K82" s="61"/>
      <c r="L82" s="61"/>
    </row>
    <row r="83" spans="1:14" s="6" customFormat="1" ht="30" customHeight="1" x14ac:dyDescent="0.2">
      <c r="A83" s="77" t="s">
        <v>146</v>
      </c>
      <c r="B83" s="75" t="s">
        <v>7</v>
      </c>
      <c r="C83" s="85">
        <v>124.4</v>
      </c>
      <c r="D83" s="85">
        <v>122.8</v>
      </c>
      <c r="E83" s="85">
        <v>121</v>
      </c>
      <c r="F83" s="85">
        <v>121</v>
      </c>
      <c r="G83" s="85">
        <v>119.3</v>
      </c>
      <c r="H83" s="85">
        <v>119.4</v>
      </c>
      <c r="I83" s="85">
        <v>117.6</v>
      </c>
      <c r="J83" s="86">
        <v>117.9</v>
      </c>
      <c r="K83" s="61">
        <f>I83/D83*100</f>
        <v>95.8</v>
      </c>
      <c r="L83" s="61">
        <f>J83/D83*100</f>
        <v>96</v>
      </c>
      <c r="M83" s="78"/>
      <c r="N83" s="78"/>
    </row>
    <row r="84" spans="1:14" s="6" customFormat="1" ht="30" customHeight="1" x14ac:dyDescent="0.2">
      <c r="A84" s="77" t="s">
        <v>147</v>
      </c>
      <c r="B84" s="75" t="s">
        <v>7</v>
      </c>
      <c r="C84" s="85">
        <v>400</v>
      </c>
      <c r="D84" s="85">
        <v>399.4</v>
      </c>
      <c r="E84" s="85">
        <v>399.2</v>
      </c>
      <c r="F84" s="85">
        <v>399.4</v>
      </c>
      <c r="G84" s="85">
        <v>399.5</v>
      </c>
      <c r="H84" s="85">
        <v>400</v>
      </c>
      <c r="I84" s="85">
        <v>400.5</v>
      </c>
      <c r="J84" s="85">
        <v>401.2</v>
      </c>
      <c r="K84" s="76">
        <f t="shared" ref="K84:K85" si="15">I84/D84*100</f>
        <v>100.3</v>
      </c>
      <c r="L84" s="76">
        <f t="shared" ref="L84:L85" si="16">J84/D84*100</f>
        <v>100.5</v>
      </c>
      <c r="M84" s="78"/>
      <c r="N84" s="78"/>
    </row>
    <row r="85" spans="1:14" s="6" customFormat="1" ht="30" customHeight="1" x14ac:dyDescent="0.2">
      <c r="A85" s="77" t="s">
        <v>148</v>
      </c>
      <c r="B85" s="75" t="s">
        <v>7</v>
      </c>
      <c r="C85" s="85">
        <v>171.9</v>
      </c>
      <c r="D85" s="85">
        <v>167.6</v>
      </c>
      <c r="E85" s="85">
        <v>163.4</v>
      </c>
      <c r="F85" s="85">
        <v>163.5</v>
      </c>
      <c r="G85" s="85">
        <v>158.9</v>
      </c>
      <c r="H85" s="85">
        <v>159.1</v>
      </c>
      <c r="I85" s="85">
        <v>153.9</v>
      </c>
      <c r="J85" s="85">
        <v>154.6</v>
      </c>
      <c r="K85" s="61">
        <f t="shared" si="15"/>
        <v>91.8</v>
      </c>
      <c r="L85" s="61">
        <f t="shared" si="16"/>
        <v>92.2</v>
      </c>
      <c r="M85" s="78"/>
      <c r="N85" s="78"/>
    </row>
    <row r="86" spans="1:14" ht="20.100000000000001" customHeight="1" x14ac:dyDescent="0.2">
      <c r="A86" s="39" t="s">
        <v>94</v>
      </c>
      <c r="B86" s="4" t="s">
        <v>7</v>
      </c>
      <c r="C86" s="11">
        <v>436.5</v>
      </c>
      <c r="D86" s="11">
        <v>435.4</v>
      </c>
      <c r="E86" s="11">
        <v>434.6</v>
      </c>
      <c r="F86" s="11">
        <v>434.8</v>
      </c>
      <c r="G86" s="11">
        <v>434.3</v>
      </c>
      <c r="H86" s="11">
        <v>435.4</v>
      </c>
      <c r="I86" s="11">
        <v>435</v>
      </c>
      <c r="J86" s="11">
        <v>436.8</v>
      </c>
      <c r="K86" s="61">
        <f>I86/D86*100</f>
        <v>99.9</v>
      </c>
      <c r="L86" s="61">
        <f>J86/D86*100</f>
        <v>100.3</v>
      </c>
      <c r="M86" s="79"/>
      <c r="N86" s="79"/>
    </row>
    <row r="87" spans="1:14" s="55" customFormat="1" ht="18.75" customHeight="1" x14ac:dyDescent="0.2">
      <c r="A87" s="39" t="s">
        <v>93</v>
      </c>
      <c r="B87" s="23"/>
      <c r="C87" s="84"/>
      <c r="D87" s="84"/>
      <c r="E87" s="84"/>
      <c r="F87" s="84"/>
      <c r="G87" s="84"/>
      <c r="H87" s="84"/>
      <c r="I87" s="84"/>
      <c r="J87" s="84"/>
      <c r="K87" s="56"/>
      <c r="L87" s="56"/>
    </row>
    <row r="88" spans="1:14" s="55" customFormat="1" ht="27" customHeight="1" x14ac:dyDescent="0.2">
      <c r="A88" s="54" t="s">
        <v>95</v>
      </c>
      <c r="B88" s="23" t="s">
        <v>7</v>
      </c>
      <c r="C88" s="19">
        <v>386</v>
      </c>
      <c r="D88" s="19">
        <v>385.4</v>
      </c>
      <c r="E88" s="19">
        <v>385.3</v>
      </c>
      <c r="F88" s="19">
        <v>385.4</v>
      </c>
      <c r="G88" s="19">
        <v>385.5</v>
      </c>
      <c r="H88" s="19">
        <v>386</v>
      </c>
      <c r="I88" s="19">
        <v>386.5</v>
      </c>
      <c r="J88" s="19">
        <v>387.1</v>
      </c>
      <c r="K88" s="61">
        <f>I88/D88*100</f>
        <v>100.3</v>
      </c>
      <c r="L88" s="61">
        <f>J88/D88*100</f>
        <v>100.4</v>
      </c>
    </row>
    <row r="89" spans="1:14" s="55" customFormat="1" ht="20.100000000000001" customHeight="1" x14ac:dyDescent="0.2">
      <c r="A89" s="54" t="s">
        <v>96</v>
      </c>
      <c r="B89" s="23" t="s">
        <v>7</v>
      </c>
      <c r="C89" s="19">
        <v>12.5</v>
      </c>
      <c r="D89" s="19">
        <v>12.8</v>
      </c>
      <c r="E89" s="19">
        <v>12.9</v>
      </c>
      <c r="F89" s="19">
        <v>13</v>
      </c>
      <c r="G89" s="19">
        <v>13.2</v>
      </c>
      <c r="H89" s="19">
        <v>13.5</v>
      </c>
      <c r="I89" s="19">
        <v>13.7</v>
      </c>
      <c r="J89" s="19">
        <v>14.2</v>
      </c>
      <c r="K89" s="61">
        <f t="shared" ref="K89:K97" si="17">I89/D89*100</f>
        <v>107</v>
      </c>
      <c r="L89" s="61">
        <f t="shared" ref="L89:L97" si="18">J89/D89*100</f>
        <v>110.9</v>
      </c>
    </row>
    <row r="90" spans="1:14" s="55" customFormat="1" ht="27" customHeight="1" x14ac:dyDescent="0.2">
      <c r="A90" s="54" t="s">
        <v>111</v>
      </c>
      <c r="B90" s="23" t="s">
        <v>7</v>
      </c>
      <c r="C90" s="19">
        <v>38</v>
      </c>
      <c r="D90" s="19">
        <v>37.200000000000003</v>
      </c>
      <c r="E90" s="19">
        <v>36.4</v>
      </c>
      <c r="F90" s="19">
        <v>36.4</v>
      </c>
      <c r="G90" s="19">
        <v>35.6</v>
      </c>
      <c r="H90" s="19">
        <v>35.9</v>
      </c>
      <c r="I90" s="19">
        <v>34.799999999999997</v>
      </c>
      <c r="J90" s="19">
        <v>35.4</v>
      </c>
      <c r="K90" s="61">
        <f t="shared" si="17"/>
        <v>93.5</v>
      </c>
      <c r="L90" s="61">
        <f t="shared" si="18"/>
        <v>95.2</v>
      </c>
    </row>
    <row r="91" spans="1:14" s="55" customFormat="1" ht="18.75" customHeight="1" x14ac:dyDescent="0.2">
      <c r="A91" s="39" t="s">
        <v>97</v>
      </c>
      <c r="B91" s="23"/>
      <c r="C91" s="19"/>
      <c r="D91" s="19"/>
      <c r="E91" s="19"/>
      <c r="F91" s="19"/>
      <c r="G91" s="19"/>
      <c r="H91" s="19"/>
      <c r="I91" s="19"/>
      <c r="J91" s="19"/>
      <c r="K91" s="61"/>
      <c r="L91" s="61"/>
    </row>
    <row r="92" spans="1:14" s="16" customFormat="1" ht="20.100000000000001" customHeight="1" x14ac:dyDescent="0.2">
      <c r="A92" s="54" t="s">
        <v>112</v>
      </c>
      <c r="B92" s="17" t="s">
        <v>7</v>
      </c>
      <c r="C92" s="19">
        <v>349.6</v>
      </c>
      <c r="D92" s="19">
        <v>355</v>
      </c>
      <c r="E92" s="19">
        <v>357.5</v>
      </c>
      <c r="F92" s="19">
        <v>359</v>
      </c>
      <c r="G92" s="19">
        <v>359.2</v>
      </c>
      <c r="H92" s="19">
        <v>361.3</v>
      </c>
      <c r="I92" s="19">
        <v>361.6</v>
      </c>
      <c r="J92" s="19">
        <v>364</v>
      </c>
      <c r="K92" s="61">
        <f t="shared" si="17"/>
        <v>101.9</v>
      </c>
      <c r="L92" s="61">
        <f t="shared" si="18"/>
        <v>102.5</v>
      </c>
    </row>
    <row r="93" spans="1:14" s="16" customFormat="1" ht="25.5" customHeight="1" x14ac:dyDescent="0.2">
      <c r="A93" s="54" t="s">
        <v>110</v>
      </c>
      <c r="B93" s="17" t="s">
        <v>7</v>
      </c>
      <c r="C93" s="19">
        <v>24.9</v>
      </c>
      <c r="D93" s="19">
        <v>25.5</v>
      </c>
      <c r="E93" s="19">
        <v>26.2</v>
      </c>
      <c r="F93" s="19">
        <v>26.3</v>
      </c>
      <c r="G93" s="19">
        <v>27</v>
      </c>
      <c r="H93" s="19">
        <v>27.2</v>
      </c>
      <c r="I93" s="19">
        <v>27.7</v>
      </c>
      <c r="J93" s="19">
        <v>28.1</v>
      </c>
      <c r="K93" s="61">
        <f t="shared" si="17"/>
        <v>108.6</v>
      </c>
      <c r="L93" s="61">
        <f t="shared" si="18"/>
        <v>110.2</v>
      </c>
    </row>
    <row r="94" spans="1:14" s="16" customFormat="1" ht="30" customHeight="1" x14ac:dyDescent="0.2">
      <c r="A94" s="54" t="s">
        <v>116</v>
      </c>
      <c r="B94" s="17" t="s">
        <v>7</v>
      </c>
      <c r="C94" s="19">
        <v>12</v>
      </c>
      <c r="D94" s="19">
        <v>6.9</v>
      </c>
      <c r="E94" s="19">
        <v>4.4000000000000004</v>
      </c>
      <c r="F94" s="19">
        <v>3.7</v>
      </c>
      <c r="G94" s="19">
        <v>3.9</v>
      </c>
      <c r="H94" s="19">
        <v>3.2</v>
      </c>
      <c r="I94" s="19">
        <v>3.7</v>
      </c>
      <c r="J94" s="19">
        <v>3</v>
      </c>
      <c r="K94" s="61">
        <f t="shared" si="17"/>
        <v>53.6</v>
      </c>
      <c r="L94" s="61">
        <f t="shared" si="18"/>
        <v>43.5</v>
      </c>
    </row>
    <row r="95" spans="1:14" s="16" customFormat="1" ht="39.950000000000003" customHeight="1" x14ac:dyDescent="0.2">
      <c r="A95" s="54" t="s">
        <v>117</v>
      </c>
      <c r="B95" s="17" t="s">
        <v>7</v>
      </c>
      <c r="C95" s="19">
        <f t="shared" ref="C95:J95" si="19">C86-C92-C93-C94</f>
        <v>50</v>
      </c>
      <c r="D95" s="19">
        <f t="shared" si="19"/>
        <v>48</v>
      </c>
      <c r="E95" s="19">
        <f t="shared" si="19"/>
        <v>46.5</v>
      </c>
      <c r="F95" s="19">
        <f t="shared" si="19"/>
        <v>45.8</v>
      </c>
      <c r="G95" s="19">
        <f t="shared" si="19"/>
        <v>44.2</v>
      </c>
      <c r="H95" s="19">
        <f t="shared" si="19"/>
        <v>43.7</v>
      </c>
      <c r="I95" s="19">
        <f t="shared" si="19"/>
        <v>42</v>
      </c>
      <c r="J95" s="19">
        <f t="shared" si="19"/>
        <v>41.7</v>
      </c>
      <c r="K95" s="61">
        <f t="shared" si="17"/>
        <v>87.5</v>
      </c>
      <c r="L95" s="61">
        <f t="shared" si="18"/>
        <v>86.9</v>
      </c>
    </row>
    <row r="96" spans="1:14" ht="39.950000000000003" customHeight="1" x14ac:dyDescent="0.2">
      <c r="A96" s="39" t="s">
        <v>114</v>
      </c>
      <c r="B96" s="4" t="s">
        <v>4</v>
      </c>
      <c r="C96" s="73">
        <f t="shared" ref="C96:J96" si="20">C94/C84*100</f>
        <v>3</v>
      </c>
      <c r="D96" s="73">
        <f t="shared" si="20"/>
        <v>1.73</v>
      </c>
      <c r="E96" s="73">
        <f t="shared" si="20"/>
        <v>1.1000000000000001</v>
      </c>
      <c r="F96" s="73">
        <f t="shared" si="20"/>
        <v>0.93</v>
      </c>
      <c r="G96" s="73">
        <f t="shared" si="20"/>
        <v>0.98</v>
      </c>
      <c r="H96" s="73">
        <f t="shared" si="20"/>
        <v>0.8</v>
      </c>
      <c r="I96" s="73">
        <f t="shared" si="20"/>
        <v>0.92</v>
      </c>
      <c r="J96" s="73">
        <f t="shared" si="20"/>
        <v>0.75</v>
      </c>
      <c r="K96" s="15">
        <f t="shared" si="17"/>
        <v>53.2</v>
      </c>
      <c r="L96" s="15">
        <f t="shared" si="18"/>
        <v>43.4</v>
      </c>
    </row>
    <row r="97" spans="1:15" ht="49.5" customHeight="1" x14ac:dyDescent="0.2">
      <c r="A97" s="39" t="s">
        <v>108</v>
      </c>
      <c r="B97" s="4" t="s">
        <v>7</v>
      </c>
      <c r="C97" s="9">
        <v>153</v>
      </c>
      <c r="D97" s="9">
        <v>151</v>
      </c>
      <c r="E97" s="9">
        <v>149.5</v>
      </c>
      <c r="F97" s="9">
        <v>150.5</v>
      </c>
      <c r="G97" s="9">
        <v>149</v>
      </c>
      <c r="H97" s="9">
        <v>150</v>
      </c>
      <c r="I97" s="9">
        <v>148.5</v>
      </c>
      <c r="J97" s="9">
        <v>150</v>
      </c>
      <c r="K97" s="61">
        <f t="shared" si="17"/>
        <v>98.3</v>
      </c>
      <c r="L97" s="61">
        <f t="shared" si="18"/>
        <v>99.3</v>
      </c>
      <c r="M97" s="5"/>
      <c r="N97" s="5"/>
    </row>
    <row r="98" spans="1:15" ht="20.100000000000001" customHeight="1" x14ac:dyDescent="0.2">
      <c r="A98" s="105" t="s">
        <v>8</v>
      </c>
      <c r="B98" s="105"/>
      <c r="C98" s="105"/>
      <c r="D98" s="105"/>
      <c r="E98" s="105"/>
      <c r="F98" s="105"/>
      <c r="G98" s="105"/>
      <c r="H98" s="105"/>
      <c r="I98" s="105"/>
      <c r="J98" s="105"/>
      <c r="K98" s="103"/>
      <c r="L98" s="103"/>
    </row>
    <row r="99" spans="1:15" ht="39.950000000000003" customHeight="1" x14ac:dyDescent="0.2">
      <c r="A99" s="39" t="s">
        <v>109</v>
      </c>
      <c r="B99" s="4" t="s">
        <v>33</v>
      </c>
      <c r="C99" s="12">
        <v>37673</v>
      </c>
      <c r="D99" s="12">
        <v>40450</v>
      </c>
      <c r="E99" s="12">
        <v>42450</v>
      </c>
      <c r="F99" s="12">
        <v>42800</v>
      </c>
      <c r="G99" s="12">
        <v>45100</v>
      </c>
      <c r="H99" s="12">
        <v>45850</v>
      </c>
      <c r="I99" s="12">
        <v>48000</v>
      </c>
      <c r="J99" s="12">
        <v>49150</v>
      </c>
      <c r="K99" s="61">
        <f>I99/D99*100</f>
        <v>118.7</v>
      </c>
      <c r="L99" s="61">
        <f>J99/D99*100</f>
        <v>121.5</v>
      </c>
    </row>
    <row r="100" spans="1:15" ht="39.950000000000003" customHeight="1" x14ac:dyDescent="0.2">
      <c r="A100" s="39" t="s">
        <v>144</v>
      </c>
      <c r="B100" s="4" t="s">
        <v>5</v>
      </c>
      <c r="C100" s="11">
        <v>101.3</v>
      </c>
      <c r="D100" s="11">
        <f>D99/C99/D10*10000</f>
        <v>101.3</v>
      </c>
      <c r="E100" s="11">
        <f>E99/D99/E10*10000</f>
        <v>101</v>
      </c>
      <c r="F100" s="11">
        <f>F99/D99/F10*10000</f>
        <v>101.9</v>
      </c>
      <c r="G100" s="11">
        <f>G99/E99/G10*10000</f>
        <v>102.2</v>
      </c>
      <c r="H100" s="11">
        <f>H99/F99/H10*10000</f>
        <v>103</v>
      </c>
      <c r="I100" s="11">
        <f>I99/G99/I10*10000</f>
        <v>102.3</v>
      </c>
      <c r="J100" s="11">
        <f>J99/H99/J10*10000</f>
        <v>103.1</v>
      </c>
      <c r="K100" s="65">
        <f>E100*G100*I100/10000</f>
        <v>105.6</v>
      </c>
      <c r="L100" s="65">
        <f>F100*H100*J100/10000</f>
        <v>108.2</v>
      </c>
    </row>
    <row r="101" spans="1:15" ht="60" customHeight="1" x14ac:dyDescent="0.2">
      <c r="A101" s="39" t="s">
        <v>100</v>
      </c>
      <c r="B101" s="4" t="s">
        <v>33</v>
      </c>
      <c r="C101" s="12">
        <v>42104</v>
      </c>
      <c r="D101" s="12">
        <v>45500</v>
      </c>
      <c r="E101" s="12">
        <v>48200</v>
      </c>
      <c r="F101" s="12">
        <v>48500</v>
      </c>
      <c r="G101" s="12">
        <v>51200</v>
      </c>
      <c r="H101" s="12">
        <v>52000</v>
      </c>
      <c r="I101" s="12">
        <v>54500</v>
      </c>
      <c r="J101" s="12">
        <v>55800</v>
      </c>
      <c r="K101" s="61">
        <f t="shared" ref="K101" si="21">I101/D101*100</f>
        <v>119.8</v>
      </c>
      <c r="L101" s="61">
        <f t="shared" ref="L101" si="22">J101/D101*100</f>
        <v>122.6</v>
      </c>
    </row>
    <row r="102" spans="1:15" ht="39.950000000000003" customHeight="1" x14ac:dyDescent="0.2">
      <c r="A102" s="39" t="s">
        <v>89</v>
      </c>
      <c r="B102" s="4" t="s">
        <v>5</v>
      </c>
      <c r="C102" s="9">
        <v>101.3</v>
      </c>
      <c r="D102" s="9">
        <f>D101/C101/D10*10000</f>
        <v>101.9</v>
      </c>
      <c r="E102" s="9">
        <f>E101/D101/E10*10000</f>
        <v>102</v>
      </c>
      <c r="F102" s="9">
        <f>F101/D101/F10*10000</f>
        <v>102.7</v>
      </c>
      <c r="G102" s="9">
        <f>G101/E101/G10*10000</f>
        <v>102.1</v>
      </c>
      <c r="H102" s="9">
        <f>H101/F101/H10*10000</f>
        <v>103.1</v>
      </c>
      <c r="I102" s="9">
        <f>I101/G101/I10*10000</f>
        <v>102.4</v>
      </c>
      <c r="J102" s="9">
        <f>J101/H101/J10*10000</f>
        <v>103.2</v>
      </c>
      <c r="K102" s="61">
        <f>E102*G102*I102/10000</f>
        <v>106.6</v>
      </c>
      <c r="L102" s="61">
        <f>F102*H102*J102/10000</f>
        <v>109.3</v>
      </c>
    </row>
    <row r="103" spans="1:15" ht="20.100000000000001" customHeight="1" x14ac:dyDescent="0.2">
      <c r="A103" s="93" t="s">
        <v>66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103"/>
      <c r="L103" s="103"/>
    </row>
    <row r="104" spans="1:15" s="16" customFormat="1" ht="39.950000000000003" customHeight="1" x14ac:dyDescent="0.2">
      <c r="A104" s="39" t="s">
        <v>54</v>
      </c>
      <c r="B104" s="17" t="s">
        <v>10</v>
      </c>
      <c r="C104" s="19">
        <v>981.8</v>
      </c>
      <c r="D104" s="19">
        <v>993.5</v>
      </c>
      <c r="E104" s="19">
        <v>980.1</v>
      </c>
      <c r="F104" s="19">
        <v>986.9</v>
      </c>
      <c r="G104" s="19">
        <v>981.8</v>
      </c>
      <c r="H104" s="19">
        <v>986.9</v>
      </c>
      <c r="I104" s="19">
        <v>984.4</v>
      </c>
      <c r="J104" s="19">
        <v>987.7</v>
      </c>
      <c r="K104" s="15">
        <v>99.1</v>
      </c>
      <c r="L104" s="15">
        <v>99.4</v>
      </c>
    </row>
    <row r="105" spans="1:15" s="16" customFormat="1" ht="30" customHeight="1" x14ac:dyDescent="0.2">
      <c r="A105" s="39" t="s">
        <v>77</v>
      </c>
      <c r="B105" s="17" t="s">
        <v>11</v>
      </c>
      <c r="C105" s="17">
        <v>391.9</v>
      </c>
      <c r="D105" s="19">
        <v>306</v>
      </c>
      <c r="E105" s="15">
        <v>337.2</v>
      </c>
      <c r="F105" s="15">
        <v>350.7</v>
      </c>
      <c r="G105" s="15">
        <v>371.6</v>
      </c>
      <c r="H105" s="15">
        <v>401.9</v>
      </c>
      <c r="I105" s="15">
        <v>409.5</v>
      </c>
      <c r="J105" s="15">
        <v>460.6</v>
      </c>
      <c r="K105" s="15">
        <v>133.80000000000001</v>
      </c>
      <c r="L105" s="15">
        <v>150.5</v>
      </c>
    </row>
    <row r="106" spans="1:15" ht="20.100000000000001" customHeight="1" x14ac:dyDescent="0.2">
      <c r="A106" s="93" t="s">
        <v>12</v>
      </c>
      <c r="B106" s="93"/>
      <c r="C106" s="93"/>
      <c r="D106" s="93"/>
      <c r="E106" s="93"/>
      <c r="F106" s="93"/>
      <c r="G106" s="93"/>
      <c r="H106" s="93"/>
      <c r="I106" s="93"/>
      <c r="J106" s="93"/>
      <c r="K106" s="103"/>
      <c r="L106" s="103"/>
    </row>
    <row r="107" spans="1:15" s="16" customFormat="1" ht="20.100000000000001" customHeight="1" x14ac:dyDescent="0.2">
      <c r="A107" s="39" t="s">
        <v>65</v>
      </c>
      <c r="B107" s="17" t="s">
        <v>71</v>
      </c>
      <c r="C107" s="17">
        <v>3405.2</v>
      </c>
      <c r="D107" s="17">
        <v>3582.3</v>
      </c>
      <c r="E107" s="15">
        <v>3688</v>
      </c>
      <c r="F107" s="17">
        <v>3847.4</v>
      </c>
      <c r="G107" s="17">
        <v>3801.9</v>
      </c>
      <c r="H107" s="17">
        <v>4132.1000000000004</v>
      </c>
      <c r="I107" s="17">
        <v>3921.3</v>
      </c>
      <c r="J107" s="17">
        <v>4437.8999999999996</v>
      </c>
      <c r="K107" s="15">
        <v>109.5</v>
      </c>
      <c r="L107" s="15">
        <v>123.9</v>
      </c>
    </row>
    <row r="108" spans="1:15" ht="20.100000000000001" customHeight="1" x14ac:dyDescent="0.2">
      <c r="A108" s="110" t="s">
        <v>13</v>
      </c>
      <c r="B108" s="110"/>
      <c r="C108" s="105"/>
      <c r="D108" s="105"/>
      <c r="E108" s="105"/>
      <c r="F108" s="105"/>
      <c r="G108" s="105"/>
      <c r="H108" s="105"/>
      <c r="I108" s="105"/>
      <c r="J108" s="105"/>
      <c r="K108" s="103"/>
      <c r="L108" s="103"/>
    </row>
    <row r="109" spans="1:15" ht="20.100000000000001" customHeight="1" x14ac:dyDescent="0.2">
      <c r="A109" s="3" t="s">
        <v>80</v>
      </c>
      <c r="B109" s="2" t="s">
        <v>16</v>
      </c>
      <c r="C109" s="62">
        <v>48650</v>
      </c>
      <c r="D109" s="62">
        <v>45678</v>
      </c>
      <c r="E109" s="62">
        <v>42122</v>
      </c>
      <c r="F109" s="62">
        <v>42322</v>
      </c>
      <c r="G109" s="62">
        <v>38707</v>
      </c>
      <c r="H109" s="62">
        <v>39007</v>
      </c>
      <c r="I109" s="62">
        <v>36326</v>
      </c>
      <c r="J109" s="62">
        <v>36826</v>
      </c>
      <c r="K109" s="15">
        <f>I109/D109*100</f>
        <v>79.5</v>
      </c>
      <c r="L109" s="61">
        <f>J109/D109*100</f>
        <v>80.599999999999994</v>
      </c>
      <c r="M109" s="80"/>
      <c r="N109" s="80"/>
      <c r="O109" s="80"/>
    </row>
    <row r="110" spans="1:15" ht="30" customHeight="1" x14ac:dyDescent="0.2">
      <c r="A110" s="51" t="s">
        <v>14</v>
      </c>
      <c r="B110" s="2" t="s">
        <v>16</v>
      </c>
      <c r="C110" s="62">
        <v>37119</v>
      </c>
      <c r="D110" s="62">
        <v>34954</v>
      </c>
      <c r="E110" s="62">
        <v>32653</v>
      </c>
      <c r="F110" s="62">
        <v>33474</v>
      </c>
      <c r="G110" s="62">
        <v>30390</v>
      </c>
      <c r="H110" s="62">
        <v>31957</v>
      </c>
      <c r="I110" s="62">
        <v>29561</v>
      </c>
      <c r="J110" s="62">
        <v>30535</v>
      </c>
      <c r="K110" s="15">
        <f>I110/D110*100</f>
        <v>84.6</v>
      </c>
      <c r="L110" s="61">
        <f t="shared" ref="L110:L116" si="23">J110/D110*100</f>
        <v>87.4</v>
      </c>
    </row>
    <row r="111" spans="1:15" ht="39.950000000000003" customHeight="1" x14ac:dyDescent="0.2">
      <c r="A111" s="3" t="s">
        <v>61</v>
      </c>
      <c r="B111" s="2" t="s">
        <v>16</v>
      </c>
      <c r="C111" s="62">
        <v>6265</v>
      </c>
      <c r="D111" s="62">
        <v>5790</v>
      </c>
      <c r="E111" s="62">
        <v>5585</v>
      </c>
      <c r="F111" s="62">
        <v>5025</v>
      </c>
      <c r="G111" s="62">
        <v>5025</v>
      </c>
      <c r="H111" s="62">
        <v>4325</v>
      </c>
      <c r="I111" s="62">
        <v>4325</v>
      </c>
      <c r="J111" s="62">
        <v>3975</v>
      </c>
      <c r="K111" s="15">
        <f>I111/D111*100</f>
        <v>74.7</v>
      </c>
      <c r="L111" s="61">
        <f t="shared" si="23"/>
        <v>68.7</v>
      </c>
    </row>
    <row r="112" spans="1:15" ht="20.100000000000001" customHeight="1" x14ac:dyDescent="0.2">
      <c r="A112" s="3" t="s">
        <v>79</v>
      </c>
      <c r="B112" s="2" t="s">
        <v>16</v>
      </c>
      <c r="C112" s="63">
        <v>469</v>
      </c>
      <c r="D112" s="63">
        <v>269</v>
      </c>
      <c r="E112" s="63">
        <v>219</v>
      </c>
      <c r="F112" s="63">
        <v>114</v>
      </c>
      <c r="G112" s="63">
        <v>114</v>
      </c>
      <c r="H112" s="63">
        <v>0</v>
      </c>
      <c r="I112" s="63">
        <v>0</v>
      </c>
      <c r="J112" s="63">
        <v>0</v>
      </c>
      <c r="K112" s="63" t="s">
        <v>126</v>
      </c>
      <c r="L112" s="61" t="s">
        <v>126</v>
      </c>
    </row>
    <row r="113" spans="1:12" ht="50.1" customHeight="1" x14ac:dyDescent="0.2">
      <c r="A113" s="3" t="s">
        <v>15</v>
      </c>
      <c r="B113" s="2" t="s">
        <v>62</v>
      </c>
      <c r="C113" s="62">
        <v>925</v>
      </c>
      <c r="D113" s="62">
        <v>975</v>
      </c>
      <c r="E113" s="62">
        <v>1063</v>
      </c>
      <c r="F113" s="62">
        <v>1065</v>
      </c>
      <c r="G113" s="62">
        <v>1194</v>
      </c>
      <c r="H113" s="62">
        <v>1202</v>
      </c>
      <c r="I113" s="62">
        <v>1330</v>
      </c>
      <c r="J113" s="62">
        <v>1333</v>
      </c>
      <c r="K113" s="19">
        <f>I113/D113*100</f>
        <v>136.4</v>
      </c>
      <c r="L113" s="61">
        <f t="shared" si="23"/>
        <v>136.69999999999999</v>
      </c>
    </row>
    <row r="114" spans="1:12" ht="20.100000000000001" customHeight="1" x14ac:dyDescent="0.2">
      <c r="A114" s="3" t="s">
        <v>81</v>
      </c>
      <c r="B114" s="2" t="s">
        <v>16</v>
      </c>
      <c r="C114" s="62">
        <v>83422</v>
      </c>
      <c r="D114" s="62">
        <v>85432</v>
      </c>
      <c r="E114" s="62">
        <f>87707-50</f>
        <v>87657</v>
      </c>
      <c r="F114" s="62">
        <v>87707</v>
      </c>
      <c r="G114" s="62">
        <f>89940-50</f>
        <v>89890</v>
      </c>
      <c r="H114" s="62">
        <v>89940</v>
      </c>
      <c r="I114" s="62">
        <f>91131-50</f>
        <v>91081</v>
      </c>
      <c r="J114" s="62">
        <v>91131</v>
      </c>
      <c r="K114" s="61">
        <f>I114/D114*100</f>
        <v>106.6</v>
      </c>
      <c r="L114" s="61">
        <f t="shared" si="23"/>
        <v>106.7</v>
      </c>
    </row>
    <row r="115" spans="1:12" ht="39.950000000000003" customHeight="1" x14ac:dyDescent="0.2">
      <c r="A115" s="3" t="s">
        <v>63</v>
      </c>
      <c r="B115" s="2" t="s">
        <v>4</v>
      </c>
      <c r="C115" s="64">
        <v>95.7</v>
      </c>
      <c r="D115" s="9">
        <v>96.3</v>
      </c>
      <c r="E115" s="9">
        <v>95.8</v>
      </c>
      <c r="F115" s="9">
        <v>96.3</v>
      </c>
      <c r="G115" s="9">
        <v>96.3</v>
      </c>
      <c r="H115" s="9">
        <v>96.8</v>
      </c>
      <c r="I115" s="9">
        <v>96.8</v>
      </c>
      <c r="J115" s="9">
        <v>97.6</v>
      </c>
      <c r="K115" s="9">
        <f t="shared" ref="K115:K116" si="24">I115/D115*100</f>
        <v>100.5</v>
      </c>
      <c r="L115" s="9">
        <f t="shared" si="23"/>
        <v>101.3</v>
      </c>
    </row>
    <row r="116" spans="1:12" ht="30" customHeight="1" x14ac:dyDescent="0.2">
      <c r="A116" s="3" t="s">
        <v>82</v>
      </c>
      <c r="B116" s="2" t="s">
        <v>4</v>
      </c>
      <c r="C116" s="64">
        <v>83.3</v>
      </c>
      <c r="D116" s="9">
        <v>83</v>
      </c>
      <c r="E116" s="9">
        <v>82</v>
      </c>
      <c r="F116" s="9">
        <v>83</v>
      </c>
      <c r="G116" s="9">
        <v>82.3</v>
      </c>
      <c r="H116" s="9">
        <v>83</v>
      </c>
      <c r="I116" s="9">
        <v>82.5</v>
      </c>
      <c r="J116" s="9">
        <v>83</v>
      </c>
      <c r="K116" s="61">
        <f t="shared" si="24"/>
        <v>99.4</v>
      </c>
      <c r="L116" s="61">
        <f t="shared" si="23"/>
        <v>100</v>
      </c>
    </row>
    <row r="117" spans="1:12" ht="20.100000000000001" customHeight="1" x14ac:dyDescent="0.2">
      <c r="A117" s="93" t="s">
        <v>20</v>
      </c>
      <c r="B117" s="93"/>
      <c r="C117" s="93"/>
      <c r="D117" s="93"/>
      <c r="E117" s="93"/>
      <c r="F117" s="93"/>
      <c r="G117" s="93"/>
      <c r="H117" s="93"/>
      <c r="I117" s="93"/>
      <c r="J117" s="93"/>
      <c r="K117" s="103"/>
      <c r="L117" s="103"/>
    </row>
    <row r="118" spans="1:12" ht="20.100000000000001" customHeight="1" x14ac:dyDescent="0.2">
      <c r="A118" s="38" t="s">
        <v>17</v>
      </c>
      <c r="B118" s="4"/>
      <c r="C118" s="7"/>
      <c r="D118" s="7"/>
      <c r="E118" s="7"/>
      <c r="F118" s="7"/>
      <c r="G118" s="7"/>
      <c r="H118" s="7"/>
      <c r="I118" s="7"/>
      <c r="J118" s="7"/>
      <c r="K118" s="8"/>
      <c r="L118" s="8"/>
    </row>
    <row r="119" spans="1:12" ht="39.950000000000003" customHeight="1" x14ac:dyDescent="0.2">
      <c r="A119" s="51" t="s">
        <v>18</v>
      </c>
      <c r="B119" s="4" t="s">
        <v>19</v>
      </c>
      <c r="C119" s="13">
        <v>0.62</v>
      </c>
      <c r="D119" s="13">
        <v>0.62</v>
      </c>
      <c r="E119" s="13">
        <v>0.63</v>
      </c>
      <c r="F119" s="13">
        <v>0.63</v>
      </c>
      <c r="G119" s="13">
        <v>0.63</v>
      </c>
      <c r="H119" s="13">
        <v>0.63</v>
      </c>
      <c r="I119" s="13">
        <v>0.64</v>
      </c>
      <c r="J119" s="13">
        <v>0.64</v>
      </c>
      <c r="K119" s="8">
        <f>I119/D119*100</f>
        <v>103.2</v>
      </c>
      <c r="L119" s="8">
        <f>J119/D119*100</f>
        <v>103.2</v>
      </c>
    </row>
    <row r="120" spans="1:12" ht="39.950000000000003" customHeight="1" x14ac:dyDescent="0.2">
      <c r="A120" s="52" t="s">
        <v>21</v>
      </c>
      <c r="B120" s="45" t="s">
        <v>19</v>
      </c>
      <c r="C120" s="13">
        <v>7.0000000000000007E-2</v>
      </c>
      <c r="D120" s="13">
        <v>7.0000000000000007E-2</v>
      </c>
      <c r="E120" s="13">
        <v>7.0000000000000007E-2</v>
      </c>
      <c r="F120" s="13">
        <v>7.0000000000000007E-2</v>
      </c>
      <c r="G120" s="13">
        <v>7.0000000000000007E-2</v>
      </c>
      <c r="H120" s="13">
        <v>7.0000000000000007E-2</v>
      </c>
      <c r="I120" s="13">
        <v>7.0000000000000007E-2</v>
      </c>
      <c r="J120" s="13">
        <v>7.0000000000000007E-2</v>
      </c>
      <c r="K120" s="61">
        <f t="shared" ref="K120" si="25">I120/D120*100</f>
        <v>100</v>
      </c>
      <c r="L120" s="8">
        <f>J120/D120*100</f>
        <v>100</v>
      </c>
    </row>
    <row r="121" spans="1:12" ht="39.950000000000003" customHeight="1" x14ac:dyDescent="0.2">
      <c r="A121" s="53" t="s">
        <v>73</v>
      </c>
      <c r="B121" s="49" t="s">
        <v>64</v>
      </c>
      <c r="C121" s="88">
        <v>3841</v>
      </c>
      <c r="D121" s="70">
        <v>5419</v>
      </c>
      <c r="E121" s="70">
        <v>5469</v>
      </c>
      <c r="F121" s="70">
        <v>6013</v>
      </c>
      <c r="G121" s="70">
        <v>5517</v>
      </c>
      <c r="H121" s="70">
        <v>6612</v>
      </c>
      <c r="I121" s="70">
        <v>5563</v>
      </c>
      <c r="J121" s="70">
        <v>7771</v>
      </c>
      <c r="K121" s="61">
        <f>I121/D121*100</f>
        <v>102.7</v>
      </c>
      <c r="L121" s="8">
        <f>J121/D121*100</f>
        <v>143.4</v>
      </c>
    </row>
    <row r="122" spans="1:12" ht="20.100000000000001" customHeight="1" x14ac:dyDescent="0.2">
      <c r="A122" s="104" t="s">
        <v>28</v>
      </c>
      <c r="B122" s="104"/>
      <c r="C122" s="93"/>
      <c r="D122" s="93"/>
      <c r="E122" s="93"/>
      <c r="F122" s="93"/>
      <c r="G122" s="93"/>
      <c r="H122" s="93"/>
      <c r="I122" s="93"/>
      <c r="J122" s="93"/>
      <c r="K122" s="103"/>
      <c r="L122" s="103"/>
    </row>
    <row r="123" spans="1:12" s="16" customFormat="1" ht="39.950000000000003" customHeight="1" x14ac:dyDescent="0.2">
      <c r="A123" s="50" t="s">
        <v>57</v>
      </c>
      <c r="B123" s="17" t="s">
        <v>4</v>
      </c>
      <c r="C123" s="15">
        <v>44.2</v>
      </c>
      <c r="D123" s="15">
        <v>47</v>
      </c>
      <c r="E123" s="15">
        <v>48</v>
      </c>
      <c r="F123" s="15">
        <v>50</v>
      </c>
      <c r="G123" s="15">
        <v>50</v>
      </c>
      <c r="H123" s="15">
        <v>53</v>
      </c>
      <c r="I123" s="15">
        <v>53</v>
      </c>
      <c r="J123" s="15">
        <v>56</v>
      </c>
      <c r="K123" s="8">
        <f>I123/D123*100</f>
        <v>112.8</v>
      </c>
      <c r="L123" s="8">
        <f>J123/D123*100</f>
        <v>119.1</v>
      </c>
    </row>
    <row r="124" spans="1:12" s="16" customFormat="1" ht="39.950000000000003" customHeight="1" x14ac:dyDescent="0.2">
      <c r="A124" s="50" t="s">
        <v>58</v>
      </c>
      <c r="B124" s="17" t="s">
        <v>4</v>
      </c>
      <c r="C124" s="17">
        <v>31.2</v>
      </c>
      <c r="D124" s="17">
        <v>31.3</v>
      </c>
      <c r="E124" s="17">
        <v>31.4</v>
      </c>
      <c r="F124" s="17">
        <v>31.5</v>
      </c>
      <c r="G124" s="17">
        <v>31.4</v>
      </c>
      <c r="H124" s="17">
        <v>31.6</v>
      </c>
      <c r="I124" s="17">
        <v>31.4</v>
      </c>
      <c r="J124" s="17">
        <v>31.6</v>
      </c>
      <c r="K124" s="8">
        <f>I124/D124*100</f>
        <v>100.3</v>
      </c>
      <c r="L124" s="8">
        <f>J124/D124*100</f>
        <v>101</v>
      </c>
    </row>
    <row r="125" spans="1:12" ht="20.100000000000001" customHeight="1" x14ac:dyDescent="0.2">
      <c r="A125" s="93" t="s">
        <v>83</v>
      </c>
      <c r="B125" s="93"/>
      <c r="C125" s="93"/>
      <c r="D125" s="93"/>
      <c r="E125" s="93"/>
      <c r="F125" s="93"/>
      <c r="G125" s="93"/>
      <c r="H125" s="93"/>
      <c r="I125" s="93"/>
      <c r="J125" s="93"/>
      <c r="K125" s="103"/>
      <c r="L125" s="103"/>
    </row>
    <row r="126" spans="1:12" ht="20.100000000000001" customHeight="1" x14ac:dyDescent="0.2">
      <c r="A126" s="38" t="s">
        <v>9</v>
      </c>
      <c r="B126" s="17" t="s">
        <v>71</v>
      </c>
      <c r="C126" s="72">
        <v>178080</v>
      </c>
      <c r="D126" s="72">
        <v>189570.1</v>
      </c>
      <c r="E126" s="72">
        <v>195518.8</v>
      </c>
      <c r="F126" s="72">
        <v>200375.6</v>
      </c>
      <c r="G126" s="72">
        <v>201904.9</v>
      </c>
      <c r="H126" s="72">
        <v>208390.6</v>
      </c>
      <c r="I126" s="72">
        <v>208390.8</v>
      </c>
      <c r="J126" s="72">
        <v>216726.2</v>
      </c>
      <c r="K126" s="61">
        <f>I126/D126*100</f>
        <v>109.9</v>
      </c>
      <c r="L126" s="61">
        <f>F126/D126*100</f>
        <v>105.7</v>
      </c>
    </row>
    <row r="127" spans="1:12" ht="39.950000000000003" customHeight="1" x14ac:dyDescent="0.2">
      <c r="A127" s="38" t="s">
        <v>68</v>
      </c>
      <c r="B127" s="10" t="s">
        <v>69</v>
      </c>
      <c r="C127" s="72">
        <v>92.8</v>
      </c>
      <c r="D127" s="72">
        <v>100.1</v>
      </c>
      <c r="E127" s="72">
        <v>99.1</v>
      </c>
      <c r="F127" s="72">
        <v>101.9</v>
      </c>
      <c r="G127" s="72">
        <v>99.1</v>
      </c>
      <c r="H127" s="72">
        <v>100.1</v>
      </c>
      <c r="I127" s="72">
        <v>99.1</v>
      </c>
      <c r="J127" s="72">
        <v>100</v>
      </c>
      <c r="K127" s="61">
        <f>E127*G127*I127/10000</f>
        <v>97.3</v>
      </c>
      <c r="L127" s="61">
        <f>F127*H127*J127/10000</f>
        <v>102</v>
      </c>
    </row>
    <row r="128" spans="1:12" ht="20.100000000000001" customHeight="1" x14ac:dyDescent="0.2">
      <c r="A128" s="93" t="s">
        <v>23</v>
      </c>
      <c r="B128" s="93"/>
      <c r="C128" s="93"/>
      <c r="D128" s="93"/>
      <c r="E128" s="93"/>
      <c r="F128" s="93"/>
      <c r="G128" s="93"/>
      <c r="H128" s="93"/>
      <c r="I128" s="93"/>
      <c r="J128" s="93"/>
      <c r="K128" s="103"/>
      <c r="L128" s="103"/>
    </row>
    <row r="129" spans="1:13" ht="39.950000000000003" customHeight="1" x14ac:dyDescent="0.2">
      <c r="A129" s="38" t="s">
        <v>22</v>
      </c>
      <c r="B129" s="4" t="s">
        <v>6</v>
      </c>
      <c r="C129" s="14">
        <v>30.6</v>
      </c>
      <c r="D129" s="14">
        <v>28.5</v>
      </c>
      <c r="E129" s="14">
        <v>28.8</v>
      </c>
      <c r="F129" s="14">
        <v>28.7</v>
      </c>
      <c r="G129" s="14">
        <v>28.7</v>
      </c>
      <c r="H129" s="14">
        <v>28.5</v>
      </c>
      <c r="I129" s="14">
        <v>28.7</v>
      </c>
      <c r="J129" s="14">
        <v>28.4</v>
      </c>
      <c r="K129" s="14">
        <f>I129/D129*100</f>
        <v>100.7</v>
      </c>
      <c r="L129" s="14">
        <f>J129/E129*100</f>
        <v>98.6</v>
      </c>
    </row>
    <row r="130" spans="1:13" ht="30" customHeight="1" x14ac:dyDescent="0.2">
      <c r="A130" s="7" t="s">
        <v>29</v>
      </c>
      <c r="B130" s="4" t="s">
        <v>30</v>
      </c>
      <c r="C130" s="14">
        <v>114793.60000000001</v>
      </c>
      <c r="D130" s="14">
        <v>114564</v>
      </c>
      <c r="E130" s="14">
        <v>114449.4</v>
      </c>
      <c r="F130" s="14">
        <v>113877.2</v>
      </c>
      <c r="G130" s="14">
        <v>112510.7</v>
      </c>
      <c r="H130" s="14">
        <v>111371.9</v>
      </c>
      <c r="I130" s="14">
        <v>110598</v>
      </c>
      <c r="J130" s="14">
        <v>108921.7</v>
      </c>
      <c r="K130" s="14">
        <f>I130/D130*100</f>
        <v>96.5</v>
      </c>
      <c r="L130" s="14">
        <f>J130/E130*100</f>
        <v>95.2</v>
      </c>
    </row>
    <row r="131" spans="1:13" ht="23.25" customHeight="1" x14ac:dyDescent="0.2">
      <c r="A131" s="20" t="s">
        <v>86</v>
      </c>
      <c r="B131" s="46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3" ht="30.75" customHeight="1" x14ac:dyDescent="0.2">
      <c r="A132" s="111" t="s">
        <v>91</v>
      </c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</row>
    <row r="133" spans="1:13" ht="20.100000000000001" customHeight="1" x14ac:dyDescent="0.2">
      <c r="A133" s="111" t="s">
        <v>84</v>
      </c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48"/>
    </row>
    <row r="134" spans="1:13" ht="20.100000000000001" customHeight="1" x14ac:dyDescent="0.2">
      <c r="A134" s="100" t="s">
        <v>87</v>
      </c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</row>
    <row r="135" spans="1:13" ht="30.75" customHeight="1" x14ac:dyDescent="0.2">
      <c r="A135" s="100" t="s">
        <v>150</v>
      </c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</row>
  </sheetData>
  <mergeCells count="32">
    <mergeCell ref="A134:L134"/>
    <mergeCell ref="G6:H6"/>
    <mergeCell ref="I6:J6"/>
    <mergeCell ref="E6:F6"/>
    <mergeCell ref="A5:A7"/>
    <mergeCell ref="A135:L135"/>
    <mergeCell ref="A8:L8"/>
    <mergeCell ref="A128:L128"/>
    <mergeCell ref="A122:L122"/>
    <mergeCell ref="A98:L98"/>
    <mergeCell ref="A106:L106"/>
    <mergeCell ref="A103:L103"/>
    <mergeCell ref="A58:L58"/>
    <mergeCell ref="A117:L117"/>
    <mergeCell ref="A15:L15"/>
    <mergeCell ref="A108:L108"/>
    <mergeCell ref="A132:L132"/>
    <mergeCell ref="A125:L125"/>
    <mergeCell ref="A69:L69"/>
    <mergeCell ref="A77:L77"/>
    <mergeCell ref="A133:L133"/>
    <mergeCell ref="M1:S1"/>
    <mergeCell ref="H1:L1"/>
    <mergeCell ref="A54:L54"/>
    <mergeCell ref="A2:L2"/>
    <mergeCell ref="A3:L3"/>
    <mergeCell ref="C5:C7"/>
    <mergeCell ref="D5:D7"/>
    <mergeCell ref="K6:L6"/>
    <mergeCell ref="E5:L5"/>
    <mergeCell ref="B5:B7"/>
    <mergeCell ref="A41:L41"/>
  </mergeCells>
  <phoneticPr fontId="7" type="noConversion"/>
  <printOptions horizontalCentered="1"/>
  <pageMargins left="0.39370078740157483" right="0.39370078740157483" top="0.59055118110236227" bottom="0.39370078740157483" header="0.19685039370078741" footer="0.15748031496062992"/>
  <pageSetup paperSize="9" scale="85" orientation="landscape" r:id="rId1"/>
  <headerFooter alignWithMargins="0"/>
  <rowBreaks count="6" manualBreakCount="6">
    <brk id="22" max="11" man="1"/>
    <brk id="40" max="11" man="1"/>
    <brk id="60" max="11" man="1"/>
    <brk id="84" max="11" man="1"/>
    <brk id="102" max="11" man="1"/>
    <brk id="1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</vt:lpstr>
      <vt:lpstr>Все!Заголовки_для_печати</vt:lpstr>
      <vt:lpstr>Все!Область_печати</vt:lpstr>
    </vt:vector>
  </TitlesOfParts>
  <Company>Мэрия городского округа Тольятти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Кончева Наталья Валериевна</cp:lastModifiedBy>
  <cp:lastPrinted>2021-10-07T07:03:01Z</cp:lastPrinted>
  <dcterms:created xsi:type="dcterms:W3CDTF">2008-08-29T06:35:59Z</dcterms:created>
  <dcterms:modified xsi:type="dcterms:W3CDTF">2021-10-07T07:03:03Z</dcterms:modified>
</cp:coreProperties>
</file>