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40" yWindow="780" windowWidth="18315" windowHeight="11250"/>
  </bookViews>
  <sheets>
    <sheet name="22.03" sheetId="1" r:id="rId1"/>
  </sheets>
  <calcPr calcId="125725"/>
</workbook>
</file>

<file path=xl/calcChain.xml><?xml version="1.0" encoding="utf-8"?>
<calcChain xmlns="http://schemas.openxmlformats.org/spreadsheetml/2006/main">
  <c r="H67" i="1"/>
  <c r="N85"/>
  <c r="K85"/>
  <c r="H16"/>
  <c r="H85"/>
  <c r="H86"/>
  <c r="K16"/>
  <c r="O52"/>
  <c r="N16"/>
  <c r="O13"/>
  <c r="H15"/>
  <c r="O82"/>
  <c r="O46"/>
  <c r="N111" l="1"/>
  <c r="N110" s="1"/>
  <c r="K111"/>
  <c r="H111"/>
  <c r="H110" s="1"/>
  <c r="K110"/>
  <c r="O109"/>
  <c r="O111" s="1"/>
  <c r="O110" s="1"/>
  <c r="N107"/>
  <c r="N106" s="1"/>
  <c r="K107"/>
  <c r="K106" s="1"/>
  <c r="H107"/>
  <c r="H106" s="1"/>
  <c r="O105"/>
  <c r="O104"/>
  <c r="N102"/>
  <c r="N101" s="1"/>
  <c r="K102"/>
  <c r="H102"/>
  <c r="K101"/>
  <c r="H101"/>
  <c r="O100"/>
  <c r="O99"/>
  <c r="N97"/>
  <c r="K97"/>
  <c r="K96" s="1"/>
  <c r="H97"/>
  <c r="N96"/>
  <c r="H96"/>
  <c r="O95"/>
  <c r="O94"/>
  <c r="O93"/>
  <c r="N91"/>
  <c r="N90" s="1"/>
  <c r="K91"/>
  <c r="H91"/>
  <c r="H90" s="1"/>
  <c r="K90"/>
  <c r="O89"/>
  <c r="O88"/>
  <c r="N86"/>
  <c r="K86"/>
  <c r="O86" s="1"/>
  <c r="K84"/>
  <c r="O81"/>
  <c r="O77"/>
  <c r="O71"/>
  <c r="O78"/>
  <c r="O76"/>
  <c r="O75"/>
  <c r="O74"/>
  <c r="O73"/>
  <c r="O72"/>
  <c r="O70"/>
  <c r="O80"/>
  <c r="O79"/>
  <c r="N68"/>
  <c r="K68"/>
  <c r="H68"/>
  <c r="N67"/>
  <c r="K67"/>
  <c r="K66" s="1"/>
  <c r="N66"/>
  <c r="O65"/>
  <c r="O64"/>
  <c r="O63"/>
  <c r="O62"/>
  <c r="N60"/>
  <c r="K60"/>
  <c r="K59" s="1"/>
  <c r="H60"/>
  <c r="N59"/>
  <c r="O58"/>
  <c r="O57"/>
  <c r="N55"/>
  <c r="N54" s="1"/>
  <c r="K55"/>
  <c r="K54" s="1"/>
  <c r="H55"/>
  <c r="H54" s="1"/>
  <c r="O53"/>
  <c r="O48"/>
  <c r="O47"/>
  <c r="O45"/>
  <c r="O44"/>
  <c r="O43"/>
  <c r="O42"/>
  <c r="O41"/>
  <c r="O40"/>
  <c r="O38"/>
  <c r="O37"/>
  <c r="O36"/>
  <c r="O35"/>
  <c r="O34"/>
  <c r="O33"/>
  <c r="O32"/>
  <c r="N31"/>
  <c r="N50" s="1"/>
  <c r="N49" s="1"/>
  <c r="K31"/>
  <c r="K50" s="1"/>
  <c r="K49" s="1"/>
  <c r="H31"/>
  <c r="H50" s="1"/>
  <c r="N29"/>
  <c r="L113" s="1"/>
  <c r="K29"/>
  <c r="H29"/>
  <c r="F113" s="1"/>
  <c r="N28"/>
  <c r="K28"/>
  <c r="K27" s="1"/>
  <c r="H28"/>
  <c r="O26"/>
  <c r="O25"/>
  <c r="O24"/>
  <c r="N22"/>
  <c r="N21" s="1"/>
  <c r="K22"/>
  <c r="K21" s="1"/>
  <c r="H22"/>
  <c r="O20"/>
  <c r="O19"/>
  <c r="O18"/>
  <c r="N15"/>
  <c r="L115" s="1"/>
  <c r="K15"/>
  <c r="I115" s="1"/>
  <c r="O12"/>
  <c r="O11"/>
  <c r="O10"/>
  <c r="O9"/>
  <c r="O102" l="1"/>
  <c r="O101" s="1"/>
  <c r="F115"/>
  <c r="O85"/>
  <c r="O54"/>
  <c r="H14"/>
  <c r="O91"/>
  <c r="N14"/>
  <c r="L114"/>
  <c r="L112" s="1"/>
  <c r="O28"/>
  <c r="N27"/>
  <c r="I113"/>
  <c r="F114"/>
  <c r="F112" s="1"/>
  <c r="O39"/>
  <c r="O60"/>
  <c r="O67"/>
  <c r="H84"/>
  <c r="N84"/>
  <c r="O97"/>
  <c r="K14"/>
  <c r="O14" s="1"/>
  <c r="O55"/>
  <c r="O90"/>
  <c r="O22"/>
  <c r="H27"/>
  <c r="O27" s="1"/>
  <c r="O96"/>
  <c r="I114"/>
  <c r="H59"/>
  <c r="O59" s="1"/>
  <c r="O66"/>
  <c r="O68"/>
  <c r="O107"/>
  <c r="O106" s="1"/>
  <c r="H21"/>
  <c r="O21" s="1"/>
  <c r="H49"/>
  <c r="O49" s="1"/>
  <c r="O50"/>
  <c r="O15"/>
  <c r="O16"/>
  <c r="O29"/>
  <c r="O31"/>
  <c r="I112" l="1"/>
  <c r="O113"/>
  <c r="O84"/>
  <c r="O115"/>
  <c r="O114"/>
  <c r="O112" l="1"/>
</calcChain>
</file>

<file path=xl/sharedStrings.xml><?xml version="1.0" encoding="utf-8"?>
<sst xmlns="http://schemas.openxmlformats.org/spreadsheetml/2006/main" count="692" uniqueCount="334">
  <si>
    <t xml:space="preserve"> Обоснование ресурсного обеспечения муниципальной программы</t>
  </si>
  <si>
    <t>№ п/п</t>
  </si>
  <si>
    <t xml:space="preserve">Наименование целей, задач и  мероприятий </t>
  </si>
  <si>
    <t>Главный распорядитель бюджетных средств (исполнитель)</t>
  </si>
  <si>
    <t>Источник финансового обеспечения</t>
  </si>
  <si>
    <t>Сроки исполнения</t>
  </si>
  <si>
    <t>2017 год</t>
  </si>
  <si>
    <t>2018 год</t>
  </si>
  <si>
    <t>2019 год</t>
  </si>
  <si>
    <r>
      <t xml:space="preserve">Общий объем финансирования,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</si>
  <si>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</si>
  <si>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</si>
  <si>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финансирования, </t>
    </r>
    <r>
      <rPr>
        <i/>
        <sz val="10"/>
        <rFont val="Times New Roman"/>
        <family val="1"/>
        <charset val="204"/>
      </rPr>
      <t>тыс.руб.</t>
    </r>
  </si>
  <si>
    <r>
      <t>1.</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</si>
  <si>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обеспечения социальной поддержки граждан, имеющих детей, посещающих образовательные учреждения, реализующие основные общеобразовательные программы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</si>
  <si>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</si>
  <si>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финансового обеспечения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 реализующих образовательные программы дошкольного, и (или) начального общего, и (или) основного общего, и (или) среднего общего образования</t>
  </si>
  <si>
    <t>Департамент образования</t>
  </si>
  <si>
    <t>бюджет городского округа</t>
  </si>
  <si>
    <t xml:space="preserve"> ежемесячно: январь-май, сентябрь-декабрь  </t>
  </si>
  <si>
    <t>1.2.</t>
  </si>
  <si>
    <t>Организация бесплатного питания, льготного питания  учащимся, осваивающих образовательные программы начального общего, основного общего или среднего общего образования через структурное подразделение образовательного учреждения "Школьная столовая" за счёт  средств бюджета городского округа Тольятти путём заключения с МБУ соглашения о предоставлении субсидии в соответствии с абзацем вторым пункта 1 статьи 78.1 Бюджетного кодекса Российской Федерации *</t>
  </si>
  <si>
    <t>1.3.</t>
  </si>
  <si>
    <t xml:space="preserve">Ежемесячные денежные выплаты на питание </t>
  </si>
  <si>
    <t>Департамент информационных технологий и связи(МАУ "МФЦ")</t>
  </si>
  <si>
    <r>
      <t>ежемесячно:</t>
    </r>
    <r>
      <rPr>
        <sz val="10"/>
        <rFont val="Times New Roman"/>
        <family val="1"/>
        <charset val="204"/>
      </rPr>
      <t xml:space="preserve"> январь - май, сентябрь - декабрь</t>
    </r>
  </si>
  <si>
    <r>
      <t xml:space="preserve">235 </t>
    </r>
    <r>
      <rPr>
        <i/>
        <sz val="8"/>
        <rFont val="Times New Roman"/>
        <family val="1"/>
        <charset val="204"/>
      </rPr>
      <t>чел.</t>
    </r>
    <r>
      <rPr>
        <i/>
        <sz val="10"/>
        <rFont val="Times New Roman"/>
        <family val="1"/>
        <charset val="204"/>
      </rPr>
      <t/>
    </r>
  </si>
  <si>
    <r>
      <t xml:space="preserve">1000,0 </t>
    </r>
    <r>
      <rPr>
        <i/>
        <sz val="8"/>
        <rFont val="Times New Roman"/>
        <family val="1"/>
        <charset val="204"/>
      </rPr>
      <t>руб.</t>
    </r>
    <r>
      <rPr>
        <sz val="10"/>
        <rFont val="Times New Roman"/>
        <family val="1"/>
        <charset val="204"/>
      </rPr>
      <t xml:space="preserve">    в месяц</t>
    </r>
  </si>
  <si>
    <t>1.4.</t>
  </si>
  <si>
    <t>Комиссионное вознаграждение по операциям кредитной организации, связанным с перечислением выплат гражданам имеющих детей, посещающих образовательные учреждения, реализующие основные общеобразовательные программы; доставка данных выплат через почтовые отделения связи</t>
  </si>
  <si>
    <t>ежемесячно</t>
  </si>
  <si>
    <r>
      <t>100</t>
    </r>
    <r>
      <rPr>
        <i/>
        <sz val="8"/>
        <rFont val="Times New Roman"/>
        <family val="1"/>
        <charset val="204"/>
      </rPr>
      <t>%</t>
    </r>
    <r>
      <rPr>
        <sz val="10"/>
        <rFont val="Times New Roman"/>
        <family val="1"/>
        <charset val="204"/>
      </rPr>
      <t xml:space="preserve"> ч/з кред.орг.</t>
    </r>
  </si>
  <si>
    <r>
      <t>ком.сбор: кред.орг. - 0,4</t>
    </r>
    <r>
      <rPr>
        <i/>
        <sz val="8"/>
        <rFont val="Times New Roman"/>
        <family val="1"/>
        <charset val="204"/>
      </rPr>
      <t>%</t>
    </r>
  </si>
  <si>
    <t>1.5.</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</si>
  <si>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t>
  </si>
  <si>
    <t>ВСЕГО по задаче 1, из них по главным распорядителям бюджетных средств:</t>
  </si>
  <si>
    <t xml:space="preserve">Департамент информационных технологий и связи </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</si>
  <si>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</si>
  <si>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</si>
  <si>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</si>
  <si>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Ежемесячные денежные выплаты на ребенка одному из родителей, обучающемуся по очной форме обучения</t>
  </si>
  <si>
    <r>
      <t>20</t>
    </r>
    <r>
      <rPr>
        <i/>
        <sz val="8"/>
        <rFont val="Times New Roman"/>
        <family val="1"/>
        <charset val="204"/>
      </rPr>
      <t>семей</t>
    </r>
  </si>
  <si>
    <r>
      <t xml:space="preserve">500,0 </t>
    </r>
    <r>
      <rPr>
        <i/>
        <sz val="8"/>
        <rFont val="Times New Roman"/>
        <family val="1"/>
        <charset val="204"/>
      </rPr>
      <t>руб.</t>
    </r>
    <r>
      <rPr>
        <sz val="10"/>
        <rFont val="Times New Roman"/>
        <family val="1"/>
        <charset val="204"/>
      </rPr>
      <t xml:space="preserve">          в месяц</t>
    </r>
  </si>
  <si>
    <t>2.2.</t>
  </si>
  <si>
    <t>Ежемесячные денежные выплаты на приобретение льготных электронных проездных билетов</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</si>
  <si>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</si>
  <si>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r>
      <t xml:space="preserve">1 071 </t>
    </r>
    <r>
      <rPr>
        <i/>
        <sz val="8"/>
        <rFont val="Times New Roman"/>
        <family val="1"/>
        <charset val="204"/>
      </rPr>
      <t>чел.</t>
    </r>
    <r>
      <rPr>
        <i/>
        <sz val="10"/>
        <rFont val="Times New Roman"/>
        <family val="1"/>
        <charset val="204"/>
      </rPr>
      <t xml:space="preserve">,           </t>
    </r>
    <r>
      <rPr>
        <sz val="10"/>
        <rFont val="Times New Roman"/>
        <family val="1"/>
        <charset val="204"/>
      </rPr>
      <t>в т.ч.: учащ-ся - 721</t>
    </r>
    <r>
      <rPr>
        <i/>
        <sz val="8"/>
        <rFont val="Times New Roman"/>
        <family val="1"/>
        <charset val="204"/>
      </rPr>
      <t>чел.</t>
    </r>
    <r>
      <rPr>
        <i/>
        <sz val="10"/>
        <rFont val="Times New Roman"/>
        <family val="1"/>
        <charset val="204"/>
      </rPr>
      <t>,</t>
    </r>
    <r>
      <rPr>
        <sz val="10"/>
        <rFont val="Times New Roman"/>
        <family val="1"/>
        <charset val="204"/>
      </rPr>
      <t xml:space="preserve"> студенты -     350</t>
    </r>
    <r>
      <rPr>
        <i/>
        <sz val="8"/>
        <rFont val="Times New Roman"/>
        <family val="1"/>
        <charset val="204"/>
      </rPr>
      <t>чел.</t>
    </r>
    <r>
      <rPr>
        <i/>
        <sz val="10"/>
        <color indexed="8"/>
        <rFont val="Times New Roman"/>
        <family val="1"/>
        <charset val="204"/>
      </rPr>
      <t/>
    </r>
  </si>
  <si>
    <r>
      <t xml:space="preserve">учащ-ся - 600,0 </t>
    </r>
    <r>
      <rPr>
        <i/>
        <sz val="8"/>
        <rFont val="Times New Roman"/>
        <family val="1"/>
        <charset val="204"/>
      </rPr>
      <t>руб.</t>
    </r>
    <r>
      <rPr>
        <sz val="10"/>
        <rFont val="Times New Roman"/>
        <family val="1"/>
        <charset val="204"/>
      </rPr>
      <t xml:space="preserve">, студенты -           840,0 </t>
    </r>
    <r>
      <rPr>
        <i/>
        <sz val="8"/>
        <rFont val="Times New Roman"/>
        <family val="1"/>
        <charset val="204"/>
      </rPr>
      <t>руб.</t>
    </r>
  </si>
  <si>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</si>
  <si>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t>
  </si>
  <si>
    <t>ВСЕГО по задаче 2, из них по главным распорядителям бюджетных средств:</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</si>
  <si>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</si>
  <si>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</si>
  <si>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</si>
  <si>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</si>
  <si>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r>
      <t xml:space="preserve">500,0 </t>
    </r>
    <r>
      <rPr>
        <i/>
        <sz val="8"/>
        <rFont val="Times New Roman"/>
        <family val="1"/>
        <charset val="204"/>
      </rPr>
      <t>руб.</t>
    </r>
    <r>
      <rPr>
        <sz val="10"/>
        <rFont val="Times New Roman"/>
        <family val="1"/>
        <charset val="204"/>
      </rPr>
      <t xml:space="preserve"> в месяц</t>
    </r>
  </si>
  <si>
    <t>3.2.</t>
  </si>
  <si>
    <t>Комиссионное вознаграждение  по операциям кредитной организации,  связанным с перечислением выплат гражданам, являющимся родителями (законными представителями) ВИЧ-инфицированных - несовершеннолетних, рожденных от ВИЧ-инфицированных матерей; доставка данных выплат через почтовые отделения связи</t>
  </si>
  <si>
    <t>3.3.</t>
  </si>
  <si>
    <t>Адаптированные молочные смеси для детей, в возрасте от 4 месяцев до 1 года, рожденных от ВИЧ-инфицированных матерей, у которых не выявлена ВИЧ-инфекция</t>
  </si>
  <si>
    <t xml:space="preserve">Департамент социального обеспечения </t>
  </si>
  <si>
    <r>
      <t>262</t>
    </r>
    <r>
      <rPr>
        <i/>
        <sz val="8"/>
        <rFont val="Times New Roman"/>
        <family val="1"/>
        <charset val="204"/>
      </rPr>
      <t>чел.</t>
    </r>
    <r>
      <rPr>
        <i/>
        <sz val="10"/>
        <rFont val="Times New Roman"/>
        <family val="1"/>
        <charset val="204"/>
      </rPr>
      <t/>
    </r>
  </si>
  <si>
    <r>
      <t xml:space="preserve">461,4 </t>
    </r>
    <r>
      <rPr>
        <i/>
        <sz val="8"/>
        <rFont val="Times New Roman"/>
        <family val="1"/>
        <charset val="204"/>
      </rPr>
      <t>руб.</t>
    </r>
    <r>
      <rPr>
        <sz val="10"/>
        <rFont val="Times New Roman"/>
        <family val="1"/>
        <charset val="204"/>
      </rPr>
      <t xml:space="preserve">  в месяц             </t>
    </r>
  </si>
  <si>
    <t>ВСЕГО по задаче 3, из них по главным распорядителям бюджетных средств:</t>
  </si>
  <si>
    <t xml:space="preserve">Департамент социальной поддержки населения </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</si>
  <si>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</si>
  <si>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мер компенсационного и поощрительного характера гражданам, имеющим особые заслуги перед сообществом</t>
    </r>
  </si>
  <si>
    <t>4.1.</t>
  </si>
  <si>
    <t xml:space="preserve"> Единовременные денежные выплаты к отдельным датам: </t>
  </si>
  <si>
    <t>единовременно</t>
  </si>
  <si>
    <r>
      <t xml:space="preserve">407,1 </t>
    </r>
    <r>
      <rPr>
        <i/>
        <sz val="8"/>
        <rFont val="Times New Roman"/>
        <family val="1"/>
        <charset val="204"/>
      </rPr>
      <t xml:space="preserve">руб. </t>
    </r>
    <r>
      <rPr>
        <sz val="10"/>
        <rFont val="Times New Roman"/>
        <family val="1"/>
        <charset val="204"/>
      </rPr>
      <t>в среднем</t>
    </r>
  </si>
  <si>
    <r>
      <t xml:space="preserve">8 811 </t>
    </r>
    <r>
      <rPr>
        <i/>
        <sz val="8"/>
        <rFont val="Times New Roman"/>
        <family val="1"/>
        <charset val="204"/>
      </rPr>
      <t>чел.</t>
    </r>
    <r>
      <rPr>
        <i/>
        <sz val="10"/>
        <rFont val="Times New Roman"/>
        <family val="1"/>
        <charset val="204"/>
      </rPr>
      <t/>
    </r>
  </si>
  <si>
    <t>4.1.1.</t>
  </si>
  <si>
    <t xml:space="preserve"> 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</si>
  <si>
    <r>
      <t xml:space="preserve">180 </t>
    </r>
    <r>
      <rPr>
        <i/>
        <sz val="8"/>
        <rFont val="Times New Roman"/>
        <family val="1"/>
        <charset val="204"/>
      </rPr>
      <t>чел.</t>
    </r>
    <r>
      <rPr>
        <i/>
        <sz val="10"/>
        <rFont val="Times New Roman"/>
        <family val="1"/>
        <charset val="204"/>
      </rPr>
      <t/>
    </r>
  </si>
  <si>
    <r>
      <t>700 ,0</t>
    </r>
    <r>
      <rPr>
        <i/>
        <sz val="8"/>
        <rFont val="Times New Roman"/>
        <family val="1"/>
        <charset val="204"/>
      </rPr>
      <t>руб.</t>
    </r>
  </si>
  <si>
    <t>4.1.2.</t>
  </si>
  <si>
    <t xml:space="preserve"> Единовременная денежная выплата ко дню воинской славы России - Дню Победы советского народа в Великой Отечественной войне 1941-1945 годов (9 мая)</t>
  </si>
  <si>
    <r>
      <t xml:space="preserve">уч. ВОВ и н/л узн.  - 700,0 </t>
    </r>
    <r>
      <rPr>
        <i/>
        <sz val="8"/>
        <rFont val="Times New Roman"/>
        <family val="1"/>
        <charset val="204"/>
      </rPr>
      <t>руб.</t>
    </r>
    <r>
      <rPr>
        <sz val="10"/>
        <rFont val="Times New Roman"/>
        <family val="1"/>
        <charset val="204"/>
      </rPr>
      <t xml:space="preserve">, вет. ВОВ и др. прир. катег.  -  300,0 </t>
    </r>
    <r>
      <rPr>
        <i/>
        <sz val="8"/>
        <rFont val="Times New Roman"/>
        <family val="1"/>
        <charset val="204"/>
      </rPr>
      <t>руб.</t>
    </r>
  </si>
  <si>
    <r>
      <t xml:space="preserve">6 679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уч. ВОВ - 482 </t>
    </r>
    <r>
      <rPr>
        <i/>
        <sz val="8"/>
        <rFont val="Times New Roman"/>
        <family val="1"/>
        <charset val="204"/>
      </rPr>
      <t>чел.</t>
    </r>
    <r>
      <rPr>
        <i/>
        <sz val="10"/>
        <rFont val="Times New Roman"/>
        <family val="1"/>
        <charset val="204"/>
      </rPr>
      <t>,</t>
    </r>
    <r>
      <rPr>
        <sz val="10"/>
        <rFont val="Times New Roman"/>
        <family val="1"/>
        <charset val="204"/>
      </rPr>
      <t xml:space="preserve"> н/л узн. - 155 </t>
    </r>
    <r>
      <rPr>
        <i/>
        <sz val="8"/>
        <rFont val="Times New Roman"/>
        <family val="1"/>
        <charset val="204"/>
      </rPr>
      <t>чел.</t>
    </r>
    <r>
      <rPr>
        <sz val="10"/>
        <rFont val="Times New Roman"/>
        <family val="1"/>
        <charset val="204"/>
      </rPr>
      <t>, вет.ВОВ и др.прир. катег. - 6042</t>
    </r>
    <r>
      <rPr>
        <i/>
        <sz val="8"/>
        <rFont val="Times New Roman"/>
        <family val="1"/>
        <charset val="204"/>
      </rPr>
      <t>чел.</t>
    </r>
    <r>
      <rPr>
        <i/>
        <sz val="10"/>
        <color indexed="8"/>
        <rFont val="Times New Roman"/>
        <family val="1"/>
        <charset val="204"/>
      </rPr>
      <t/>
    </r>
  </si>
  <si>
    <t>4.1.3.</t>
  </si>
  <si>
    <t xml:space="preserve"> Единовременная денежная выплата ко Дню памяти жертв политических репрессий (30 октября) </t>
  </si>
  <si>
    <r>
      <t xml:space="preserve">1 870 </t>
    </r>
    <r>
      <rPr>
        <i/>
        <sz val="8"/>
        <rFont val="Times New Roman"/>
        <family val="1"/>
        <charset val="204"/>
      </rPr>
      <t>чел.</t>
    </r>
    <r>
      <rPr>
        <i/>
        <sz val="10"/>
        <rFont val="Times New Roman"/>
        <family val="1"/>
        <charset val="204"/>
      </rPr>
      <t/>
    </r>
  </si>
  <si>
    <r>
      <t xml:space="preserve">700,0 </t>
    </r>
    <r>
      <rPr>
        <i/>
        <sz val="8"/>
        <rFont val="Times New Roman"/>
        <family val="1"/>
        <charset val="204"/>
      </rPr>
      <t>руб.</t>
    </r>
  </si>
  <si>
    <t>4.1.4.</t>
  </si>
  <si>
    <r>
      <t xml:space="preserve"> Единовременная денежная выплата к памятной дате России - Дню Героев Отечества (9 декабря)</t>
    </r>
    <r>
      <rPr>
        <i/>
        <sz val="12"/>
        <rFont val="Times New Roman"/>
        <family val="1"/>
        <charset val="204"/>
      </rPr>
      <t xml:space="preserve"> </t>
    </r>
  </si>
  <si>
    <r>
      <t xml:space="preserve">82 </t>
    </r>
    <r>
      <rPr>
        <i/>
        <sz val="8"/>
        <rFont val="Times New Roman"/>
        <family val="1"/>
        <charset val="204"/>
      </rPr>
      <t>чел.</t>
    </r>
    <r>
      <rPr>
        <i/>
        <sz val="10"/>
        <rFont val="Times New Roman"/>
        <family val="1"/>
        <charset val="204"/>
      </rPr>
      <t/>
    </r>
  </si>
  <si>
    <r>
      <t xml:space="preserve">1200,0 </t>
    </r>
    <r>
      <rPr>
        <i/>
        <sz val="8"/>
        <rFont val="Times New Roman"/>
        <family val="1"/>
        <charset val="204"/>
      </rPr>
      <t>руб.</t>
    </r>
  </si>
  <si>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</si>
  <si>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прилегающих к ней территориям Северного Кавказа, отнесенных к зоне вооруженного конфликта, а также в связи с выполнением задач в ходе контртеррористических операций на территории Северо-Кавказского региона</t>
  </si>
  <si>
    <r>
      <t xml:space="preserve">1 </t>
    </r>
    <r>
      <rPr>
        <i/>
        <sz val="8"/>
        <rFont val="Times New Roman"/>
        <family val="1"/>
        <charset val="204"/>
      </rPr>
      <t>чел.</t>
    </r>
    <r>
      <rPr>
        <i/>
        <sz val="10"/>
        <rFont val="Times New Roman"/>
        <family val="1"/>
        <charset val="204"/>
      </rPr>
      <t/>
    </r>
  </si>
  <si>
    <t>750,0 руб. в месяц</t>
  </si>
  <si>
    <t>4.3.</t>
  </si>
  <si>
    <t xml:space="preserve"> Денежные выплаты на оплату социальных услуг, предоставляемых на условиях оплаты отдельным категориям граждан </t>
  </si>
  <si>
    <r>
      <t xml:space="preserve">458 </t>
    </r>
    <r>
      <rPr>
        <i/>
        <sz val="8"/>
        <rFont val="Times New Roman"/>
        <family val="1"/>
        <charset val="204"/>
      </rPr>
      <t>чел.</t>
    </r>
    <r>
      <rPr>
        <i/>
        <sz val="10"/>
        <rFont val="Times New Roman"/>
        <family val="1"/>
        <charset val="204"/>
      </rPr>
      <t/>
    </r>
  </si>
  <si>
    <r>
      <t xml:space="preserve">100,0 </t>
    </r>
    <r>
      <rPr>
        <i/>
        <sz val="8"/>
        <rFont val="Times New Roman"/>
        <family val="1"/>
        <charset val="204"/>
      </rPr>
      <t>руб.</t>
    </r>
    <r>
      <rPr>
        <sz val="10"/>
        <rFont val="Times New Roman"/>
        <family val="1"/>
        <charset val="204"/>
      </rPr>
      <t xml:space="preserve"> ср. в месяц</t>
    </r>
  </si>
  <si>
    <t>4.4.</t>
  </si>
  <si>
    <t>Ежемесячные денежные выплаты Почетным гражданам городского округа Тольятти</t>
  </si>
  <si>
    <r>
      <t xml:space="preserve">ежемесячно </t>
    </r>
    <r>
      <rPr>
        <i/>
        <sz val="10"/>
        <rFont val="Times New Roman"/>
        <family val="1"/>
        <charset val="204"/>
      </rPr>
      <t>в течение года, (+1 Почетный гр-н - 8 мес.)</t>
    </r>
  </si>
  <si>
    <t>14 тыс. руб. в месяц на 1 чел.</t>
  </si>
  <si>
    <r>
      <t xml:space="preserve">ПГ - 23 </t>
    </r>
    <r>
      <rPr>
        <i/>
        <sz val="8"/>
        <rFont val="Times New Roman"/>
        <family val="1"/>
        <charset val="204"/>
      </rPr>
      <t xml:space="preserve">чел. + 1 нов. (8 мес.). </t>
    </r>
  </si>
  <si>
    <r>
      <t xml:space="preserve">ПГ - 24 </t>
    </r>
    <r>
      <rPr>
        <i/>
        <sz val="8"/>
        <rFont val="Times New Roman"/>
        <family val="1"/>
        <charset val="204"/>
      </rPr>
      <t xml:space="preserve">чел. + 1 нов. (8 мес.). </t>
    </r>
  </si>
  <si>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</si>
  <si>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t>
  </si>
  <si>
    <t xml:space="preserve">ежемесячно </t>
  </si>
  <si>
    <t>5 вдов</t>
  </si>
  <si>
    <r>
      <t xml:space="preserve"> 4,5 </t>
    </r>
    <r>
      <rPr>
        <i/>
        <sz val="8"/>
        <rFont val="Times New Roman"/>
        <family val="1"/>
        <charset val="204"/>
      </rPr>
      <t>т.руб. в месяц на 1 чел.</t>
    </r>
  </si>
  <si>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</si>
  <si>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отнесенных к зоне вооруженного конфликта</t>
  </si>
  <si>
    <t>1000,0 руб. в месяц</t>
  </si>
  <si>
    <t>4.7.</t>
  </si>
  <si>
    <t>Единовременные денежные выплаты на оплату оздоровиетльных услуг Почетным гражданам городского округа Тольятти</t>
  </si>
  <si>
    <r>
      <t xml:space="preserve">2 </t>
    </r>
    <r>
      <rPr>
        <i/>
        <sz val="8"/>
        <rFont val="Times New Roman"/>
        <family val="1"/>
        <charset val="204"/>
      </rPr>
      <t>чел.</t>
    </r>
    <r>
      <rPr>
        <i/>
        <sz val="10"/>
        <rFont val="Times New Roman"/>
        <family val="1"/>
        <charset val="204"/>
      </rPr>
      <t/>
    </r>
  </si>
  <si>
    <r>
      <t xml:space="preserve">50,0 </t>
    </r>
    <r>
      <rPr>
        <i/>
        <sz val="10"/>
        <rFont val="Times New Roman"/>
        <family val="1"/>
        <charset val="204"/>
      </rPr>
      <t>т.руб. на 1 чел.</t>
    </r>
  </si>
  <si>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</si>
  <si>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</si>
  <si>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r>
      <t xml:space="preserve">50,0 </t>
    </r>
    <r>
      <rPr>
        <i/>
        <sz val="10"/>
        <rFont val="Times New Roman"/>
        <family val="1"/>
        <charset val="204"/>
      </rPr>
      <t>т.руб.</t>
    </r>
  </si>
  <si>
    <t>4.9.</t>
  </si>
  <si>
    <t>Дополнительные меры социальной поддержки членам семьи лиц, замещавших должности депутатов, выборных должностных лиц местного самоуправления, осуществлявших свои полномочия в органах местного самоуправления городского округа Тольятти</t>
  </si>
  <si>
    <r>
      <t xml:space="preserve">3 </t>
    </r>
    <r>
      <rPr>
        <i/>
        <sz val="8"/>
        <rFont val="Times New Roman"/>
        <family val="1"/>
        <charset val="204"/>
      </rPr>
      <t>чел.</t>
    </r>
    <r>
      <rPr>
        <i/>
        <sz val="10"/>
        <rFont val="Times New Roman"/>
        <family val="1"/>
        <charset val="204"/>
      </rPr>
      <t/>
    </r>
  </si>
  <si>
    <r>
      <rPr>
        <u/>
        <sz val="10"/>
        <rFont val="Times New Roman"/>
        <family val="1"/>
        <charset val="204"/>
      </rP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</si>
  <si>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4.10.</t>
  </si>
  <si>
    <t>Единовременные компенсационные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</si>
  <si>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10000 на 1 человека</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</si>
  <si>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</si>
  <si>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</si>
  <si>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50000,0 на 1 человека</t>
  </si>
  <si>
    <t>4.12.</t>
  </si>
  <si>
    <t>бюджет городского округа; бюджет Самарской области</t>
  </si>
  <si>
    <t>55000 на 1 человека</t>
  </si>
  <si>
    <t>4.13.</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</si>
  <si>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</si>
  <si>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r>
      <t>81,69</t>
    </r>
    <r>
      <rPr>
        <i/>
        <sz val="8"/>
        <rFont val="Times New Roman"/>
        <family val="1"/>
        <charset val="204"/>
      </rPr>
      <t>%</t>
    </r>
    <r>
      <rPr>
        <sz val="10"/>
        <rFont val="Times New Roman"/>
        <family val="1"/>
        <charset val="204"/>
      </rPr>
      <t xml:space="preserve"> ч/зкред.орг., 18,31</t>
    </r>
    <r>
      <rPr>
        <i/>
        <sz val="8"/>
        <rFont val="Times New Roman"/>
        <family val="1"/>
        <charset val="204"/>
      </rPr>
      <t>%</t>
    </r>
    <r>
      <rPr>
        <sz val="10"/>
        <rFont val="Times New Roman"/>
        <family val="1"/>
        <charset val="204"/>
      </rPr>
      <t xml:space="preserve"> ч/з почт.отд.</t>
    </r>
    <r>
      <rPr>
        <i/>
        <sz val="10"/>
        <color indexed="8"/>
        <rFont val="Times New Roman"/>
        <family val="1"/>
        <charset val="204"/>
      </rPr>
      <t/>
    </r>
  </si>
  <si>
    <r>
      <t>ком.сбор: почт.отд. - 2,18</t>
    </r>
    <r>
      <rPr>
        <i/>
        <sz val="8"/>
        <rFont val="Times New Roman"/>
        <family val="1"/>
        <charset val="204"/>
      </rPr>
      <t>%</t>
    </r>
    <r>
      <rPr>
        <sz val="10"/>
        <rFont val="Times New Roman"/>
        <family val="1"/>
        <charset val="204"/>
      </rPr>
      <t>, кред.орг.- 0,4</t>
    </r>
    <r>
      <rPr>
        <i/>
        <sz val="8"/>
        <rFont val="Times New Roman"/>
        <family val="1"/>
        <charset val="204"/>
      </rPr>
      <t>%</t>
    </r>
  </si>
  <si>
    <r>
      <t>82,76</t>
    </r>
    <r>
      <rPr>
        <i/>
        <sz val="8"/>
        <rFont val="Times New Roman"/>
        <family val="1"/>
        <charset val="204"/>
      </rPr>
      <t>%</t>
    </r>
    <r>
      <rPr>
        <sz val="10"/>
        <rFont val="Times New Roman"/>
        <family val="1"/>
        <charset val="204"/>
      </rPr>
      <t xml:space="preserve"> ч/з кред.орг., 17,24</t>
    </r>
    <r>
      <rPr>
        <i/>
        <sz val="8"/>
        <rFont val="Times New Roman"/>
        <family val="1"/>
        <charset val="204"/>
      </rPr>
      <t>%</t>
    </r>
    <r>
      <rPr>
        <sz val="10"/>
        <rFont val="Times New Roman"/>
        <family val="1"/>
        <charset val="204"/>
      </rPr>
      <t xml:space="preserve"> ч/з почт.отд.</t>
    </r>
    <r>
      <rPr>
        <i/>
        <sz val="10"/>
        <color indexed="8"/>
        <rFont val="Times New Roman"/>
        <family val="1"/>
        <charset val="204"/>
      </rPr>
      <t/>
    </r>
  </si>
  <si>
    <r>
      <t>ком.сбор: почт.отд. - 2,18</t>
    </r>
    <r>
      <rPr>
        <i/>
        <sz val="8"/>
        <rFont val="Times New Roman"/>
        <family val="1"/>
        <charset val="204"/>
      </rPr>
      <t>%</t>
    </r>
    <r>
      <rPr>
        <sz val="10"/>
        <rFont val="Times New Roman"/>
        <family val="1"/>
        <charset val="204"/>
      </rPr>
      <t>,кред.орг. - 0,4</t>
    </r>
    <r>
      <rPr>
        <i/>
        <sz val="8"/>
        <rFont val="Times New Roman"/>
        <family val="1"/>
        <charset val="204"/>
      </rPr>
      <t>%</t>
    </r>
  </si>
  <si>
    <r>
      <t>83,76</t>
    </r>
    <r>
      <rPr>
        <i/>
        <sz val="8"/>
        <rFont val="Times New Roman"/>
        <family val="1"/>
        <charset val="204"/>
      </rPr>
      <t>%</t>
    </r>
    <r>
      <rPr>
        <sz val="10"/>
        <rFont val="Times New Roman"/>
        <family val="1"/>
        <charset val="204"/>
      </rPr>
      <t xml:space="preserve"> ч/з кред.орг., 16,24</t>
    </r>
    <r>
      <rPr>
        <i/>
        <sz val="8"/>
        <rFont val="Times New Roman"/>
        <family val="1"/>
        <charset val="204"/>
      </rPr>
      <t>%</t>
    </r>
    <r>
      <rPr>
        <sz val="10"/>
        <rFont val="Times New Roman"/>
        <family val="1"/>
        <charset val="204"/>
      </rPr>
      <t xml:space="preserve"> ч/з почт.отд.</t>
    </r>
    <r>
      <rPr>
        <i/>
        <sz val="10"/>
        <color indexed="8"/>
        <rFont val="Times New Roman"/>
        <family val="1"/>
        <charset val="204"/>
      </rPr>
      <t/>
    </r>
  </si>
  <si>
    <r>
      <t>ком.сбор: почт.отд. - 2,18</t>
    </r>
    <r>
      <rPr>
        <i/>
        <sz val="8"/>
        <rFont val="Times New Roman"/>
        <family val="1"/>
        <charset val="204"/>
      </rPr>
      <t>%</t>
    </r>
    <r>
      <rPr>
        <sz val="10"/>
        <rFont val="Times New Roman"/>
        <family val="1"/>
        <charset val="204"/>
      </rPr>
      <t>, кред.орг. - 0,4</t>
    </r>
    <r>
      <rPr>
        <i/>
        <sz val="8"/>
        <rFont val="Times New Roman"/>
        <family val="1"/>
        <charset val="204"/>
      </rPr>
      <t>%</t>
    </r>
  </si>
  <si>
    <t>ВСЕГО по задаче 4, из них по главным распорядителям бюджетных средств:</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</si>
  <si>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</si>
  <si>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Обеспечение социальной поддержки выдающимся</t>
    </r>
    <r>
      <rPr>
        <b/>
        <sz val="14"/>
        <rFont val="Times New Roman"/>
        <family val="1"/>
        <charset val="204"/>
      </rPr>
      <t xml:space="preserve"> </t>
    </r>
    <r>
      <rPr>
        <sz val="14"/>
        <rFont val="Times New Roman"/>
        <family val="1"/>
        <charset val="204"/>
      </rPr>
      <t>спортсменам, их тренерам и ветеранам спорта, имеющим заслуги в области физической культуры и спорта</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</si>
  <si>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</si>
  <si>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</si>
  <si>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</si>
  <si>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выплат выдающимся спортсменам, их тренерам и ветеранам спорта, имеющим заслуги в области физической культуры и спорта</t>
  </si>
  <si>
    <t>ВСЕГО по задаче 5, из них по главным распорядителям бюджетных средств:</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</si>
  <si>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</si>
  <si>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Содействие гражданам в преодолении трудных жизненных ситуаций и чрезвычайных обстоятельств</t>
    </r>
  </si>
  <si>
    <t>6.1.</t>
  </si>
  <si>
    <t>Единовременные денежные выплаты гражданам, находящимся в трудных жизненных ситуациях и чрезвычайных обстоятельствах</t>
  </si>
  <si>
    <r>
      <t xml:space="preserve">единовременно                         </t>
    </r>
    <r>
      <rPr>
        <sz val="10"/>
        <rFont val="Times New Roman"/>
        <family val="1"/>
        <charset val="204"/>
      </rPr>
      <t>в течение одного календарного года</t>
    </r>
  </si>
  <si>
    <r>
      <t xml:space="preserve">676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ТЖС. - 650 </t>
    </r>
    <r>
      <rPr>
        <i/>
        <sz val="8"/>
        <rFont val="Times New Roman"/>
        <family val="1"/>
        <charset val="204"/>
      </rPr>
      <t>чел.</t>
    </r>
    <r>
      <rPr>
        <i/>
        <sz val="10"/>
        <rFont val="Times New Roman"/>
        <family val="1"/>
        <charset val="204"/>
      </rPr>
      <t>,</t>
    </r>
    <r>
      <rPr>
        <sz val="10"/>
        <rFont val="Times New Roman"/>
        <family val="1"/>
        <charset val="204"/>
      </rPr>
      <t xml:space="preserve"> ЧО - 26 </t>
    </r>
    <r>
      <rPr>
        <i/>
        <sz val="8"/>
        <rFont val="Times New Roman"/>
        <family val="1"/>
        <charset val="204"/>
      </rPr>
      <t>чел.</t>
    </r>
    <r>
      <rPr>
        <i/>
        <sz val="10"/>
        <color indexed="8"/>
        <rFont val="Times New Roman"/>
        <family val="1"/>
        <charset val="204"/>
      </rPr>
      <t/>
    </r>
  </si>
  <si>
    <r>
      <t xml:space="preserve">ТЖС - 0,5 </t>
    </r>
    <r>
      <rPr>
        <i/>
        <sz val="8"/>
        <rFont val="Times New Roman"/>
        <family val="1"/>
        <charset val="204"/>
      </rPr>
      <t>т.руб.</t>
    </r>
    <r>
      <rPr>
        <sz val="10"/>
        <rFont val="Times New Roman"/>
        <family val="1"/>
        <charset val="204"/>
      </rPr>
      <t xml:space="preserve">, ЧО - до 35 </t>
    </r>
    <r>
      <rPr>
        <i/>
        <sz val="8"/>
        <rFont val="Times New Roman"/>
        <family val="1"/>
        <charset val="204"/>
      </rPr>
      <t>т.руб.</t>
    </r>
  </si>
  <si>
    <t>6.2.</t>
  </si>
  <si>
    <t>Комиссионное вознаграждение  по операциям кредитной организации, связанным с перечислением выплат гражданам, находящимся в трудных жизненных ситуациях и чрезвычайных обстоятельствах; доставка данных выплат через почтовые отделения связи</t>
  </si>
  <si>
    <r>
      <t>95,5</t>
    </r>
    <r>
      <rPr>
        <i/>
        <sz val="8"/>
        <rFont val="Times New Roman"/>
        <family val="1"/>
        <charset val="204"/>
      </rPr>
      <t>%</t>
    </r>
    <r>
      <rPr>
        <sz val="10"/>
        <rFont val="Times New Roman"/>
        <family val="1"/>
        <charset val="204"/>
      </rPr>
      <t xml:space="preserve"> ч/з кред.орг., 4,955</t>
    </r>
    <r>
      <rPr>
        <i/>
        <sz val="8"/>
        <rFont val="Times New Roman"/>
        <family val="1"/>
        <charset val="204"/>
      </rPr>
      <t>%</t>
    </r>
    <r>
      <rPr>
        <sz val="10"/>
        <rFont val="Times New Roman"/>
        <family val="1"/>
        <charset val="204"/>
      </rPr>
      <t xml:space="preserve"> ч/з почт.отд.</t>
    </r>
    <r>
      <rPr>
        <i/>
        <sz val="10"/>
        <color indexed="8"/>
        <rFont val="Times New Roman"/>
        <family val="1"/>
        <charset val="204"/>
      </rPr>
      <t/>
    </r>
  </si>
  <si>
    <t>ВСЕГО по задаче 6, из них по главным распорядителям бюджетных средств:</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</si>
  <si>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</si>
  <si>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развития на территории городского округа Тольятти попечительства над гражданами пожилого возраста и инвалидами</t>
    </r>
  </si>
  <si>
    <t>7.1.</t>
  </si>
  <si>
    <t>Выплата рентных платежей по договорам пожизненной ренты</t>
  </si>
  <si>
    <r>
      <t xml:space="preserve">12 </t>
    </r>
    <r>
      <rPr>
        <i/>
        <sz val="8"/>
        <rFont val="Times New Roman"/>
        <family val="1"/>
        <charset val="204"/>
      </rPr>
      <t>чел.</t>
    </r>
    <r>
      <rPr>
        <i/>
        <sz val="10"/>
        <color indexed="8"/>
        <rFont val="Times New Roman"/>
        <family val="1"/>
        <charset val="204"/>
      </rPr>
      <t/>
    </r>
  </si>
  <si>
    <r>
      <t xml:space="preserve">152,5 </t>
    </r>
    <r>
      <rPr>
        <i/>
        <sz val="8"/>
        <rFont val="Times New Roman"/>
        <family val="1"/>
        <charset val="204"/>
      </rPr>
      <t>т.руб.</t>
    </r>
    <r>
      <rPr>
        <sz val="10"/>
        <rFont val="Times New Roman"/>
        <family val="1"/>
        <charset val="204"/>
      </rPr>
      <t xml:space="preserve"> (ср. в год)</t>
    </r>
  </si>
  <si>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</si>
  <si>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</si>
  <si>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по мере необходимости</t>
  </si>
  <si>
    <r>
      <t xml:space="preserve">2 </t>
    </r>
    <r>
      <rPr>
        <i/>
        <sz val="8"/>
        <rFont val="Times New Roman"/>
        <family val="1"/>
        <charset val="204"/>
      </rPr>
      <t>чел.</t>
    </r>
    <r>
      <rPr>
        <i/>
        <sz val="10"/>
        <color indexed="8"/>
        <rFont val="Times New Roman"/>
        <family val="1"/>
        <charset val="204"/>
      </rPr>
      <t/>
    </r>
  </si>
  <si>
    <r>
      <t xml:space="preserve">рит.усл.: 14,8 </t>
    </r>
    <r>
      <rPr>
        <i/>
        <sz val="8"/>
        <rFont val="Times New Roman"/>
        <family val="1"/>
        <charset val="204"/>
      </rPr>
      <t>т.руб.</t>
    </r>
    <r>
      <rPr>
        <sz val="10"/>
        <rFont val="Times New Roman"/>
        <family val="1"/>
        <charset val="204"/>
      </rPr>
      <t xml:space="preserve">, оплата иных усл.: 14,2 </t>
    </r>
    <r>
      <rPr>
        <i/>
        <sz val="8"/>
        <rFont val="Times New Roman"/>
        <family val="1"/>
        <charset val="204"/>
      </rPr>
      <t>т.руб.</t>
    </r>
    <r>
      <rPr>
        <sz val="8"/>
        <color indexed="8"/>
        <rFont val="Times New Roman"/>
        <family val="1"/>
        <charset val="204"/>
      </rPr>
      <t/>
    </r>
  </si>
  <si>
    <t>7.3.</t>
  </si>
  <si>
    <t>Комиссионное вознаграждение  по операциям кредитной организации, связанным с выплатой рентных платежей по договорам пожизненной ренты; доставка данных выплат через почтовые отделения связи</t>
  </si>
  <si>
    <r>
      <t>из пол-ей  ч/з: почт.отд.- 48</t>
    </r>
    <r>
      <rPr>
        <i/>
        <sz val="8"/>
        <rFont val="Times New Roman"/>
        <family val="1"/>
        <charset val="204"/>
      </rPr>
      <t>%</t>
    </r>
    <r>
      <rPr>
        <sz val="10"/>
        <rFont val="Times New Roman"/>
        <family val="1"/>
        <charset val="204"/>
      </rPr>
      <t>,</t>
    </r>
    <r>
      <rPr>
        <i/>
        <sz val="8"/>
        <rFont val="Times New Roman"/>
        <family val="1"/>
        <charset val="204"/>
      </rPr>
      <t xml:space="preserve"> </t>
    </r>
    <r>
      <rPr>
        <sz val="10"/>
        <rFont val="Times New Roman"/>
        <family val="1"/>
        <charset val="204"/>
      </rPr>
      <t xml:space="preserve">кред.орг. </t>
    </r>
    <r>
      <rPr>
        <i/>
        <sz val="8"/>
        <rFont val="Times New Roman"/>
        <family val="1"/>
        <charset val="204"/>
      </rPr>
      <t xml:space="preserve">- </t>
    </r>
    <r>
      <rPr>
        <sz val="10"/>
        <rFont val="Times New Roman"/>
        <family val="1"/>
        <charset val="204"/>
      </rPr>
      <t>52</t>
    </r>
    <r>
      <rPr>
        <i/>
        <sz val="8"/>
        <rFont val="Times New Roman"/>
        <family val="1"/>
        <charset val="204"/>
      </rPr>
      <t>%</t>
    </r>
  </si>
  <si>
    <t>7.4.</t>
  </si>
  <si>
    <t>Оплата неустойки за несвоевременное исполнение договоров пожизненной ренты</t>
  </si>
  <si>
    <t>-</t>
  </si>
  <si>
    <r>
      <t>0,05</t>
    </r>
    <r>
      <rPr>
        <i/>
        <sz val="8"/>
        <rFont val="Times New Roman"/>
        <family val="1"/>
        <charset val="204"/>
      </rPr>
      <t>%</t>
    </r>
    <r>
      <rPr>
        <sz val="10"/>
        <rFont val="Times New Roman"/>
        <family val="1"/>
        <charset val="204"/>
      </rPr>
      <t xml:space="preserve"> от платежей по дог.ренты</t>
    </r>
  </si>
  <si>
    <t>ВСЕГО по задаче 7, из них по главным распорядителям бюджетных средств:</t>
  </si>
  <si>
    <r>
      <t>8.</t>
    </r>
    <r>
      <rPr>
        <sz val="7"/>
        <rFont val="Times New Roman"/>
        <family val="1"/>
        <charset val="204"/>
      </rPr>
      <t> </t>
    </r>
  </si>
  <si>
    <t>8.1.</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</si>
  <si>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финансового обеспечения (возмещения) затрат в связи с оказанием общественно значимых социальных услуг отдельным категориям граждан на территории городского округа Тольятти</t>
  </si>
  <si>
    <t>в течение года</t>
  </si>
  <si>
    <t>8.2.</t>
  </si>
  <si>
    <t>Предоставление субсидий некоммерческим организациям, не являющимся государственными (муниципальными) учреждениями, на осуществление уставной деятельности</t>
  </si>
  <si>
    <r>
      <t xml:space="preserve">103,75 </t>
    </r>
    <r>
      <rPr>
        <i/>
        <sz val="8"/>
        <rFont val="Times New Roman"/>
        <family val="1"/>
        <charset val="204"/>
      </rPr>
      <t>т.руб.</t>
    </r>
    <r>
      <rPr>
        <sz val="10"/>
        <rFont val="Times New Roman"/>
        <family val="1"/>
        <charset val="204"/>
      </rPr>
      <t xml:space="preserve"> (в средн.)</t>
    </r>
  </si>
  <si>
    <t>8.3.</t>
  </si>
  <si>
    <t>Именные премии мэра для жителей городского округа Тольятти с ограниченными возможностями здоровья и добровольцев</t>
  </si>
  <si>
    <r>
      <t>Департамент информационных технологий и связи (МАУ "МФЦ")</t>
    </r>
    <r>
      <rPr>
        <sz val="10"/>
        <rFont val="Times New Roman"/>
        <family val="1"/>
        <charset val="204"/>
      </rPr>
      <t xml:space="preserve">                                                </t>
    </r>
  </si>
  <si>
    <r>
      <t xml:space="preserve">4 квартал, </t>
    </r>
    <r>
      <rPr>
        <sz val="10"/>
        <rFont val="Times New Roman"/>
        <family val="1"/>
        <charset val="204"/>
      </rPr>
      <t>единовременно</t>
    </r>
  </si>
  <si>
    <r>
      <t xml:space="preserve">18 </t>
    </r>
    <r>
      <rPr>
        <i/>
        <sz val="8"/>
        <rFont val="Times New Roman"/>
        <family val="1"/>
        <charset val="204"/>
      </rPr>
      <t>чел.</t>
    </r>
    <r>
      <rPr>
        <i/>
        <sz val="10"/>
        <color indexed="8"/>
        <rFont val="Times New Roman"/>
        <family val="1"/>
        <charset val="204"/>
      </rPr>
      <t/>
    </r>
  </si>
  <si>
    <r>
      <t xml:space="preserve">5,0 </t>
    </r>
    <r>
      <rPr>
        <i/>
        <sz val="8"/>
        <rFont val="Times New Roman"/>
        <family val="1"/>
        <charset val="204"/>
      </rPr>
      <t>т.руб.</t>
    </r>
  </si>
  <si>
    <t>8.4.</t>
  </si>
  <si>
    <t>Проведение культурно-массового мероприятия, посвященного Дню Победы</t>
  </si>
  <si>
    <t xml:space="preserve">Департамент социального обеспечения      </t>
  </si>
  <si>
    <t>месяц - май</t>
  </si>
  <si>
    <r>
      <t xml:space="preserve">1 </t>
    </r>
    <r>
      <rPr>
        <i/>
        <sz val="8"/>
        <rFont val="Times New Roman"/>
        <family val="1"/>
        <charset val="204"/>
      </rPr>
      <t>меропр.</t>
    </r>
    <r>
      <rPr>
        <i/>
        <sz val="10"/>
        <color indexed="8"/>
        <rFont val="Times New Roman"/>
        <family val="1"/>
        <charset val="204"/>
      </rPr>
      <t/>
    </r>
  </si>
  <si>
    <r>
      <t xml:space="preserve">34,0 </t>
    </r>
    <r>
      <rPr>
        <i/>
        <sz val="8"/>
        <rFont val="Times New Roman"/>
        <family val="1"/>
        <charset val="204"/>
      </rPr>
      <t>т.руб.</t>
    </r>
    <r>
      <rPr>
        <sz val="10"/>
        <rFont val="Times New Roman"/>
        <family val="1"/>
        <charset val="204"/>
      </rPr>
      <t xml:space="preserve"> (в средн.)</t>
    </r>
  </si>
  <si>
    <t>8.5.</t>
  </si>
  <si>
    <t>Мероприятия по доставке отдельных категорий граждан на социально-значимые мероприятия</t>
  </si>
  <si>
    <r>
      <t xml:space="preserve">4 </t>
    </r>
    <r>
      <rPr>
        <i/>
        <sz val="8"/>
        <rFont val="Times New Roman"/>
        <family val="1"/>
        <charset val="204"/>
      </rPr>
      <t>поездки</t>
    </r>
    <r>
      <rPr>
        <i/>
        <sz val="10"/>
        <rFont val="Times New Roman"/>
        <family val="1"/>
        <charset val="204"/>
      </rPr>
      <t/>
    </r>
  </si>
  <si>
    <r>
      <t xml:space="preserve">1 поездка - 7,75 </t>
    </r>
    <r>
      <rPr>
        <i/>
        <sz val="8"/>
        <rFont val="Times New Roman"/>
        <family val="1"/>
        <charset val="204"/>
      </rPr>
      <t>т.руб.</t>
    </r>
    <r>
      <rPr>
        <sz val="10"/>
        <rFont val="Times New Roman"/>
        <family val="1"/>
        <charset val="204"/>
      </rPr>
      <t xml:space="preserve"> </t>
    </r>
  </si>
  <si>
    <t>8.6.</t>
  </si>
  <si>
    <t>Организация питания во время проведения  культурно-массового мероприятия, посвященного Дню Победы</t>
  </si>
  <si>
    <r>
      <t xml:space="preserve">100 </t>
    </r>
    <r>
      <rPr>
        <i/>
        <sz val="8"/>
        <rFont val="Times New Roman"/>
        <family val="1"/>
        <charset val="204"/>
      </rPr>
      <t>чел.</t>
    </r>
    <r>
      <rPr>
        <i/>
        <sz val="10"/>
        <color indexed="8"/>
        <rFont val="Times New Roman"/>
        <family val="1"/>
        <charset val="204"/>
      </rPr>
      <t/>
    </r>
  </si>
  <si>
    <r>
      <t xml:space="preserve">1100,0 </t>
    </r>
    <r>
      <rPr>
        <i/>
        <sz val="8"/>
        <rFont val="Times New Roman"/>
        <family val="1"/>
        <charset val="204"/>
      </rPr>
      <t>руб.</t>
    </r>
  </si>
  <si>
    <t>8.7.</t>
  </si>
  <si>
    <t>Приобретение призов, сувениров, цветов, подарков</t>
  </si>
  <si>
    <r>
      <t xml:space="preserve">250,0 </t>
    </r>
    <r>
      <rPr>
        <i/>
        <sz val="8"/>
        <rFont val="Times New Roman"/>
        <family val="1"/>
        <charset val="204"/>
      </rPr>
      <t>руб.</t>
    </r>
  </si>
  <si>
    <t>8.8.</t>
  </si>
  <si>
    <t>Приобретение бланочной продукции (за исключением бланков строгой отчетности)</t>
  </si>
  <si>
    <r>
      <t>бланки - 100 шт</t>
    </r>
    <r>
      <rPr>
        <i/>
        <sz val="8"/>
        <rFont val="Times New Roman"/>
        <family val="1"/>
        <charset val="204"/>
      </rPr>
      <t>.</t>
    </r>
    <r>
      <rPr>
        <i/>
        <sz val="10"/>
        <color indexed="8"/>
        <rFont val="Times New Roman"/>
        <family val="1"/>
        <charset val="204"/>
      </rPr>
      <t/>
    </r>
  </si>
  <si>
    <r>
      <t xml:space="preserve">40,0 </t>
    </r>
    <r>
      <rPr>
        <i/>
        <sz val="8"/>
        <rFont val="Times New Roman"/>
        <family val="1"/>
        <charset val="204"/>
      </rPr>
      <t>руб.</t>
    </r>
  </si>
  <si>
    <t>8.9.</t>
  </si>
  <si>
    <t>Приобретение цветов и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90-летием</t>
  </si>
  <si>
    <r>
      <t xml:space="preserve">450 </t>
    </r>
    <r>
      <rPr>
        <i/>
        <sz val="8"/>
        <rFont val="Times New Roman"/>
        <family val="1"/>
        <charset val="204"/>
      </rPr>
      <t>чел.</t>
    </r>
  </si>
  <si>
    <r>
      <t>1000,0</t>
    </r>
    <r>
      <rPr>
        <i/>
        <sz val="8"/>
        <rFont val="Times New Roman"/>
        <family val="1"/>
        <charset val="204"/>
      </rPr>
      <t xml:space="preserve"> руб.</t>
    </r>
  </si>
  <si>
    <t>8.10.</t>
  </si>
  <si>
    <t>Расходы, связанные с награждением лауреатов именных премий</t>
  </si>
  <si>
    <t>18 чел.</t>
  </si>
  <si>
    <t>666,7 руб.</t>
  </si>
  <si>
    <t>8.11.</t>
  </si>
  <si>
    <t>Организация медицинского обеспечения при проведении культурно-массового мероприятия, посвященного Дню Победы</t>
  </si>
  <si>
    <t>1 меропр.</t>
  </si>
  <si>
    <t>6000,0 руб</t>
  </si>
  <si>
    <t>8.12.</t>
  </si>
  <si>
    <t>Предоставление субсидий некоммерческим организациям, не являющимся государственными (муниципальными) учреждениями, для реализации инициатив (мероприятий) населения, проживающего на территории городского округа Тольятти, в целях решения вопросов местного значения</t>
  </si>
  <si>
    <t>5374,0 тыс.руб.</t>
  </si>
  <si>
    <t>8.13.</t>
  </si>
  <si>
    <t xml:space="preserve">бюджет городского округа </t>
  </si>
  <si>
    <t>ВСЕГО по задаче 8, из них по главным распорядителям бюджетных средств:</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</si>
  <si>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</si>
  <si>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</si>
  <si>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</si>
  <si>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</si>
  <si>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Департамент информационных технологий и связи (МАУ "МФЦ")</t>
  </si>
  <si>
    <r>
      <t xml:space="preserve">2 </t>
    </r>
    <r>
      <rPr>
        <i/>
        <sz val="8"/>
        <rFont val="Times New Roman"/>
        <family val="1"/>
        <charset val="204"/>
      </rPr>
      <t>прогр.</t>
    </r>
    <r>
      <rPr>
        <i/>
        <sz val="10"/>
        <color indexed="8"/>
        <rFont val="Times New Roman"/>
        <family val="1"/>
        <charset val="204"/>
      </rPr>
      <t/>
    </r>
  </si>
  <si>
    <r>
      <t xml:space="preserve">79,5 </t>
    </r>
    <r>
      <rPr>
        <i/>
        <sz val="8"/>
        <rFont val="Times New Roman"/>
        <family val="1"/>
        <charset val="204"/>
      </rPr>
      <t>т.руб.</t>
    </r>
    <r>
      <rPr>
        <sz val="10"/>
        <rFont val="Times New Roman"/>
        <family val="1"/>
        <charset val="204"/>
      </rPr>
      <t xml:space="preserve">  (в средн.)</t>
    </r>
  </si>
  <si>
    <r>
      <t xml:space="preserve">79,5 </t>
    </r>
    <r>
      <rPr>
        <i/>
        <sz val="8"/>
        <rFont val="Times New Roman"/>
        <family val="1"/>
        <charset val="204"/>
      </rPr>
      <t>т.руб.</t>
    </r>
    <r>
      <rPr>
        <sz val="10"/>
        <rFont val="Times New Roman"/>
        <family val="1"/>
        <charset val="204"/>
      </rPr>
      <t xml:space="preserve"> (в средн.)</t>
    </r>
  </si>
  <si>
    <t>9.2.</t>
  </si>
  <si>
    <t>Расходные материалы и канцтовары на организацию выплаты мер социальной поддержки</t>
  </si>
  <si>
    <r>
      <t xml:space="preserve">0,01 </t>
    </r>
    <r>
      <rPr>
        <i/>
        <sz val="8"/>
        <rFont val="Times New Roman"/>
        <family val="1"/>
        <charset val="204"/>
      </rPr>
      <t>%</t>
    </r>
    <r>
      <rPr>
        <sz val="10"/>
        <rFont val="Times New Roman"/>
        <family val="1"/>
        <charset val="204"/>
      </rPr>
      <t xml:space="preserve"> от объема ден. выпл.</t>
    </r>
  </si>
  <si>
    <t>ВСЕГО по задаче 9, из них по главным распорядителям бюджетных средств:</t>
  </si>
  <si>
    <r>
      <t>10.</t>
    </r>
    <r>
      <rPr>
        <sz val="7"/>
        <rFont val="Times New Roman"/>
        <family val="1"/>
        <charset val="204"/>
      </rPr>
      <t> </t>
    </r>
  </si>
  <si>
    <r>
      <rPr>
        <i/>
        <u/>
        <sz val="14"/>
        <rFont val="Times New Roman"/>
        <family val="1"/>
        <charset val="204"/>
      </rPr>
      <t xml:space="preserve">Задача: </t>
    </r>
    <r>
      <rPr>
        <sz val="14"/>
        <rFont val="Times New Roman"/>
        <family val="1"/>
        <charset val="204"/>
      </rPr>
      <t>Установление дополнительных мер социальной поддержки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r>
  </si>
  <si>
    <t>10.1.</t>
  </si>
  <si>
    <t xml:space="preserve">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 </t>
  </si>
  <si>
    <r>
      <t xml:space="preserve">103 </t>
    </r>
    <r>
      <rPr>
        <i/>
        <sz val="8"/>
        <rFont val="Times New Roman"/>
        <family val="1"/>
        <charset val="204"/>
      </rPr>
      <t>чел.</t>
    </r>
    <r>
      <rPr>
        <i/>
        <sz val="10"/>
        <color indexed="8"/>
        <rFont val="Times New Roman"/>
        <family val="1"/>
        <charset val="204"/>
      </rPr>
      <t/>
    </r>
  </si>
  <si>
    <t>не более 3000,0</t>
  </si>
  <si>
    <t>10.2.</t>
  </si>
  <si>
    <t>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не относящимся к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t>
  </si>
  <si>
    <r>
      <t xml:space="preserve">7 </t>
    </r>
    <r>
      <rPr>
        <i/>
        <sz val="8"/>
        <rFont val="Times New Roman"/>
        <family val="1"/>
        <charset val="204"/>
      </rPr>
      <t>чел.</t>
    </r>
    <r>
      <rPr>
        <i/>
        <sz val="10"/>
        <color indexed="8"/>
        <rFont val="Times New Roman"/>
        <family val="1"/>
        <charset val="204"/>
      </rPr>
      <t/>
    </r>
  </si>
  <si>
    <r>
      <t xml:space="preserve">450 </t>
    </r>
    <r>
      <rPr>
        <i/>
        <sz val="8"/>
        <rFont val="Times New Roman"/>
        <family val="1"/>
        <charset val="204"/>
      </rPr>
      <t xml:space="preserve">руб.               </t>
    </r>
    <r>
      <rPr>
        <sz val="10"/>
        <rFont val="Times New Roman"/>
        <family val="1"/>
        <charset val="204"/>
      </rPr>
      <t xml:space="preserve">     в среднем</t>
    </r>
    <r>
      <rPr>
        <i/>
        <sz val="8"/>
        <rFont val="Times New Roman"/>
        <family val="1"/>
        <charset val="204"/>
      </rPr>
      <t xml:space="preserve"> </t>
    </r>
  </si>
  <si>
    <t>10.3.</t>
  </si>
  <si>
    <t>Комиссионное вознаграждение  по операциям кредитной организации, связанным с перечислением выплат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</si>
  <si>
    <r>
      <t>100,0</t>
    </r>
    <r>
      <rPr>
        <i/>
        <sz val="8"/>
        <rFont val="Times New Roman"/>
        <family val="1"/>
        <charset val="204"/>
      </rPr>
      <t>%</t>
    </r>
    <r>
      <rPr>
        <sz val="10"/>
        <rFont val="Times New Roman"/>
        <family val="1"/>
        <charset val="204"/>
      </rPr>
      <t xml:space="preserve"> ч/з кред.орг.</t>
    </r>
    <r>
      <rPr>
        <i/>
        <sz val="10"/>
        <color indexed="8"/>
        <rFont val="Times New Roman"/>
        <family val="1"/>
        <charset val="204"/>
      </rPr>
      <t/>
    </r>
  </si>
  <si>
    <r>
      <t>ком.сбор:     кред.орг. - 0,4</t>
    </r>
    <r>
      <rPr>
        <i/>
        <sz val="8"/>
        <rFont val="Times New Roman"/>
        <family val="1"/>
        <charset val="204"/>
      </rPr>
      <t>%</t>
    </r>
  </si>
  <si>
    <t>ВСЕГО по задаче 10, из них по главным распорядителям бюджетных средств:</t>
  </si>
  <si>
    <t>11.</t>
  </si>
  <si>
    <r>
      <t>Задача:</t>
    </r>
    <r>
      <rPr>
        <sz val="14"/>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</si>
  <si>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11.1.</t>
  </si>
  <si>
    <t>Ежемесячные денежные выплаты к пенсии отдельным категориям граждан</t>
  </si>
  <si>
    <t>4218 чел. + 66 чел. + 450 чел. чел. = 4734 чел.</t>
  </si>
  <si>
    <t xml:space="preserve">4218чел. * 343,29 руб. * 12 мес. = 17376 тыс. руб.
66 чел. * 313,1 руб. * 12 мес. = 248 тыс. руб.
450 чел. * 343,18 руб. * 6 мес. = 927 тыс. руб.
</t>
  </si>
  <si>
    <t>11.2.</t>
  </si>
  <si>
    <t>Комиссионное вознаграждение  по операциям кредитной организации, связанным с перечислением выплат к пенсии отдельным категориям граждан</t>
  </si>
  <si>
    <t>ВСЕГО по задаче 11, из них по главным распорядителям бюджетных средств:</t>
  </si>
  <si>
    <t>12.</t>
  </si>
  <si>
    <r>
      <t>Задача:</t>
    </r>
    <r>
      <rPr>
        <sz val="14"/>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</si>
  <si>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12.1.</t>
  </si>
  <si>
    <t>Предоставление дополнительных мер социальной поддержки для отдельных категорий граждан в виде организованного отдыха</t>
  </si>
  <si>
    <t>Департамент образования  (МАООУ "Пансионат "Радуга")</t>
  </si>
  <si>
    <t>январь-май, сентябрь-декабрь</t>
  </si>
  <si>
    <t>5000 человеко-дней</t>
  </si>
  <si>
    <t>12.2.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</si>
  <si>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</si>
  <si>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апрель, май, сентябрь</t>
  </si>
  <si>
    <t>6300 человеко-дней</t>
  </si>
  <si>
    <t>ВСЕГО по задаче 12, из них по главным распорядителям бюджетных средств:</t>
  </si>
  <si>
    <t>13.</t>
  </si>
  <si>
    <r>
      <t>Задача:</t>
    </r>
    <r>
      <rPr>
        <sz val="14"/>
        <rFont val="Times New Roman"/>
        <family val="1"/>
        <charset val="204"/>
      </rPr>
      <t>Организация транспортного обслуживания инвалидов и других маломобильных групп населения</t>
    </r>
  </si>
  <si>
    <t>13.1.</t>
  </si>
  <si>
    <t xml:space="preserve"> Предоставление услуги "Социальное такси" отдельным категориям граждан городского округа Тольятти</t>
  </si>
  <si>
    <t>Департамент социального обеспечения</t>
  </si>
  <si>
    <t>2017-2019</t>
  </si>
  <si>
    <t>17300 поездок (оплата 100%), 16910 поездок (оплата 50%)</t>
  </si>
  <si>
    <t>105,0  руб. ср.ст-ть при оплате 50%, 175,0  руб. ср. ст-ть при оплате 100%</t>
  </si>
  <si>
    <t>17500 поездок (оплата 100%), 17280 поездок (оплата 50%)</t>
  </si>
  <si>
    <t>95,0  руб. ср.ст-ть при оплате 50%, 165,0  руб. ср. ст-ть при оплате 100%</t>
  </si>
  <si>
    <t>17400 поездок (оплата 100%), 17910 поездок (оплата 50%)</t>
  </si>
  <si>
    <t>ВСЕГО по задаче 13, из них по главным распорядителям бюджетных средств:</t>
  </si>
  <si>
    <r>
      <rPr>
        <b/>
        <sz val="13"/>
        <rFont val="Times New Roman"/>
        <family val="1"/>
        <charset val="204"/>
      </rPr>
      <t>ИТОГО ПО ВСЕМ ЗАДАЧАМ,</t>
    </r>
    <r>
      <rPr>
        <b/>
        <sz val="14"/>
        <rFont val="Times New Roman"/>
        <family val="1"/>
        <charset val="204"/>
      </rPr>
      <t xml:space="preserve"> </t>
    </r>
    <r>
      <rPr>
        <b/>
        <sz val="13"/>
        <rFont val="Times New Roman"/>
        <family val="1"/>
        <charset val="204"/>
      </rPr>
      <t>из них по главным распорядителям бюджетных средств:</t>
    </r>
  </si>
  <si>
    <t>Примечания:</t>
  </si>
  <si>
    <t>Приложение №3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г.г.</t>
  </si>
  <si>
    <t xml:space="preserve">Цель: Создание условий для улучшения качества жизни жителей городского округа Тольятти и обеспечения социальной стабильности на 2017-2019 годы </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</si>
  <si>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</si>
  <si>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r>
      <t xml:space="preserve">230.9 </t>
    </r>
    <r>
      <rPr>
        <i/>
        <sz val="8"/>
        <rFont val="Times New Roman"/>
        <family val="1"/>
        <charset val="204"/>
      </rPr>
      <t>т.руб.</t>
    </r>
    <r>
      <rPr>
        <sz val="10"/>
        <rFont val="Times New Roman"/>
        <family val="1"/>
        <charset val="204"/>
      </rPr>
      <t xml:space="preserve"> (в средн.)</t>
    </r>
  </si>
  <si>
    <t>4.14.</t>
  </si>
  <si>
    <t xml:space="preserve">Предоставление дополнительных мер социальной поддержки для отдельных категорий граждан, проживающих в домах, лишенных статуса домов системы социального обслуживания населения, на оплату жилого помещения и коммунальных услуг </t>
  </si>
  <si>
    <t>1250,0 руб. (в среднем в месяц)</t>
  </si>
  <si>
    <r>
      <t xml:space="preserve">8 </t>
    </r>
    <r>
      <rPr>
        <i/>
        <sz val="10"/>
        <rFont val="Times New Roman"/>
        <family val="1"/>
        <charset val="204"/>
      </rPr>
      <t>чел.</t>
    </r>
  </si>
  <si>
    <t>8.14.</t>
  </si>
  <si>
    <t>Реализация мероприятий в сфере социальной поддержки населения юридическим лицам, включенными в Перечень юридических лиц, осуществляющих деятельность сфере социальной поддержки населения, способствующих реализации Программ</t>
  </si>
  <si>
    <r>
      <t xml:space="preserve">27 </t>
    </r>
    <r>
      <rPr>
        <i/>
        <sz val="8"/>
        <rFont val="Times New Roman"/>
        <family val="1"/>
        <charset val="204"/>
      </rPr>
      <t>догов.</t>
    </r>
    <r>
      <rPr>
        <i/>
        <sz val="10"/>
        <color indexed="8"/>
        <rFont val="Times New Roman"/>
        <family val="1"/>
        <charset val="204"/>
      </rPr>
      <t/>
    </r>
  </si>
  <si>
    <r>
      <t xml:space="preserve">77,2 </t>
    </r>
    <r>
      <rPr>
        <i/>
        <sz val="8"/>
        <rFont val="Times New Roman"/>
        <family val="1"/>
        <charset val="204"/>
      </rPr>
      <t>т.руб.</t>
    </r>
    <r>
      <rPr>
        <sz val="10"/>
        <rFont val="Times New Roman"/>
        <family val="1"/>
        <charset val="204"/>
      </rPr>
      <t xml:space="preserve"> (в средн.)</t>
    </r>
  </si>
  <si>
    <r>
      <t xml:space="preserve">8 </t>
    </r>
    <r>
      <rPr>
        <i/>
        <sz val="8"/>
        <rFont val="Times New Roman"/>
        <family val="1"/>
        <charset val="204"/>
      </rPr>
      <t>соглашений</t>
    </r>
  </si>
  <si>
    <t>1 соглашение</t>
  </si>
  <si>
    <t>30 договоров</t>
  </si>
  <si>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</si>
  <si>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 xml:space="preserve"> ежемесячно на учащихся: январь-май, сентябрь-декабрь  </t>
  </si>
  <si>
    <r>
      <t xml:space="preserve">5687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-1196 </t>
    </r>
    <r>
      <rPr>
        <i/>
        <sz val="8"/>
        <rFont val="Times New Roman"/>
        <family val="1"/>
        <charset val="204"/>
      </rPr>
      <t>чел.</t>
    </r>
    <r>
      <rPr>
        <i/>
        <sz val="10"/>
        <rFont val="Times New Roman"/>
        <family val="1"/>
        <charset val="204"/>
      </rPr>
      <t>,</t>
    </r>
    <r>
      <rPr>
        <sz val="10"/>
        <rFont val="Times New Roman"/>
        <family val="1"/>
        <charset val="204"/>
      </rPr>
      <t xml:space="preserve"> обеды -4491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- 4445 </t>
    </r>
    <r>
      <rPr>
        <i/>
        <sz val="8"/>
        <rFont val="Times New Roman"/>
        <family val="1"/>
        <charset val="204"/>
      </rPr>
      <t>чел.</t>
    </r>
    <r>
      <rPr>
        <sz val="8"/>
        <rFont val="Times New Roman"/>
        <family val="1"/>
        <charset val="204"/>
      </rPr>
      <t>,</t>
    </r>
    <r>
      <rPr>
        <sz val="10"/>
        <rFont val="Times New Roman"/>
        <family val="1"/>
        <charset val="204"/>
      </rPr>
      <t xml:space="preserve"> беспл. - 1242 </t>
    </r>
    <r>
      <rPr>
        <i/>
        <sz val="8"/>
        <rFont val="Times New Roman"/>
        <family val="1"/>
        <charset val="204"/>
      </rPr>
      <t>чел.</t>
    </r>
    <r>
      <rPr>
        <sz val="10"/>
        <rFont val="Times New Roman"/>
        <family val="1"/>
        <charset val="204"/>
      </rPr>
      <t>)</t>
    </r>
  </si>
  <si>
    <t>январь-май: 62 руб.-завтраки в день, 72 руб. - обеды в день; сентябрь-декабрь: 62 руб.-завтраки в день, 72 руб. - обеды в день</t>
  </si>
  <si>
    <t>январь-май: 65 руб.-завтраки в день, 76 руб. - обеды в день; сентябрь-декабрь: 65 руб.-завтраки в день, 76 руб. - обеды в день</t>
  </si>
  <si>
    <r>
      <t xml:space="preserve">2421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- 693 </t>
    </r>
    <r>
      <rPr>
        <i/>
        <sz val="8"/>
        <rFont val="Times New Roman"/>
        <family val="1"/>
        <charset val="204"/>
      </rPr>
      <t>чел.</t>
    </r>
    <r>
      <rPr>
        <i/>
        <sz val="10"/>
        <rFont val="Times New Roman"/>
        <family val="1"/>
        <charset val="204"/>
      </rPr>
      <t>,</t>
    </r>
    <r>
      <rPr>
        <sz val="10"/>
        <rFont val="Times New Roman"/>
        <family val="1"/>
        <charset val="204"/>
      </rPr>
      <t xml:space="preserve"> обеды -1728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- 1930 </t>
    </r>
    <r>
      <rPr>
        <i/>
        <sz val="8"/>
        <rFont val="Times New Roman"/>
        <family val="1"/>
        <charset val="204"/>
      </rPr>
      <t>чел.</t>
    </r>
    <r>
      <rPr>
        <sz val="8"/>
        <rFont val="Times New Roman"/>
        <family val="1"/>
        <charset val="204"/>
      </rPr>
      <t>,</t>
    </r>
    <r>
      <rPr>
        <sz val="10"/>
        <rFont val="Times New Roman"/>
        <family val="1"/>
        <charset val="204"/>
      </rPr>
      <t xml:space="preserve"> беспл. - 491 </t>
    </r>
    <r>
      <rPr>
        <i/>
        <sz val="8"/>
        <rFont val="Times New Roman"/>
        <family val="1"/>
        <charset val="204"/>
      </rPr>
      <t>чел.</t>
    </r>
    <r>
      <rPr>
        <sz val="10"/>
        <rFont val="Times New Roman"/>
        <family val="1"/>
        <charset val="204"/>
      </rPr>
      <t>)</t>
    </r>
  </si>
  <si>
    <t>Дети до 3- лет 33,96 руб., от 3-х до 7 лет - 41,74 руб.</t>
  </si>
  <si>
    <t>Дети до 3- лет 35,83 руб., от 3-х до 7 лет - 44,03 руб.</t>
  </si>
  <si>
    <t>1300 чел в т.ч. дети до 3- лет 500 чел., от 3-х до 7 лет 800 чел.</t>
  </si>
  <si>
    <t>578 руб./человеко-день</t>
  </si>
  <si>
    <t>610 руб./человеко-день</t>
  </si>
  <si>
    <t>603 руб./человеко-день</t>
  </si>
  <si>
    <t>636 руб./человеко-день</t>
  </si>
  <si>
    <t>1,367 тыс.руб. (в среднем)</t>
  </si>
  <si>
    <t xml:space="preserve">*- в том числе внебюджетные средства </t>
  </si>
  <si>
    <t>** - в том числе средства областного бюджета</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</si>
  <si>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</si>
  <si>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Департамент образования*</t>
  </si>
  <si>
    <t xml:space="preserve">Департамент информационных технологий и связи** </t>
  </si>
  <si>
    <r>
      <t xml:space="preserve">9 848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уч. ВОВ - 751 </t>
    </r>
    <r>
      <rPr>
        <i/>
        <sz val="8"/>
        <rFont val="Times New Roman"/>
        <family val="1"/>
        <charset val="204"/>
      </rPr>
      <t>чел.</t>
    </r>
    <r>
      <rPr>
        <i/>
        <sz val="10"/>
        <rFont val="Times New Roman"/>
        <family val="1"/>
        <charset val="204"/>
      </rPr>
      <t>,</t>
    </r>
    <r>
      <rPr>
        <sz val="10"/>
        <rFont val="Times New Roman"/>
        <family val="1"/>
        <charset val="204"/>
      </rPr>
      <t xml:space="preserve"> н/л узн. - 220 </t>
    </r>
    <r>
      <rPr>
        <i/>
        <sz val="8"/>
        <rFont val="Times New Roman"/>
        <family val="1"/>
        <charset val="204"/>
      </rPr>
      <t>чел.</t>
    </r>
    <r>
      <rPr>
        <sz val="10"/>
        <rFont val="Times New Roman"/>
        <family val="1"/>
        <charset val="204"/>
      </rPr>
      <t xml:space="preserve">, вет.ВОВ и др.прир. катег. - 8876 </t>
    </r>
    <r>
      <rPr>
        <i/>
        <sz val="8"/>
        <rFont val="Times New Roman"/>
        <family val="1"/>
        <charset val="204"/>
      </rPr>
      <t>чел.</t>
    </r>
    <r>
      <rPr>
        <i/>
        <sz val="10"/>
        <color indexed="8"/>
        <rFont val="Times New Roman"/>
        <family val="1"/>
        <charset val="204"/>
      </rPr>
      <t/>
    </r>
  </si>
  <si>
    <r>
      <t>11 980</t>
    </r>
    <r>
      <rPr>
        <i/>
        <sz val="8"/>
        <rFont val="Times New Roman"/>
        <family val="1"/>
        <charset val="204"/>
      </rPr>
      <t>чел.</t>
    </r>
    <r>
      <rPr>
        <i/>
        <sz val="10"/>
        <rFont val="Times New Roman"/>
        <family val="1"/>
        <charset val="204"/>
      </rPr>
      <t/>
    </r>
  </si>
  <si>
    <t>1,324 тыс.руб. (в среднем)</t>
  </si>
  <si>
    <r>
      <t xml:space="preserve">1386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ТЖС. - 1348 </t>
    </r>
    <r>
      <rPr>
        <i/>
        <sz val="8"/>
        <rFont val="Times New Roman"/>
        <family val="1"/>
        <charset val="204"/>
      </rPr>
      <t>чел.</t>
    </r>
    <r>
      <rPr>
        <i/>
        <sz val="10"/>
        <rFont val="Times New Roman"/>
        <family val="1"/>
        <charset val="204"/>
      </rPr>
      <t>,</t>
    </r>
    <r>
      <rPr>
        <sz val="10"/>
        <rFont val="Times New Roman"/>
        <family val="1"/>
        <charset val="204"/>
      </rPr>
      <t xml:space="preserve"> ЧО - 38 </t>
    </r>
    <r>
      <rPr>
        <i/>
        <sz val="8"/>
        <rFont val="Times New Roman"/>
        <family val="1"/>
        <charset val="204"/>
      </rPr>
      <t>чел.</t>
    </r>
    <r>
      <rPr>
        <i/>
        <sz val="10"/>
        <color indexed="8"/>
        <rFont val="Times New Roman"/>
        <family val="1"/>
        <charset val="204"/>
      </rPr>
      <t/>
    </r>
  </si>
  <si>
    <r>
      <t xml:space="preserve">108,5 </t>
    </r>
    <r>
      <rPr>
        <i/>
        <sz val="8"/>
        <rFont val="Times New Roman"/>
        <family val="1"/>
        <charset val="204"/>
      </rPr>
      <t>т.руб.</t>
    </r>
    <r>
      <rPr>
        <sz val="10"/>
        <rFont val="Times New Roman"/>
        <family val="1"/>
        <charset val="204"/>
      </rPr>
      <t xml:space="preserve"> (ср. в год)</t>
    </r>
  </si>
  <si>
    <r>
      <t xml:space="preserve">456 </t>
    </r>
    <r>
      <rPr>
        <i/>
        <sz val="8"/>
        <rFont val="Times New Roman"/>
        <family val="1"/>
        <charset val="204"/>
      </rPr>
      <t>чел.</t>
    </r>
  </si>
  <si>
    <r>
      <t>909,0</t>
    </r>
    <r>
      <rPr>
        <i/>
        <sz val="8"/>
        <rFont val="Times New Roman"/>
        <family val="1"/>
        <charset val="204"/>
      </rPr>
      <t xml:space="preserve"> руб.</t>
    </r>
  </si>
  <si>
    <r>
      <t xml:space="preserve">484 </t>
    </r>
    <r>
      <rPr>
        <i/>
        <sz val="8"/>
        <rFont val="Times New Roman"/>
        <family val="1"/>
        <charset val="204"/>
      </rPr>
      <t>чел.</t>
    </r>
  </si>
  <si>
    <t xml:space="preserve">4218чел. * 343,29 руб. * 12 мес. = 17376 тыс. руб.
109 чел. * 314,98 руб. * 12 мес. = 412 тыс. руб.
</t>
  </si>
  <si>
    <t>4218 чел. + 109 чел.  чел. = 4327чел.</t>
  </si>
</sst>
</file>

<file path=xl/styles.xml><?xml version="1.0" encoding="utf-8"?>
<styleSheet xmlns="http://schemas.openxmlformats.org/spreadsheetml/2006/main">
  <numFmts count="2">
    <numFmt numFmtId="164" formatCode="#,##0.0"/>
    <numFmt numFmtId="165" formatCode="0.0"/>
  </numFmts>
  <fonts count="23">
    <font>
      <sz val="11"/>
      <color theme="1"/>
      <name val="Calibri"/>
      <family val="2"/>
      <charset val="204"/>
      <scheme val="minor"/>
    </font>
    <font>
      <sz val="11"/>
      <name val="Calibri"/>
      <family val="2"/>
      <charset val="204"/>
    </font>
    <font>
      <sz val="12"/>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sz val="11"/>
      <name val="Times New Roman"/>
      <family val="1"/>
      <charset val="204"/>
    </font>
    <font>
      <i/>
      <sz val="8"/>
      <name val="Times New Roman"/>
      <family val="1"/>
      <charset val="204"/>
    </font>
    <font>
      <sz val="14"/>
      <name val="Times New Roman"/>
      <family val="1"/>
      <charset val="204"/>
    </font>
    <font>
      <sz val="7"/>
      <name val="Times New Roman"/>
      <family val="1"/>
      <charset val="204"/>
    </font>
    <font>
      <i/>
      <u/>
      <sz val="14"/>
      <name val="Times New Roman"/>
      <family val="1"/>
      <charset val="204"/>
    </font>
    <font>
      <sz val="10"/>
      <name val="Times New Roman"/>
      <family val="1"/>
      <charset val="204"/>
    </font>
    <font>
      <sz val="8"/>
      <name val="Times New Roman"/>
      <family val="1"/>
      <charset val="204"/>
    </font>
    <font>
      <sz val="13"/>
      <name val="Times New Roman"/>
      <family val="1"/>
      <charset val="204"/>
    </font>
    <font>
      <i/>
      <sz val="10"/>
      <color indexed="8"/>
      <name val="Times New Roman"/>
      <family val="1"/>
      <charset val="204"/>
    </font>
    <font>
      <i/>
      <sz val="12"/>
      <name val="Times New Roman"/>
      <family val="1"/>
      <charset val="204"/>
    </font>
    <font>
      <u/>
      <sz val="10"/>
      <name val="Times New Roman"/>
      <family val="1"/>
      <charset val="204"/>
    </font>
    <font>
      <i/>
      <u/>
      <sz val="8"/>
      <name val="Times New Roman"/>
      <family val="1"/>
      <charset val="204"/>
    </font>
    <font>
      <sz val="8"/>
      <color indexed="8"/>
      <name val="Times New Roman"/>
      <family val="1"/>
      <charset val="204"/>
    </font>
    <font>
      <i/>
      <sz val="14"/>
      <name val="Times New Roman"/>
      <family val="1"/>
      <charset val="204"/>
    </font>
    <font>
      <b/>
      <sz val="13"/>
      <name val="Times New Roman"/>
      <family val="1"/>
      <charset val="204"/>
    </font>
    <font>
      <b/>
      <sz val="16"/>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1" fillId="0" borderId="0" xfId="0" applyFont="1"/>
    <xf numFmtId="0" fontId="1" fillId="2" borderId="0" xfId="0" applyFont="1" applyFill="1"/>
    <xf numFmtId="0" fontId="3" fillId="2" borderId="0" xfId="0" applyFont="1" applyFill="1" applyAlignment="1">
      <alignment horizontal="center"/>
    </xf>
    <xf numFmtId="0" fontId="7" fillId="2" borderId="0" xfId="0" applyFont="1" applyFill="1"/>
    <xf numFmtId="0" fontId="4" fillId="2" borderId="1" xfId="0" applyFont="1" applyFill="1" applyBorder="1" applyAlignment="1">
      <alignment horizontal="center" vertical="center" textRotation="90"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wrapText="1"/>
    </xf>
    <xf numFmtId="0" fontId="9" fillId="3" borderId="2"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2" xfId="0" applyFont="1" applyFill="1" applyBorder="1" applyAlignment="1">
      <alignment horizontal="center" vertical="top" wrapText="1"/>
    </xf>
    <xf numFmtId="0" fontId="12" fillId="0" borderId="2" xfId="0" applyFont="1" applyBorder="1" applyAlignment="1">
      <alignment horizontal="center" vertical="top" wrapText="1"/>
    </xf>
    <xf numFmtId="3" fontId="12" fillId="2" borderId="2" xfId="0" applyNumberFormat="1" applyFont="1" applyFill="1" applyBorder="1" applyAlignment="1">
      <alignment horizontal="center" vertical="top" wrapText="1"/>
    </xf>
    <xf numFmtId="2" fontId="12" fillId="2" borderId="2" xfId="0" applyNumberFormat="1" applyFont="1" applyFill="1" applyBorder="1" applyAlignment="1">
      <alignment horizontal="center" vertical="top" wrapText="1"/>
    </xf>
    <xf numFmtId="164" fontId="7" fillId="2" borderId="2" xfId="0" applyNumberFormat="1" applyFont="1" applyFill="1" applyBorder="1" applyAlignment="1">
      <alignment horizontal="center" vertical="top"/>
    </xf>
    <xf numFmtId="164" fontId="2" fillId="0" borderId="2" xfId="0" applyNumberFormat="1" applyFont="1" applyFill="1" applyBorder="1" applyAlignment="1">
      <alignment horizontal="center" vertical="top"/>
    </xf>
    <xf numFmtId="0" fontId="1" fillId="0" borderId="0" xfId="0" applyFont="1" applyFill="1"/>
    <xf numFmtId="0"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1" xfId="0" applyFont="1" applyFill="1" applyBorder="1" applyAlignment="1">
      <alignment horizontal="left" vertical="top" wrapText="1"/>
    </xf>
    <xf numFmtId="3" fontId="12" fillId="0" borderId="2" xfId="0" applyNumberFormat="1" applyFont="1" applyFill="1" applyBorder="1" applyAlignment="1">
      <alignment horizontal="center" vertical="top" wrapText="1"/>
    </xf>
    <xf numFmtId="3" fontId="14" fillId="0" borderId="2" xfId="0" applyNumberFormat="1" applyFont="1" applyFill="1" applyBorder="1" applyAlignment="1">
      <alignment horizontal="center" vertical="top"/>
    </xf>
    <xf numFmtId="3" fontId="2" fillId="0" borderId="2" xfId="0" applyNumberFormat="1" applyFont="1" applyFill="1" applyBorder="1" applyAlignment="1">
      <alignment horizontal="center" vertical="top"/>
    </xf>
    <xf numFmtId="164" fontId="2" fillId="0" borderId="2" xfId="0" applyNumberFormat="1" applyFont="1" applyFill="1" applyBorder="1" applyAlignment="1">
      <alignment horizontal="right" vertical="top"/>
    </xf>
    <xf numFmtId="3" fontId="14" fillId="0" borderId="2" xfId="0" applyNumberFormat="1" applyFont="1" applyFill="1" applyBorder="1" applyAlignment="1">
      <alignment horizontal="right" vertical="top"/>
    </xf>
    <xf numFmtId="3" fontId="2" fillId="0" borderId="2" xfId="0" applyNumberFormat="1" applyFont="1" applyFill="1" applyBorder="1" applyAlignment="1">
      <alignment horizontal="right" vertical="top"/>
    </xf>
    <xf numFmtId="3" fontId="14" fillId="2" borderId="2"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64" fontId="2" fillId="2" borderId="2" xfId="0" applyNumberFormat="1" applyFont="1" applyFill="1" applyBorder="1" applyAlignment="1">
      <alignment horizontal="right" vertical="top"/>
    </xf>
    <xf numFmtId="164" fontId="14" fillId="0" borderId="2" xfId="0" applyNumberFormat="1" applyFont="1" applyFill="1" applyBorder="1" applyAlignment="1">
      <alignment horizontal="right" vertical="top"/>
    </xf>
    <xf numFmtId="164" fontId="7" fillId="0" borderId="2" xfId="0" applyNumberFormat="1" applyFont="1" applyFill="1" applyBorder="1" applyAlignment="1">
      <alignment horizontal="right" vertical="top"/>
    </xf>
    <xf numFmtId="3" fontId="7" fillId="0" borderId="2" xfId="0" applyNumberFormat="1" applyFont="1" applyFill="1" applyBorder="1" applyAlignment="1">
      <alignment horizontal="right" vertical="top"/>
    </xf>
    <xf numFmtId="3" fontId="7" fillId="2" borderId="2" xfId="0" applyNumberFormat="1" applyFont="1" applyFill="1" applyBorder="1" applyAlignment="1">
      <alignment horizontal="right" vertical="top"/>
    </xf>
    <xf numFmtId="164" fontId="7" fillId="2" borderId="2" xfId="0" applyNumberFormat="1" applyFont="1" applyFill="1" applyBorder="1" applyAlignment="1">
      <alignment horizontal="right" vertical="top"/>
    </xf>
    <xf numFmtId="0" fontId="9" fillId="3" borderId="2" xfId="0" applyFont="1" applyFill="1" applyBorder="1" applyAlignment="1">
      <alignment horizontal="center" vertical="top" wrapText="1"/>
    </xf>
    <xf numFmtId="0" fontId="2" fillId="0" borderId="2" xfId="0" applyFont="1" applyFill="1" applyBorder="1" applyAlignment="1">
      <alignment horizontal="justify" vertical="top"/>
    </xf>
    <xf numFmtId="0" fontId="2" fillId="0" borderId="6" xfId="0" applyFont="1" applyFill="1" applyBorder="1" applyAlignment="1">
      <alignment horizontal="center" vertical="top" wrapText="1"/>
    </xf>
    <xf numFmtId="0" fontId="2" fillId="0" borderId="2" xfId="0" applyFont="1" applyBorder="1" applyAlignment="1">
      <alignment vertical="top" wrapText="1"/>
    </xf>
    <xf numFmtId="0" fontId="2" fillId="0" borderId="2" xfId="0" applyFont="1" applyFill="1" applyBorder="1" applyAlignment="1">
      <alignment horizontal="justify" vertical="top" wrapText="1"/>
    </xf>
    <xf numFmtId="0" fontId="13" fillId="0" borderId="2" xfId="0" applyFont="1" applyFill="1" applyBorder="1" applyAlignment="1">
      <alignment horizontal="center" vertical="top"/>
    </xf>
    <xf numFmtId="164" fontId="7" fillId="0" borderId="2" xfId="0" applyNumberFormat="1" applyFont="1" applyFill="1" applyBorder="1" applyAlignment="1">
      <alignment horizontal="center" vertical="top"/>
    </xf>
    <xf numFmtId="0" fontId="2" fillId="0" borderId="2" xfId="0" applyNumberFormat="1" applyFont="1" applyFill="1" applyBorder="1" applyAlignment="1">
      <alignment horizontal="center" vertical="top"/>
    </xf>
    <xf numFmtId="16" fontId="2" fillId="0" borderId="2" xfId="0" applyNumberFormat="1" applyFont="1" applyFill="1" applyBorder="1" applyAlignment="1">
      <alignment horizontal="center" vertical="top"/>
    </xf>
    <xf numFmtId="164" fontId="12" fillId="0" borderId="2" xfId="0" applyNumberFormat="1" applyFont="1" applyFill="1" applyBorder="1" applyAlignment="1">
      <alignment horizontal="center" vertical="top" wrapText="1"/>
    </xf>
    <xf numFmtId="17" fontId="2" fillId="0" borderId="2" xfId="0" applyNumberFormat="1" applyFont="1" applyFill="1" applyBorder="1" applyAlignment="1">
      <alignment horizontal="center" vertical="top"/>
    </xf>
    <xf numFmtId="0" fontId="2" fillId="0" borderId="3" xfId="0" applyFont="1" applyFill="1" applyBorder="1" applyAlignment="1">
      <alignment horizontal="center" vertical="top"/>
    </xf>
    <xf numFmtId="0" fontId="2" fillId="0" borderId="3" xfId="0" applyFont="1" applyFill="1" applyBorder="1" applyAlignment="1">
      <alignment vertical="top" wrapText="1"/>
    </xf>
    <xf numFmtId="0" fontId="2" fillId="0" borderId="3" xfId="0" applyFont="1" applyFill="1" applyBorder="1" applyAlignment="1">
      <alignment horizontal="center" vertical="top" wrapText="1"/>
    </xf>
    <xf numFmtId="3" fontId="12" fillId="2" borderId="3" xfId="0" applyNumberFormat="1" applyFont="1" applyFill="1" applyBorder="1" applyAlignment="1">
      <alignment horizontal="center" vertical="top" wrapText="1"/>
    </xf>
    <xf numFmtId="164" fontId="7" fillId="2" borderId="3" xfId="0" applyNumberFormat="1" applyFont="1" applyFill="1" applyBorder="1" applyAlignment="1">
      <alignment horizontal="center" vertical="top"/>
    </xf>
    <xf numFmtId="164" fontId="2" fillId="0" borderId="3" xfId="0" applyNumberFormat="1" applyFont="1" applyFill="1" applyBorder="1" applyAlignment="1">
      <alignment horizontal="center" vertical="top"/>
    </xf>
    <xf numFmtId="0" fontId="9" fillId="3" borderId="3" xfId="0" applyFont="1" applyFill="1" applyBorder="1" applyAlignment="1">
      <alignment horizontal="center" vertical="top" wrapText="1"/>
    </xf>
    <xf numFmtId="164" fontId="12" fillId="2" borderId="2" xfId="0" applyNumberFormat="1" applyFont="1" applyFill="1" applyBorder="1" applyAlignment="1">
      <alignment horizontal="center" vertical="top" wrapText="1"/>
    </xf>
    <xf numFmtId="0" fontId="2" fillId="0" borderId="5" xfId="0" applyFont="1" applyFill="1" applyBorder="1" applyAlignment="1">
      <alignment horizontal="left" vertical="top" wrapText="1"/>
    </xf>
    <xf numFmtId="3" fontId="12" fillId="0" borderId="2" xfId="0" applyNumberFormat="1" applyFont="1" applyBorder="1" applyAlignment="1">
      <alignment horizontal="center" vertical="top" wrapText="1"/>
    </xf>
    <xf numFmtId="164" fontId="7" fillId="0" borderId="2" xfId="0" applyNumberFormat="1" applyFont="1" applyBorder="1" applyAlignment="1">
      <alignment horizontal="center" vertical="top"/>
    </xf>
    <xf numFmtId="0" fontId="2" fillId="0" borderId="2" xfId="0" applyFont="1" applyFill="1" applyBorder="1" applyAlignment="1">
      <alignment horizontal="left" vertical="top" wrapText="1"/>
    </xf>
    <xf numFmtId="3" fontId="14" fillId="2" borderId="2" xfId="0" applyNumberFormat="1" applyFont="1" applyFill="1" applyBorder="1" applyAlignment="1">
      <alignment horizontal="center" vertical="top"/>
    </xf>
    <xf numFmtId="3" fontId="2" fillId="2" borderId="2" xfId="0" applyNumberFormat="1" applyFont="1" applyFill="1" applyBorder="1" applyAlignment="1">
      <alignment horizontal="center" vertical="top"/>
    </xf>
    <xf numFmtId="0" fontId="2" fillId="3" borderId="2" xfId="0" applyFont="1" applyFill="1" applyBorder="1" applyAlignment="1">
      <alignment horizontal="center" vertical="top"/>
    </xf>
    <xf numFmtId="0" fontId="14" fillId="0" borderId="2" xfId="0" applyFont="1" applyFill="1" applyBorder="1" applyAlignment="1">
      <alignment horizontal="center" vertical="top"/>
    </xf>
    <xf numFmtId="0" fontId="2" fillId="0" borderId="1" xfId="0" applyFont="1" applyFill="1" applyBorder="1" applyAlignment="1">
      <alignment horizontal="center" vertical="top" wrapText="1"/>
    </xf>
    <xf numFmtId="1" fontId="7" fillId="2" borderId="2" xfId="0" applyNumberFormat="1" applyFont="1" applyFill="1" applyBorder="1" applyAlignment="1">
      <alignment horizontal="center" vertical="top" wrapText="1"/>
    </xf>
    <xf numFmtId="0" fontId="7" fillId="4" borderId="2" xfId="0" applyFont="1" applyFill="1" applyBorder="1" applyAlignment="1">
      <alignment horizontal="center" vertical="top" wrapText="1"/>
    </xf>
    <xf numFmtId="165" fontId="7" fillId="2" borderId="2" xfId="0" applyNumberFormat="1" applyFont="1" applyFill="1" applyBorder="1" applyAlignment="1">
      <alignment horizontal="center" vertical="top" wrapText="1"/>
    </xf>
    <xf numFmtId="0" fontId="7" fillId="2" borderId="2" xfId="0" applyFont="1" applyFill="1" applyBorder="1" applyAlignment="1">
      <alignment horizontal="center" vertical="top" wrapText="1"/>
    </xf>
    <xf numFmtId="164" fontId="22" fillId="0" borderId="2" xfId="0" applyNumberFormat="1" applyFont="1" applyFill="1" applyBorder="1" applyAlignment="1">
      <alignment horizontal="right" vertical="top"/>
    </xf>
    <xf numFmtId="164" fontId="3" fillId="0" borderId="2" xfId="0" applyNumberFormat="1" applyFont="1" applyFill="1" applyBorder="1" applyAlignment="1">
      <alignment horizontal="right" vertical="top"/>
    </xf>
    <xf numFmtId="164" fontId="21" fillId="0" borderId="0" xfId="0" applyNumberFormat="1" applyFont="1" applyFill="1" applyBorder="1" applyAlignment="1">
      <alignment vertical="top"/>
    </xf>
    <xf numFmtId="0" fontId="14" fillId="0" borderId="0" xfId="0" applyFont="1" applyBorder="1" applyAlignment="1">
      <alignment horizontal="left" wrapText="1"/>
    </xf>
    <xf numFmtId="0" fontId="1" fillId="0" borderId="0" xfId="0" applyFont="1" applyBorder="1"/>
    <xf numFmtId="0" fontId="1" fillId="2" borderId="0" xfId="0" applyFont="1" applyFill="1" applyBorder="1"/>
    <xf numFmtId="0" fontId="1" fillId="0" borderId="0" xfId="0" applyFont="1" applyAlignment="1">
      <alignment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0" borderId="1" xfId="0" applyNumberFormat="1" applyFont="1" applyFill="1" applyBorder="1" applyAlignment="1">
      <alignment horizontal="left" vertical="top" wrapText="1"/>
    </xf>
    <xf numFmtId="0" fontId="11"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14" fillId="0" borderId="0" xfId="0" applyFont="1" applyBorder="1" applyAlignment="1">
      <alignment horizontal="left" wrapText="1"/>
    </xf>
    <xf numFmtId="0" fontId="21" fillId="0" borderId="2" xfId="0" applyFont="1" applyFill="1" applyBorder="1" applyAlignment="1">
      <alignment horizontal="left" vertical="top"/>
    </xf>
    <xf numFmtId="164" fontId="21" fillId="0" borderId="2" xfId="0" applyNumberFormat="1" applyFont="1" applyFill="1" applyBorder="1" applyAlignment="1">
      <alignment horizontal="center" vertical="top"/>
    </xf>
    <xf numFmtId="164" fontId="21" fillId="2" borderId="2" xfId="0" applyNumberFormat="1" applyFont="1" applyFill="1" applyBorder="1" applyAlignment="1">
      <alignment horizontal="center" vertical="top"/>
    </xf>
    <xf numFmtId="0" fontId="14" fillId="0" borderId="0" xfId="0" applyFont="1" applyBorder="1" applyAlignment="1">
      <alignment horizontal="left"/>
    </xf>
    <xf numFmtId="0" fontId="14" fillId="0" borderId="4" xfId="0" applyFont="1" applyFill="1" applyBorder="1" applyAlignment="1">
      <alignment horizontal="left" vertical="center"/>
    </xf>
    <xf numFmtId="0" fontId="14" fillId="0" borderId="5" xfId="0" applyFont="1" applyFill="1" applyBorder="1" applyAlignment="1">
      <alignment horizontal="left" vertical="center"/>
    </xf>
    <xf numFmtId="0" fontId="14" fillId="0" borderId="6" xfId="0" applyFont="1" applyFill="1" applyBorder="1" applyAlignment="1">
      <alignment horizontal="left" vertical="center"/>
    </xf>
    <xf numFmtId="0" fontId="2" fillId="0" borderId="2" xfId="0" applyFont="1" applyFill="1" applyBorder="1" applyAlignment="1">
      <alignment horizontal="left" vertical="top"/>
    </xf>
    <xf numFmtId="0" fontId="7" fillId="0" borderId="0" xfId="0" applyFont="1" applyAlignment="1">
      <alignment horizontal="left" vertical="center" wrapText="1"/>
    </xf>
    <xf numFmtId="0" fontId="21" fillId="0" borderId="8" xfId="0" applyFont="1" applyFill="1" applyBorder="1" applyAlignment="1">
      <alignment horizontal="left"/>
    </xf>
    <xf numFmtId="0" fontId="21" fillId="0" borderId="9" xfId="0" applyFont="1" applyFill="1" applyBorder="1" applyAlignment="1">
      <alignment horizontal="left"/>
    </xf>
    <xf numFmtId="0" fontId="21" fillId="0" borderId="10" xfId="0" applyFont="1" applyFill="1" applyBorder="1" applyAlignment="1">
      <alignment horizontal="left"/>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164" fontId="3" fillId="0" borderId="4"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164" fontId="3" fillId="2" borderId="4" xfId="0" applyNumberFormat="1" applyFont="1" applyFill="1" applyBorder="1" applyAlignment="1">
      <alignment horizontal="center" vertical="top"/>
    </xf>
    <xf numFmtId="164" fontId="3" fillId="2" borderId="5" xfId="0" applyNumberFormat="1" applyFont="1" applyFill="1" applyBorder="1" applyAlignment="1">
      <alignment horizontal="center" vertical="top"/>
    </xf>
    <xf numFmtId="164" fontId="3" fillId="2" borderId="6"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7" xfId="0" applyFont="1" applyFill="1" applyBorder="1" applyAlignment="1">
      <alignment horizontal="center" vertical="top" wrapText="1"/>
    </xf>
    <xf numFmtId="0" fontId="9" fillId="3" borderId="2"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4" xfId="0" applyFont="1" applyFill="1" applyBorder="1" applyAlignment="1">
      <alignment horizontal="left" vertical="top"/>
    </xf>
    <xf numFmtId="0" fontId="9" fillId="3" borderId="5" xfId="0" applyFont="1" applyFill="1" applyBorder="1" applyAlignment="1">
      <alignment horizontal="left" vertical="top"/>
    </xf>
    <xf numFmtId="0" fontId="9" fillId="3" borderId="6" xfId="0" applyFont="1" applyFill="1" applyBorder="1" applyAlignment="1">
      <alignment horizontal="left" vertical="top"/>
    </xf>
    <xf numFmtId="0" fontId="9" fillId="3" borderId="2" xfId="0" applyFont="1" applyFill="1" applyBorder="1" applyAlignment="1">
      <alignment horizontal="left" vertical="top"/>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3" fillId="2" borderId="0" xfId="0" applyFont="1" applyFill="1" applyAlignment="1">
      <alignment horizontal="center"/>
    </xf>
    <xf numFmtId="0" fontId="5" fillId="2" borderId="2"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P127"/>
  <sheetViews>
    <sheetView tabSelected="1" topLeftCell="A96" zoomScale="70" zoomScaleNormal="70" workbookViewId="0">
      <selection activeCell="K99" sqref="K99:L99"/>
    </sheetView>
  </sheetViews>
  <sheetFormatPr defaultRowHeight="15"/>
  <cols>
    <col min="1" max="1" width="6.28515625" style="1" customWidth="1"/>
    <col min="2" max="2" width="56" style="1" customWidth="1"/>
    <col min="3" max="3" width="17.28515625" style="1" customWidth="1"/>
    <col min="4" max="4" width="12.7109375" style="1" customWidth="1"/>
    <col min="5" max="5" width="13.28515625" style="1" customWidth="1"/>
    <col min="6" max="6" width="13.42578125" style="1" customWidth="1"/>
    <col min="7" max="7" width="13.28515625" style="1" customWidth="1"/>
    <col min="8" max="8" width="12.42578125" style="1" customWidth="1"/>
    <col min="9" max="9" width="13.5703125" style="1" customWidth="1"/>
    <col min="10" max="10" width="13.140625" style="1" customWidth="1"/>
    <col min="11" max="11" width="12.28515625" style="1" customWidth="1"/>
    <col min="12" max="12" width="13.42578125" style="2" customWidth="1"/>
    <col min="13" max="13" width="13.140625" style="2" customWidth="1"/>
    <col min="14" max="14" width="12.140625" style="2" customWidth="1"/>
    <col min="15" max="15" width="15.42578125" style="1" customWidth="1"/>
    <col min="16" max="16384" width="9.140625" style="1"/>
  </cols>
  <sheetData>
    <row r="1" spans="1:15" ht="69.75" customHeight="1">
      <c r="K1" s="92" t="s">
        <v>290</v>
      </c>
      <c r="L1" s="92"/>
      <c r="M1" s="92"/>
      <c r="N1" s="92"/>
      <c r="O1" s="92"/>
    </row>
    <row r="2" spans="1:15" ht="18.75">
      <c r="A2" s="119" t="s">
        <v>0</v>
      </c>
      <c r="B2" s="119"/>
      <c r="C2" s="119"/>
      <c r="D2" s="119"/>
      <c r="E2" s="119"/>
      <c r="F2" s="119"/>
      <c r="G2" s="119"/>
      <c r="H2" s="119"/>
      <c r="I2" s="119"/>
      <c r="J2" s="119"/>
      <c r="K2" s="119"/>
      <c r="L2" s="119"/>
      <c r="M2" s="119"/>
      <c r="N2" s="119"/>
      <c r="O2" s="119"/>
    </row>
    <row r="3" spans="1:15" ht="18.75">
      <c r="A3" s="3"/>
      <c r="B3" s="3"/>
      <c r="C3" s="3"/>
      <c r="D3" s="3"/>
      <c r="E3" s="3"/>
      <c r="F3" s="3"/>
      <c r="G3" s="3"/>
      <c r="H3" s="3"/>
      <c r="I3" s="3"/>
      <c r="J3" s="3"/>
      <c r="K3" s="3"/>
      <c r="L3" s="3"/>
      <c r="M3" s="3"/>
      <c r="N3" s="3"/>
      <c r="O3" s="3"/>
    </row>
    <row r="4" spans="1:15" s="4" customFormat="1">
      <c r="A4" s="113" t="s">
        <v>1</v>
      </c>
      <c r="B4" s="113" t="s">
        <v>2</v>
      </c>
      <c r="C4" s="113" t="s">
        <v>3</v>
      </c>
      <c r="D4" s="113" t="s">
        <v>4</v>
      </c>
      <c r="E4" s="113" t="s">
        <v>5</v>
      </c>
      <c r="F4" s="120" t="s">
        <v>6</v>
      </c>
      <c r="G4" s="120"/>
      <c r="H4" s="120"/>
      <c r="I4" s="120" t="s">
        <v>7</v>
      </c>
      <c r="J4" s="120"/>
      <c r="K4" s="120"/>
      <c r="L4" s="120" t="s">
        <v>8</v>
      </c>
      <c r="M4" s="120"/>
      <c r="N4" s="120"/>
      <c r="O4" s="113" t="s">
        <v>9</v>
      </c>
    </row>
    <row r="5" spans="1:15" s="4" customFormat="1" ht="57.75">
      <c r="A5" s="114"/>
      <c r="B5" s="114"/>
      <c r="C5" s="114"/>
      <c r="D5" s="114"/>
      <c r="E5" s="114"/>
      <c r="F5" s="5" t="s">
        <v>10</v>
      </c>
      <c r="G5" s="5" t="s">
        <v>11</v>
      </c>
      <c r="H5" s="5" t="s">
        <v>12</v>
      </c>
      <c r="I5" s="5" t="s">
        <v>10</v>
      </c>
      <c r="J5" s="5" t="s">
        <v>11</v>
      </c>
      <c r="K5" s="5" t="s">
        <v>12</v>
      </c>
      <c r="L5" s="5" t="s">
        <v>10</v>
      </c>
      <c r="M5" s="5" t="s">
        <v>11</v>
      </c>
      <c r="N5" s="5" t="s">
        <v>12</v>
      </c>
      <c r="O5" s="114"/>
    </row>
    <row r="6" spans="1:15" s="4" customFormat="1" ht="15.75">
      <c r="A6" s="6">
        <v>1</v>
      </c>
      <c r="B6" s="7">
        <v>2</v>
      </c>
      <c r="C6" s="7">
        <v>3</v>
      </c>
      <c r="D6" s="7">
        <v>4</v>
      </c>
      <c r="E6" s="7">
        <v>5</v>
      </c>
      <c r="F6" s="7">
        <v>6</v>
      </c>
      <c r="G6" s="7">
        <v>7</v>
      </c>
      <c r="H6" s="7">
        <v>8</v>
      </c>
      <c r="I6" s="7">
        <v>9</v>
      </c>
      <c r="J6" s="7">
        <v>10</v>
      </c>
      <c r="K6" s="7">
        <v>11</v>
      </c>
      <c r="L6" s="7">
        <v>12</v>
      </c>
      <c r="M6" s="7">
        <v>13</v>
      </c>
      <c r="N6" s="7">
        <v>14</v>
      </c>
      <c r="O6" s="7">
        <v>15</v>
      </c>
    </row>
    <row r="7" spans="1:15" s="4" customFormat="1" ht="15.75" customHeight="1">
      <c r="A7" s="115" t="s">
        <v>291</v>
      </c>
      <c r="B7" s="116"/>
      <c r="C7" s="116"/>
      <c r="D7" s="116"/>
      <c r="E7" s="116"/>
      <c r="F7" s="116"/>
      <c r="G7" s="116"/>
      <c r="H7" s="116"/>
      <c r="I7" s="116"/>
      <c r="J7" s="116"/>
      <c r="K7" s="116"/>
      <c r="L7" s="116"/>
      <c r="M7" s="116"/>
      <c r="N7" s="116"/>
      <c r="O7" s="117"/>
    </row>
    <row r="8" spans="1:15" ht="27.75" customHeight="1">
      <c r="A8" s="8" t="s">
        <v>13</v>
      </c>
      <c r="B8" s="108" t="s">
        <v>14</v>
      </c>
      <c r="C8" s="81"/>
      <c r="D8" s="81"/>
      <c r="E8" s="81"/>
      <c r="F8" s="81"/>
      <c r="G8" s="81"/>
      <c r="H8" s="81"/>
      <c r="I8" s="81"/>
      <c r="J8" s="81"/>
      <c r="K8" s="81"/>
      <c r="L8" s="81"/>
      <c r="M8" s="81"/>
      <c r="N8" s="81"/>
      <c r="O8" s="82"/>
    </row>
    <row r="9" spans="1:15" s="16" customFormat="1" ht="207.75" customHeight="1">
      <c r="A9" s="78" t="s">
        <v>15</v>
      </c>
      <c r="B9" s="79" t="s">
        <v>16</v>
      </c>
      <c r="C9" s="104" t="s">
        <v>17</v>
      </c>
      <c r="D9" s="77" t="s">
        <v>18</v>
      </c>
      <c r="E9" s="11" t="s">
        <v>306</v>
      </c>
      <c r="F9" s="12" t="s">
        <v>173</v>
      </c>
      <c r="G9" s="13" t="s">
        <v>308</v>
      </c>
      <c r="H9" s="14">
        <v>0</v>
      </c>
      <c r="I9" s="12" t="s">
        <v>173</v>
      </c>
      <c r="J9" s="13" t="s">
        <v>309</v>
      </c>
      <c r="K9" s="14">
        <v>0</v>
      </c>
      <c r="L9" s="12" t="s">
        <v>307</v>
      </c>
      <c r="M9" s="13" t="s">
        <v>309</v>
      </c>
      <c r="N9" s="14">
        <v>57237</v>
      </c>
      <c r="O9" s="15">
        <f t="shared" ref="O9:O16" si="0">H9+K9+N9</f>
        <v>57237</v>
      </c>
    </row>
    <row r="10" spans="1:15" s="16" customFormat="1" ht="157.5" customHeight="1">
      <c r="A10" s="9" t="s">
        <v>20</v>
      </c>
      <c r="B10" s="17" t="s">
        <v>21</v>
      </c>
      <c r="C10" s="106"/>
      <c r="D10" s="10" t="s">
        <v>18</v>
      </c>
      <c r="E10" s="11" t="s">
        <v>19</v>
      </c>
      <c r="F10" s="12" t="s">
        <v>173</v>
      </c>
      <c r="G10" s="13" t="s">
        <v>308</v>
      </c>
      <c r="H10" s="14">
        <v>0</v>
      </c>
      <c r="I10" s="12" t="s">
        <v>173</v>
      </c>
      <c r="J10" s="13" t="s">
        <v>309</v>
      </c>
      <c r="K10" s="14">
        <v>0</v>
      </c>
      <c r="L10" s="12" t="s">
        <v>310</v>
      </c>
      <c r="M10" s="13" t="s">
        <v>309</v>
      </c>
      <c r="N10" s="14">
        <v>23907</v>
      </c>
      <c r="O10" s="15">
        <f>H10+K10+N10</f>
        <v>23907</v>
      </c>
    </row>
    <row r="11" spans="1:15" s="16" customFormat="1" ht="54" customHeight="1">
      <c r="A11" s="9" t="s">
        <v>22</v>
      </c>
      <c r="B11" s="18" t="s">
        <v>23</v>
      </c>
      <c r="C11" s="104" t="s">
        <v>24</v>
      </c>
      <c r="D11" s="10" t="s">
        <v>18</v>
      </c>
      <c r="E11" s="10" t="s">
        <v>25</v>
      </c>
      <c r="F11" s="12" t="s">
        <v>173</v>
      </c>
      <c r="G11" s="12" t="s">
        <v>27</v>
      </c>
      <c r="H11" s="14">
        <v>0</v>
      </c>
      <c r="I11" s="12" t="s">
        <v>173</v>
      </c>
      <c r="J11" s="12" t="s">
        <v>27</v>
      </c>
      <c r="K11" s="14">
        <v>0</v>
      </c>
      <c r="L11" s="12" t="s">
        <v>26</v>
      </c>
      <c r="M11" s="12" t="s">
        <v>27</v>
      </c>
      <c r="N11" s="14">
        <v>2115</v>
      </c>
      <c r="O11" s="15">
        <f t="shared" si="0"/>
        <v>2115</v>
      </c>
    </row>
    <row r="12" spans="1:15" s="16" customFormat="1" ht="67.5" customHeight="1">
      <c r="A12" s="9" t="s">
        <v>28</v>
      </c>
      <c r="B12" s="19" t="s">
        <v>34</v>
      </c>
      <c r="C12" s="106"/>
      <c r="D12" s="10" t="s">
        <v>18</v>
      </c>
      <c r="E12" s="75" t="s">
        <v>30</v>
      </c>
      <c r="F12" s="20" t="s">
        <v>173</v>
      </c>
      <c r="G12" s="20" t="s">
        <v>311</v>
      </c>
      <c r="H12" s="12">
        <v>0</v>
      </c>
      <c r="I12" s="20" t="s">
        <v>173</v>
      </c>
      <c r="J12" s="20" t="s">
        <v>312</v>
      </c>
      <c r="K12" s="12">
        <v>0</v>
      </c>
      <c r="L12" s="20" t="s">
        <v>313</v>
      </c>
      <c r="M12" s="20" t="s">
        <v>312</v>
      </c>
      <c r="N12" s="12">
        <v>10203</v>
      </c>
      <c r="O12" s="15">
        <f t="shared" si="0"/>
        <v>10203</v>
      </c>
    </row>
    <row r="13" spans="1:15" s="16" customFormat="1" ht="100.5" customHeight="1">
      <c r="A13" s="9" t="s">
        <v>33</v>
      </c>
      <c r="B13" s="18" t="s">
        <v>29</v>
      </c>
      <c r="C13" s="105"/>
      <c r="D13" s="75" t="s">
        <v>18</v>
      </c>
      <c r="E13" s="75" t="s">
        <v>30</v>
      </c>
      <c r="F13" s="12" t="s">
        <v>31</v>
      </c>
      <c r="G13" s="12" t="s">
        <v>32</v>
      </c>
      <c r="H13" s="14">
        <v>38</v>
      </c>
      <c r="I13" s="12" t="s">
        <v>31</v>
      </c>
      <c r="J13" s="12" t="s">
        <v>32</v>
      </c>
      <c r="K13" s="14">
        <v>38</v>
      </c>
      <c r="L13" s="12" t="s">
        <v>31</v>
      </c>
      <c r="M13" s="12" t="s">
        <v>32</v>
      </c>
      <c r="N13" s="14">
        <v>50</v>
      </c>
      <c r="O13" s="15">
        <f t="shared" ref="O13" si="1">H13+K13+N13</f>
        <v>126</v>
      </c>
    </row>
    <row r="14" spans="1:15" s="16" customFormat="1" ht="16.5">
      <c r="A14" s="88" t="s">
        <v>35</v>
      </c>
      <c r="B14" s="89"/>
      <c r="C14" s="89"/>
      <c r="D14" s="89"/>
      <c r="E14" s="89"/>
      <c r="F14" s="21"/>
      <c r="G14" s="22"/>
      <c r="H14" s="23">
        <f>SUM(H15:H16)</f>
        <v>38</v>
      </c>
      <c r="I14" s="24"/>
      <c r="J14" s="25"/>
      <c r="K14" s="23">
        <f>SUM(K15:K16)</f>
        <v>38</v>
      </c>
      <c r="L14" s="26"/>
      <c r="M14" s="27"/>
      <c r="N14" s="28">
        <f>SUM(N15:N16)</f>
        <v>93512</v>
      </c>
      <c r="O14" s="29">
        <f t="shared" si="0"/>
        <v>93588</v>
      </c>
    </row>
    <row r="15" spans="1:15" s="16" customFormat="1" ht="16.5">
      <c r="A15" s="91" t="s">
        <v>17</v>
      </c>
      <c r="B15" s="91"/>
      <c r="C15" s="91"/>
      <c r="D15" s="91"/>
      <c r="E15" s="91"/>
      <c r="F15" s="21"/>
      <c r="G15" s="22"/>
      <c r="H15" s="30">
        <f>SUM(H9:H10)</f>
        <v>0</v>
      </c>
      <c r="I15" s="31"/>
      <c r="J15" s="31"/>
      <c r="K15" s="30">
        <f>SUM(K9:K10)</f>
        <v>0</v>
      </c>
      <c r="L15" s="32"/>
      <c r="M15" s="32"/>
      <c r="N15" s="33">
        <f>SUM(N9:N10)</f>
        <v>81144</v>
      </c>
      <c r="O15" s="23">
        <f t="shared" si="0"/>
        <v>81144</v>
      </c>
    </row>
    <row r="16" spans="1:15" s="16" customFormat="1" ht="16.5">
      <c r="A16" s="91" t="s">
        <v>36</v>
      </c>
      <c r="B16" s="91"/>
      <c r="C16" s="91"/>
      <c r="D16" s="91"/>
      <c r="E16" s="91"/>
      <c r="F16" s="21"/>
      <c r="G16" s="22"/>
      <c r="H16" s="30">
        <f>SUM(H11:H13)</f>
        <v>38</v>
      </c>
      <c r="I16" s="31"/>
      <c r="J16" s="31"/>
      <c r="K16" s="30">
        <f>SUM(K11:K13)</f>
        <v>38</v>
      </c>
      <c r="L16" s="32"/>
      <c r="M16" s="32"/>
      <c r="N16" s="33">
        <f>SUM(N11:N13)</f>
        <v>12368</v>
      </c>
      <c r="O16" s="23">
        <f t="shared" si="0"/>
        <v>12444</v>
      </c>
    </row>
    <row r="17" spans="1:15" ht="48.75" customHeight="1">
      <c r="A17" s="34" t="s">
        <v>37</v>
      </c>
      <c r="B17" s="108" t="s">
        <v>38</v>
      </c>
      <c r="C17" s="81"/>
      <c r="D17" s="81"/>
      <c r="E17" s="81"/>
      <c r="F17" s="81"/>
      <c r="G17" s="81"/>
      <c r="H17" s="81"/>
      <c r="I17" s="81"/>
      <c r="J17" s="81"/>
      <c r="K17" s="81"/>
      <c r="L17" s="81"/>
      <c r="M17" s="81"/>
      <c r="N17" s="81"/>
      <c r="O17" s="82"/>
    </row>
    <row r="18" spans="1:15" ht="47.25">
      <c r="A18" s="9" t="s">
        <v>39</v>
      </c>
      <c r="B18" s="35" t="s">
        <v>40</v>
      </c>
      <c r="C18" s="118" t="s">
        <v>24</v>
      </c>
      <c r="D18" s="10" t="s">
        <v>18</v>
      </c>
      <c r="E18" s="36" t="s">
        <v>30</v>
      </c>
      <c r="F18" s="12" t="s">
        <v>41</v>
      </c>
      <c r="G18" s="12" t="s">
        <v>42</v>
      </c>
      <c r="H18" s="14">
        <v>120</v>
      </c>
      <c r="I18" s="12" t="s">
        <v>41</v>
      </c>
      <c r="J18" s="12" t="s">
        <v>42</v>
      </c>
      <c r="K18" s="14">
        <v>120</v>
      </c>
      <c r="L18" s="12" t="s">
        <v>41</v>
      </c>
      <c r="M18" s="12" t="s">
        <v>42</v>
      </c>
      <c r="N18" s="14">
        <v>120</v>
      </c>
      <c r="O18" s="15">
        <f t="shared" ref="O18:O22" si="2">H18+K18+N18</f>
        <v>360</v>
      </c>
    </row>
    <row r="19" spans="1:15" ht="121.5" customHeight="1">
      <c r="A19" s="9" t="s">
        <v>43</v>
      </c>
      <c r="B19" s="35" t="s">
        <v>44</v>
      </c>
      <c r="C19" s="118"/>
      <c r="D19" s="10" t="s">
        <v>18</v>
      </c>
      <c r="E19" s="36" t="s">
        <v>45</v>
      </c>
      <c r="F19" s="20" t="s">
        <v>46</v>
      </c>
      <c r="G19" s="20" t="s">
        <v>47</v>
      </c>
      <c r="H19" s="14">
        <v>6833</v>
      </c>
      <c r="I19" s="20" t="s">
        <v>46</v>
      </c>
      <c r="J19" s="20" t="s">
        <v>47</v>
      </c>
      <c r="K19" s="14">
        <v>6833</v>
      </c>
      <c r="L19" s="20" t="s">
        <v>46</v>
      </c>
      <c r="M19" s="20" t="s">
        <v>47</v>
      </c>
      <c r="N19" s="14">
        <v>6833</v>
      </c>
      <c r="O19" s="15">
        <f t="shared" si="2"/>
        <v>20499</v>
      </c>
    </row>
    <row r="20" spans="1:15" ht="50.25" customHeight="1">
      <c r="A20" s="9" t="s">
        <v>48</v>
      </c>
      <c r="B20" s="35" t="s">
        <v>49</v>
      </c>
      <c r="C20" s="118"/>
      <c r="D20" s="10" t="s">
        <v>18</v>
      </c>
      <c r="E20" s="36" t="s">
        <v>30</v>
      </c>
      <c r="F20" s="12" t="s">
        <v>31</v>
      </c>
      <c r="G20" s="12" t="s">
        <v>32</v>
      </c>
      <c r="H20" s="14">
        <v>26</v>
      </c>
      <c r="I20" s="12" t="s">
        <v>31</v>
      </c>
      <c r="J20" s="12" t="s">
        <v>32</v>
      </c>
      <c r="K20" s="14">
        <v>26</v>
      </c>
      <c r="L20" s="12" t="s">
        <v>31</v>
      </c>
      <c r="M20" s="12" t="s">
        <v>32</v>
      </c>
      <c r="N20" s="14">
        <v>28</v>
      </c>
      <c r="O20" s="15">
        <f t="shared" si="2"/>
        <v>80</v>
      </c>
    </row>
    <row r="21" spans="1:15" s="16" customFormat="1" ht="16.5">
      <c r="A21" s="88" t="s">
        <v>50</v>
      </c>
      <c r="B21" s="89"/>
      <c r="C21" s="89"/>
      <c r="D21" s="89"/>
      <c r="E21" s="89"/>
      <c r="F21" s="21"/>
      <c r="G21" s="22"/>
      <c r="H21" s="23">
        <f>SUM(H22:H22)</f>
        <v>6979</v>
      </c>
      <c r="I21" s="24"/>
      <c r="J21" s="25"/>
      <c r="K21" s="23">
        <f>SUM(K22:K22)</f>
        <v>6979</v>
      </c>
      <c r="L21" s="26"/>
      <c r="M21" s="27"/>
      <c r="N21" s="23">
        <f>SUM(N22:N22)</f>
        <v>6981</v>
      </c>
      <c r="O21" s="29">
        <f t="shared" si="2"/>
        <v>20939</v>
      </c>
    </row>
    <row r="22" spans="1:15" s="16" customFormat="1" ht="16.5">
      <c r="A22" s="91" t="s">
        <v>36</v>
      </c>
      <c r="B22" s="91"/>
      <c r="C22" s="91"/>
      <c r="D22" s="91"/>
      <c r="E22" s="91"/>
      <c r="F22" s="21"/>
      <c r="G22" s="22"/>
      <c r="H22" s="30">
        <f>SUM(H18,H19,H20)</f>
        <v>6979</v>
      </c>
      <c r="I22" s="31"/>
      <c r="J22" s="31"/>
      <c r="K22" s="30">
        <f>SUM(K18,K19,K20)</f>
        <v>6979</v>
      </c>
      <c r="L22" s="32"/>
      <c r="M22" s="32"/>
      <c r="N22" s="30">
        <f>SUM(N18,N19,N20)</f>
        <v>6981</v>
      </c>
      <c r="O22" s="23">
        <f t="shared" si="2"/>
        <v>20939</v>
      </c>
    </row>
    <row r="23" spans="1:15" ht="42.75" customHeight="1">
      <c r="A23" s="34" t="s">
        <v>51</v>
      </c>
      <c r="B23" s="108" t="s">
        <v>52</v>
      </c>
      <c r="C23" s="81"/>
      <c r="D23" s="81"/>
      <c r="E23" s="81"/>
      <c r="F23" s="81"/>
      <c r="G23" s="81"/>
      <c r="H23" s="81"/>
      <c r="I23" s="81"/>
      <c r="J23" s="81"/>
      <c r="K23" s="81"/>
      <c r="L23" s="81"/>
      <c r="M23" s="81"/>
      <c r="N23" s="81"/>
      <c r="O23" s="82"/>
    </row>
    <row r="24" spans="1:15" s="16" customFormat="1" ht="70.5" customHeight="1">
      <c r="A24" s="9" t="s">
        <v>53</v>
      </c>
      <c r="B24" s="37" t="s">
        <v>54</v>
      </c>
      <c r="C24" s="104" t="s">
        <v>24</v>
      </c>
      <c r="D24" s="10" t="s">
        <v>18</v>
      </c>
      <c r="E24" s="10" t="s">
        <v>30</v>
      </c>
      <c r="F24" s="12">
        <v>83</v>
      </c>
      <c r="G24" s="12" t="s">
        <v>55</v>
      </c>
      <c r="H24" s="14">
        <v>498</v>
      </c>
      <c r="I24" s="12">
        <v>83</v>
      </c>
      <c r="J24" s="12" t="s">
        <v>55</v>
      </c>
      <c r="K24" s="14">
        <v>498</v>
      </c>
      <c r="L24" s="12">
        <v>96</v>
      </c>
      <c r="M24" s="12" t="s">
        <v>55</v>
      </c>
      <c r="N24" s="14">
        <v>576</v>
      </c>
      <c r="O24" s="15">
        <f t="shared" ref="O24:O29" si="3">H24+K24+N24</f>
        <v>1572</v>
      </c>
    </row>
    <row r="25" spans="1:15" s="16" customFormat="1" ht="118.5" customHeight="1">
      <c r="A25" s="9" t="s">
        <v>56</v>
      </c>
      <c r="B25" s="37" t="s">
        <v>57</v>
      </c>
      <c r="C25" s="105"/>
      <c r="D25" s="10" t="s">
        <v>18</v>
      </c>
      <c r="E25" s="10" t="s">
        <v>30</v>
      </c>
      <c r="F25" s="12" t="s">
        <v>31</v>
      </c>
      <c r="G25" s="12" t="s">
        <v>32</v>
      </c>
      <c r="H25" s="14">
        <v>3</v>
      </c>
      <c r="I25" s="12" t="s">
        <v>31</v>
      </c>
      <c r="J25" s="12" t="s">
        <v>32</v>
      </c>
      <c r="K25" s="14">
        <v>3</v>
      </c>
      <c r="L25" s="12" t="s">
        <v>31</v>
      </c>
      <c r="M25" s="12" t="s">
        <v>32</v>
      </c>
      <c r="N25" s="14">
        <v>3</v>
      </c>
      <c r="O25" s="15">
        <f t="shared" si="3"/>
        <v>9</v>
      </c>
    </row>
    <row r="26" spans="1:15" s="16" customFormat="1" ht="63" customHeight="1">
      <c r="A26" s="9" t="s">
        <v>58</v>
      </c>
      <c r="B26" s="18" t="s">
        <v>59</v>
      </c>
      <c r="C26" s="10" t="s">
        <v>60</v>
      </c>
      <c r="D26" s="10" t="s">
        <v>18</v>
      </c>
      <c r="E26" s="10" t="s">
        <v>30</v>
      </c>
      <c r="F26" s="12" t="s">
        <v>61</v>
      </c>
      <c r="G26" s="12" t="s">
        <v>62</v>
      </c>
      <c r="H26" s="14">
        <v>967</v>
      </c>
      <c r="I26" s="12" t="s">
        <v>61</v>
      </c>
      <c r="J26" s="12" t="s">
        <v>62</v>
      </c>
      <c r="K26" s="14">
        <v>967</v>
      </c>
      <c r="L26" s="12" t="s">
        <v>61</v>
      </c>
      <c r="M26" s="12" t="s">
        <v>62</v>
      </c>
      <c r="N26" s="14">
        <v>967</v>
      </c>
      <c r="O26" s="15">
        <f t="shared" si="3"/>
        <v>2901</v>
      </c>
    </row>
    <row r="27" spans="1:15" s="16" customFormat="1" ht="16.5">
      <c r="A27" s="88" t="s">
        <v>63</v>
      </c>
      <c r="B27" s="89"/>
      <c r="C27" s="89"/>
      <c r="D27" s="89"/>
      <c r="E27" s="89"/>
      <c r="F27" s="21"/>
      <c r="G27" s="22"/>
      <c r="H27" s="23">
        <f>SUM(H28:H29)</f>
        <v>1468</v>
      </c>
      <c r="I27" s="24"/>
      <c r="J27" s="25"/>
      <c r="K27" s="23">
        <f>SUM(K28:K29)</f>
        <v>1468</v>
      </c>
      <c r="L27" s="26"/>
      <c r="M27" s="27"/>
      <c r="N27" s="28">
        <f>SUM(N28:N29)</f>
        <v>1546</v>
      </c>
      <c r="O27" s="29">
        <f t="shared" si="3"/>
        <v>4482</v>
      </c>
    </row>
    <row r="28" spans="1:15" s="16" customFormat="1" ht="16.5">
      <c r="A28" s="91" t="s">
        <v>36</v>
      </c>
      <c r="B28" s="91"/>
      <c r="C28" s="91"/>
      <c r="D28" s="91"/>
      <c r="E28" s="91"/>
      <c r="F28" s="21"/>
      <c r="G28" s="22"/>
      <c r="H28" s="30">
        <f>SUM(H24:H25 )</f>
        <v>501</v>
      </c>
      <c r="I28" s="31"/>
      <c r="J28" s="31"/>
      <c r="K28" s="30">
        <f>SUM(K24:K25 )</f>
        <v>501</v>
      </c>
      <c r="L28" s="32"/>
      <c r="M28" s="32"/>
      <c r="N28" s="33">
        <f>SUM(N24:N25)</f>
        <v>579</v>
      </c>
      <c r="O28" s="23">
        <f t="shared" si="3"/>
        <v>1581</v>
      </c>
    </row>
    <row r="29" spans="1:15" s="16" customFormat="1" ht="16.5">
      <c r="A29" s="91" t="s">
        <v>64</v>
      </c>
      <c r="B29" s="91"/>
      <c r="C29" s="91"/>
      <c r="D29" s="91"/>
      <c r="E29" s="91"/>
      <c r="F29" s="21"/>
      <c r="G29" s="22"/>
      <c r="H29" s="30">
        <f>H26</f>
        <v>967</v>
      </c>
      <c r="I29" s="31"/>
      <c r="J29" s="31"/>
      <c r="K29" s="30">
        <f>K26</f>
        <v>967</v>
      </c>
      <c r="L29" s="32"/>
      <c r="M29" s="32"/>
      <c r="N29" s="33">
        <f>N26</f>
        <v>967</v>
      </c>
      <c r="O29" s="23">
        <f t="shared" si="3"/>
        <v>2901</v>
      </c>
    </row>
    <row r="30" spans="1:15" ht="27.75" customHeight="1">
      <c r="A30" s="34" t="s">
        <v>65</v>
      </c>
      <c r="B30" s="112" t="s">
        <v>66</v>
      </c>
      <c r="C30" s="112"/>
      <c r="D30" s="112"/>
      <c r="E30" s="112"/>
      <c r="F30" s="112"/>
      <c r="G30" s="112"/>
      <c r="H30" s="112"/>
      <c r="I30" s="112"/>
      <c r="J30" s="112"/>
      <c r="K30" s="112"/>
      <c r="L30" s="112"/>
      <c r="M30" s="112"/>
      <c r="N30" s="112"/>
      <c r="O30" s="112"/>
    </row>
    <row r="31" spans="1:15" s="16" customFormat="1" ht="49.5" customHeight="1">
      <c r="A31" s="9" t="s">
        <v>67</v>
      </c>
      <c r="B31" s="38" t="s">
        <v>68</v>
      </c>
      <c r="C31" s="104" t="s">
        <v>24</v>
      </c>
      <c r="D31" s="104" t="s">
        <v>18</v>
      </c>
      <c r="E31" s="104" t="s">
        <v>69</v>
      </c>
      <c r="F31" s="12" t="s">
        <v>325</v>
      </c>
      <c r="G31" s="12" t="s">
        <v>70</v>
      </c>
      <c r="H31" s="14">
        <f>SUM(H32:H35)</f>
        <v>4877</v>
      </c>
      <c r="I31" s="12" t="s">
        <v>325</v>
      </c>
      <c r="J31" s="12" t="s">
        <v>70</v>
      </c>
      <c r="K31" s="14">
        <f>SUM(K32:K35)</f>
        <v>4877</v>
      </c>
      <c r="L31" s="12" t="s">
        <v>71</v>
      </c>
      <c r="M31" s="12" t="s">
        <v>70</v>
      </c>
      <c r="N31" s="14">
        <f>SUM(N32:N35)</f>
        <v>3793</v>
      </c>
      <c r="O31" s="15">
        <f t="shared" ref="O31:O48" si="4">H31+K31+N31</f>
        <v>13547</v>
      </c>
    </row>
    <row r="32" spans="1:15" s="16" customFormat="1" ht="67.5" customHeight="1">
      <c r="A32" s="39" t="s">
        <v>72</v>
      </c>
      <c r="B32" s="18" t="s">
        <v>73</v>
      </c>
      <c r="C32" s="106"/>
      <c r="D32" s="106"/>
      <c r="E32" s="106"/>
      <c r="F32" s="12" t="s">
        <v>74</v>
      </c>
      <c r="G32" s="12" t="s">
        <v>75</v>
      </c>
      <c r="H32" s="14">
        <v>126</v>
      </c>
      <c r="I32" s="12" t="s">
        <v>74</v>
      </c>
      <c r="J32" s="12" t="s">
        <v>75</v>
      </c>
      <c r="K32" s="14">
        <v>126</v>
      </c>
      <c r="L32" s="12" t="s">
        <v>74</v>
      </c>
      <c r="M32" s="12" t="s">
        <v>75</v>
      </c>
      <c r="N32" s="14">
        <v>126</v>
      </c>
      <c r="O32" s="15">
        <f t="shared" si="4"/>
        <v>378</v>
      </c>
    </row>
    <row r="33" spans="1:15" s="16" customFormat="1" ht="89.25">
      <c r="A33" s="39" t="s">
        <v>76</v>
      </c>
      <c r="B33" s="18" t="s">
        <v>77</v>
      </c>
      <c r="C33" s="106"/>
      <c r="D33" s="106"/>
      <c r="E33" s="106"/>
      <c r="F33" s="12" t="s">
        <v>324</v>
      </c>
      <c r="G33" s="12" t="s">
        <v>78</v>
      </c>
      <c r="H33" s="14">
        <v>3343</v>
      </c>
      <c r="I33" s="12" t="s">
        <v>324</v>
      </c>
      <c r="J33" s="12" t="s">
        <v>78</v>
      </c>
      <c r="K33" s="14">
        <v>3343</v>
      </c>
      <c r="L33" s="12" t="s">
        <v>79</v>
      </c>
      <c r="M33" s="12" t="s">
        <v>78</v>
      </c>
      <c r="N33" s="14">
        <v>2259</v>
      </c>
      <c r="O33" s="15">
        <f t="shared" si="4"/>
        <v>8945</v>
      </c>
    </row>
    <row r="34" spans="1:15" s="16" customFormat="1" ht="37.5" customHeight="1">
      <c r="A34" s="39" t="s">
        <v>80</v>
      </c>
      <c r="B34" s="18" t="s">
        <v>81</v>
      </c>
      <c r="C34" s="106"/>
      <c r="D34" s="106"/>
      <c r="E34" s="106"/>
      <c r="F34" s="12" t="s">
        <v>82</v>
      </c>
      <c r="G34" s="12" t="s">
        <v>83</v>
      </c>
      <c r="H34" s="14">
        <v>1309</v>
      </c>
      <c r="I34" s="12" t="s">
        <v>82</v>
      </c>
      <c r="J34" s="12" t="s">
        <v>83</v>
      </c>
      <c r="K34" s="14">
        <v>1309</v>
      </c>
      <c r="L34" s="12" t="s">
        <v>82</v>
      </c>
      <c r="M34" s="12" t="s">
        <v>83</v>
      </c>
      <c r="N34" s="14">
        <v>1309</v>
      </c>
      <c r="O34" s="15">
        <f t="shared" si="4"/>
        <v>3927</v>
      </c>
    </row>
    <row r="35" spans="1:15" s="16" customFormat="1" ht="36" customHeight="1">
      <c r="A35" s="39" t="s">
        <v>84</v>
      </c>
      <c r="B35" s="18" t="s">
        <v>85</v>
      </c>
      <c r="C35" s="106"/>
      <c r="D35" s="105"/>
      <c r="E35" s="105"/>
      <c r="F35" s="12" t="s">
        <v>86</v>
      </c>
      <c r="G35" s="12" t="s">
        <v>87</v>
      </c>
      <c r="H35" s="14">
        <v>99</v>
      </c>
      <c r="I35" s="12" t="s">
        <v>86</v>
      </c>
      <c r="J35" s="12" t="s">
        <v>87</v>
      </c>
      <c r="K35" s="14">
        <v>99</v>
      </c>
      <c r="L35" s="12" t="s">
        <v>86</v>
      </c>
      <c r="M35" s="12" t="s">
        <v>87</v>
      </c>
      <c r="N35" s="14">
        <v>99</v>
      </c>
      <c r="O35" s="15">
        <f t="shared" si="4"/>
        <v>297</v>
      </c>
    </row>
    <row r="36" spans="1:15" s="16" customFormat="1" ht="216" customHeight="1">
      <c r="A36" s="9" t="s">
        <v>88</v>
      </c>
      <c r="B36" s="18" t="s">
        <v>89</v>
      </c>
      <c r="C36" s="106"/>
      <c r="D36" s="10" t="s">
        <v>18</v>
      </c>
      <c r="E36" s="10" t="s">
        <v>30</v>
      </c>
      <c r="F36" s="20" t="s">
        <v>90</v>
      </c>
      <c r="G36" s="20" t="s">
        <v>91</v>
      </c>
      <c r="H36" s="40">
        <v>9</v>
      </c>
      <c r="I36" s="20" t="s">
        <v>90</v>
      </c>
      <c r="J36" s="20" t="s">
        <v>91</v>
      </c>
      <c r="K36" s="40">
        <v>9</v>
      </c>
      <c r="L36" s="12" t="s">
        <v>90</v>
      </c>
      <c r="M36" s="12" t="s">
        <v>91</v>
      </c>
      <c r="N36" s="14">
        <v>9</v>
      </c>
      <c r="O36" s="15">
        <f t="shared" si="4"/>
        <v>27</v>
      </c>
    </row>
    <row r="37" spans="1:15" s="16" customFormat="1" ht="54.75" customHeight="1">
      <c r="A37" s="9" t="s">
        <v>92</v>
      </c>
      <c r="B37" s="18" t="s">
        <v>93</v>
      </c>
      <c r="C37" s="106"/>
      <c r="D37" s="10" t="s">
        <v>18</v>
      </c>
      <c r="E37" s="10" t="s">
        <v>30</v>
      </c>
      <c r="F37" s="12" t="s">
        <v>94</v>
      </c>
      <c r="G37" s="12" t="s">
        <v>95</v>
      </c>
      <c r="H37" s="14">
        <v>550</v>
      </c>
      <c r="I37" s="12" t="s">
        <v>94</v>
      </c>
      <c r="J37" s="12" t="s">
        <v>95</v>
      </c>
      <c r="K37" s="14">
        <v>550</v>
      </c>
      <c r="L37" s="12" t="s">
        <v>94</v>
      </c>
      <c r="M37" s="12" t="s">
        <v>95</v>
      </c>
      <c r="N37" s="14">
        <v>550</v>
      </c>
      <c r="O37" s="15">
        <f t="shared" si="4"/>
        <v>1650</v>
      </c>
    </row>
    <row r="38" spans="1:15" s="16" customFormat="1" ht="66.75">
      <c r="A38" s="9" t="s">
        <v>96</v>
      </c>
      <c r="B38" s="37" t="s">
        <v>97</v>
      </c>
      <c r="C38" s="106"/>
      <c r="D38" s="10" t="s">
        <v>18</v>
      </c>
      <c r="E38" s="10" t="s">
        <v>98</v>
      </c>
      <c r="F38" s="12" t="s">
        <v>100</v>
      </c>
      <c r="G38" s="12" t="s">
        <v>99</v>
      </c>
      <c r="H38" s="14">
        <v>3976</v>
      </c>
      <c r="I38" s="12" t="s">
        <v>100</v>
      </c>
      <c r="J38" s="12" t="s">
        <v>99</v>
      </c>
      <c r="K38" s="14">
        <v>3976</v>
      </c>
      <c r="L38" s="12" t="s">
        <v>101</v>
      </c>
      <c r="M38" s="12" t="s">
        <v>99</v>
      </c>
      <c r="N38" s="14">
        <v>4144</v>
      </c>
      <c r="O38" s="15">
        <f t="shared" si="4"/>
        <v>12096</v>
      </c>
    </row>
    <row r="39" spans="1:15" s="16" customFormat="1" ht="99" customHeight="1">
      <c r="A39" s="9" t="s">
        <v>102</v>
      </c>
      <c r="B39" s="37" t="s">
        <v>103</v>
      </c>
      <c r="C39" s="106"/>
      <c r="D39" s="10" t="s">
        <v>18</v>
      </c>
      <c r="E39" s="10" t="s">
        <v>104</v>
      </c>
      <c r="F39" s="20" t="s">
        <v>105</v>
      </c>
      <c r="G39" s="20" t="s">
        <v>106</v>
      </c>
      <c r="H39" s="40">
        <v>270</v>
      </c>
      <c r="I39" s="20" t="s">
        <v>105</v>
      </c>
      <c r="J39" s="20" t="s">
        <v>106</v>
      </c>
      <c r="K39" s="40">
        <v>270</v>
      </c>
      <c r="L39" s="20" t="s">
        <v>105</v>
      </c>
      <c r="M39" s="12" t="s">
        <v>106</v>
      </c>
      <c r="N39" s="14">
        <v>270</v>
      </c>
      <c r="O39" s="15">
        <f t="shared" si="4"/>
        <v>810</v>
      </c>
    </row>
    <row r="40" spans="1:15" s="16" customFormat="1" ht="122.25" customHeight="1">
      <c r="A40" s="9" t="s">
        <v>107</v>
      </c>
      <c r="B40" s="18" t="s">
        <v>108</v>
      </c>
      <c r="C40" s="106"/>
      <c r="D40" s="10" t="s">
        <v>18</v>
      </c>
      <c r="E40" s="10" t="s">
        <v>30</v>
      </c>
      <c r="F40" s="20" t="s">
        <v>90</v>
      </c>
      <c r="G40" s="20" t="s">
        <v>109</v>
      </c>
      <c r="H40" s="40">
        <v>12</v>
      </c>
      <c r="I40" s="20" t="s">
        <v>90</v>
      </c>
      <c r="J40" s="20" t="s">
        <v>109</v>
      </c>
      <c r="K40" s="40">
        <v>12</v>
      </c>
      <c r="L40" s="12" t="s">
        <v>90</v>
      </c>
      <c r="M40" s="12" t="s">
        <v>109</v>
      </c>
      <c r="N40" s="14">
        <v>12</v>
      </c>
      <c r="O40" s="15">
        <f t="shared" si="4"/>
        <v>36</v>
      </c>
    </row>
    <row r="41" spans="1:15" s="16" customFormat="1" ht="54" customHeight="1">
      <c r="A41" s="9" t="s">
        <v>110</v>
      </c>
      <c r="B41" s="18" t="s">
        <v>111</v>
      </c>
      <c r="C41" s="106"/>
      <c r="D41" s="10" t="s">
        <v>18</v>
      </c>
      <c r="E41" s="10" t="s">
        <v>69</v>
      </c>
      <c r="F41" s="20" t="s">
        <v>119</v>
      </c>
      <c r="G41" s="20" t="s">
        <v>113</v>
      </c>
      <c r="H41" s="40">
        <v>150</v>
      </c>
      <c r="I41" s="12" t="s">
        <v>119</v>
      </c>
      <c r="J41" s="12" t="s">
        <v>113</v>
      </c>
      <c r="K41" s="14">
        <v>150</v>
      </c>
      <c r="L41" s="12" t="s">
        <v>112</v>
      </c>
      <c r="M41" s="12" t="s">
        <v>113</v>
      </c>
      <c r="N41" s="14">
        <v>100</v>
      </c>
      <c r="O41" s="15">
        <f t="shared" si="4"/>
        <v>400</v>
      </c>
    </row>
    <row r="42" spans="1:15" s="16" customFormat="1" ht="107.25" customHeight="1">
      <c r="A42" s="9" t="s">
        <v>114</v>
      </c>
      <c r="B42" s="18" t="s">
        <v>115</v>
      </c>
      <c r="C42" s="106"/>
      <c r="D42" s="10" t="s">
        <v>18</v>
      </c>
      <c r="E42" s="10" t="s">
        <v>69</v>
      </c>
      <c r="F42" s="12" t="s">
        <v>90</v>
      </c>
      <c r="G42" s="12" t="s">
        <v>116</v>
      </c>
      <c r="H42" s="14">
        <v>50</v>
      </c>
      <c r="I42" s="20" t="s">
        <v>90</v>
      </c>
      <c r="J42" s="20" t="s">
        <v>116</v>
      </c>
      <c r="K42" s="40">
        <v>50</v>
      </c>
      <c r="L42" s="12" t="s">
        <v>90</v>
      </c>
      <c r="M42" s="12" t="s">
        <v>116</v>
      </c>
      <c r="N42" s="14">
        <v>50</v>
      </c>
      <c r="O42" s="15">
        <f t="shared" si="4"/>
        <v>150</v>
      </c>
    </row>
    <row r="43" spans="1:15" s="16" customFormat="1" ht="86.25" customHeight="1">
      <c r="A43" s="9" t="s">
        <v>117</v>
      </c>
      <c r="B43" s="18" t="s">
        <v>118</v>
      </c>
      <c r="C43" s="106"/>
      <c r="D43" s="10" t="s">
        <v>18</v>
      </c>
      <c r="E43" s="10" t="s">
        <v>30</v>
      </c>
      <c r="F43" s="20" t="s">
        <v>119</v>
      </c>
      <c r="G43" s="20" t="s">
        <v>120</v>
      </c>
      <c r="H43" s="40">
        <v>360</v>
      </c>
      <c r="I43" s="20" t="s">
        <v>119</v>
      </c>
      <c r="J43" s="20" t="s">
        <v>120</v>
      </c>
      <c r="K43" s="40">
        <v>360</v>
      </c>
      <c r="L43" s="12" t="s">
        <v>119</v>
      </c>
      <c r="M43" s="12" t="s">
        <v>120</v>
      </c>
      <c r="N43" s="14">
        <v>360</v>
      </c>
      <c r="O43" s="15">
        <f t="shared" si="4"/>
        <v>1080</v>
      </c>
    </row>
    <row r="44" spans="1:15" s="16" customFormat="1" ht="167.25" customHeight="1">
      <c r="A44" s="41" t="s">
        <v>121</v>
      </c>
      <c r="B44" s="18" t="s">
        <v>122</v>
      </c>
      <c r="C44" s="106"/>
      <c r="D44" s="10" t="s">
        <v>18</v>
      </c>
      <c r="E44" s="10" t="s">
        <v>69</v>
      </c>
      <c r="F44" s="20">
        <v>23</v>
      </c>
      <c r="G44" s="20" t="s">
        <v>123</v>
      </c>
      <c r="H44" s="40">
        <v>230</v>
      </c>
      <c r="I44" s="20">
        <v>23</v>
      </c>
      <c r="J44" s="20" t="s">
        <v>123</v>
      </c>
      <c r="K44" s="40">
        <v>230</v>
      </c>
      <c r="L44" s="12">
        <v>25</v>
      </c>
      <c r="M44" s="12" t="s">
        <v>123</v>
      </c>
      <c r="N44" s="14">
        <v>250</v>
      </c>
      <c r="O44" s="15">
        <f t="shared" si="4"/>
        <v>710</v>
      </c>
    </row>
    <row r="45" spans="1:15" s="16" customFormat="1" ht="94.5" customHeight="1">
      <c r="A45" s="42" t="s">
        <v>124</v>
      </c>
      <c r="B45" s="18" t="s">
        <v>125</v>
      </c>
      <c r="C45" s="106"/>
      <c r="D45" s="10" t="s">
        <v>18</v>
      </c>
      <c r="E45" s="10" t="s">
        <v>69</v>
      </c>
      <c r="F45" s="12">
        <v>1</v>
      </c>
      <c r="G45" s="12" t="s">
        <v>126</v>
      </c>
      <c r="H45" s="14">
        <v>50</v>
      </c>
      <c r="I45" s="20">
        <v>1</v>
      </c>
      <c r="J45" s="20" t="s">
        <v>126</v>
      </c>
      <c r="K45" s="40">
        <v>50</v>
      </c>
      <c r="L45" s="12">
        <v>1</v>
      </c>
      <c r="M45" s="12" t="s">
        <v>126</v>
      </c>
      <c r="N45" s="14">
        <v>50</v>
      </c>
      <c r="O45" s="43">
        <f t="shared" si="4"/>
        <v>150</v>
      </c>
    </row>
    <row r="46" spans="1:15" s="16" customFormat="1" ht="89.25" customHeight="1">
      <c r="A46" s="42" t="s">
        <v>127</v>
      </c>
      <c r="B46" s="18" t="s">
        <v>295</v>
      </c>
      <c r="C46" s="106"/>
      <c r="D46" s="73" t="s">
        <v>18</v>
      </c>
      <c r="E46" s="73" t="s">
        <v>30</v>
      </c>
      <c r="F46" s="20" t="s">
        <v>173</v>
      </c>
      <c r="G46" s="20" t="s">
        <v>296</v>
      </c>
      <c r="H46" s="40">
        <v>0</v>
      </c>
      <c r="I46" s="20">
        <v>0</v>
      </c>
      <c r="J46" s="20" t="s">
        <v>296</v>
      </c>
      <c r="K46" s="40">
        <v>0</v>
      </c>
      <c r="L46" s="20" t="s">
        <v>297</v>
      </c>
      <c r="M46" s="20" t="s">
        <v>296</v>
      </c>
      <c r="N46" s="40">
        <v>120</v>
      </c>
      <c r="O46" s="43">
        <f t="shared" si="4"/>
        <v>120</v>
      </c>
    </row>
    <row r="47" spans="1:15" s="16" customFormat="1" ht="138.75" customHeight="1">
      <c r="A47" s="42" t="s">
        <v>130</v>
      </c>
      <c r="B47" s="17" t="s">
        <v>321</v>
      </c>
      <c r="C47" s="106"/>
      <c r="D47" s="10" t="s">
        <v>128</v>
      </c>
      <c r="E47" s="10" t="s">
        <v>69</v>
      </c>
      <c r="F47" s="12" t="s">
        <v>173</v>
      </c>
      <c r="G47" s="12" t="s">
        <v>129</v>
      </c>
      <c r="H47" s="14">
        <v>0</v>
      </c>
      <c r="I47" s="12" t="s">
        <v>173</v>
      </c>
      <c r="J47" s="12" t="s">
        <v>129</v>
      </c>
      <c r="K47" s="14">
        <v>0</v>
      </c>
      <c r="L47" s="12">
        <v>147</v>
      </c>
      <c r="M47" s="12" t="s">
        <v>129</v>
      </c>
      <c r="N47" s="14">
        <v>8085</v>
      </c>
      <c r="O47" s="43">
        <f t="shared" si="4"/>
        <v>8085</v>
      </c>
    </row>
    <row r="48" spans="1:15" s="16" customFormat="1" ht="80.25" customHeight="1">
      <c r="A48" s="44" t="s">
        <v>294</v>
      </c>
      <c r="B48" s="18" t="s">
        <v>131</v>
      </c>
      <c r="C48" s="105"/>
      <c r="D48" s="10" t="s">
        <v>18</v>
      </c>
      <c r="E48" s="10" t="s">
        <v>30</v>
      </c>
      <c r="F48" s="20" t="s">
        <v>132</v>
      </c>
      <c r="G48" s="20" t="s">
        <v>133</v>
      </c>
      <c r="H48" s="40">
        <v>106</v>
      </c>
      <c r="I48" s="20" t="s">
        <v>134</v>
      </c>
      <c r="J48" s="20" t="s">
        <v>135</v>
      </c>
      <c r="K48" s="40">
        <v>106</v>
      </c>
      <c r="L48" s="12" t="s">
        <v>136</v>
      </c>
      <c r="M48" s="12" t="s">
        <v>137</v>
      </c>
      <c r="N48" s="14">
        <v>122</v>
      </c>
      <c r="O48" s="15">
        <f t="shared" si="4"/>
        <v>334</v>
      </c>
    </row>
    <row r="49" spans="1:15" s="16" customFormat="1" ht="16.5">
      <c r="A49" s="88" t="s">
        <v>138</v>
      </c>
      <c r="B49" s="89"/>
      <c r="C49" s="89"/>
      <c r="D49" s="89"/>
      <c r="E49" s="89"/>
      <c r="F49" s="21"/>
      <c r="G49" s="22"/>
      <c r="H49" s="23">
        <f>SUM(H50:H50)</f>
        <v>10640</v>
      </c>
      <c r="I49" s="24"/>
      <c r="J49" s="25"/>
      <c r="K49" s="23">
        <f>K50</f>
        <v>10640</v>
      </c>
      <c r="L49" s="26"/>
      <c r="M49" s="27"/>
      <c r="N49" s="28">
        <f>SUM(N50:N50)</f>
        <v>17915</v>
      </c>
      <c r="O49" s="29">
        <f>H49+K49+N49</f>
        <v>39195</v>
      </c>
    </row>
    <row r="50" spans="1:15" s="16" customFormat="1" ht="16.5">
      <c r="A50" s="91" t="s">
        <v>36</v>
      </c>
      <c r="B50" s="91"/>
      <c r="C50" s="91"/>
      <c r="D50" s="91"/>
      <c r="E50" s="91"/>
      <c r="F50" s="21"/>
      <c r="G50" s="22"/>
      <c r="H50" s="30">
        <f>SUM(H31,H36:H48)</f>
        <v>10640</v>
      </c>
      <c r="I50" s="31"/>
      <c r="J50" s="31"/>
      <c r="K50" s="30">
        <f>SUM(K31,K36:K48)</f>
        <v>10640</v>
      </c>
      <c r="L50" s="32"/>
      <c r="M50" s="32"/>
      <c r="N50" s="33">
        <f>SUM(N31,N36:N48)</f>
        <v>17915</v>
      </c>
      <c r="O50" s="23">
        <f>H50+K50+N50</f>
        <v>39195</v>
      </c>
    </row>
    <row r="51" spans="1:15" s="16" customFormat="1" ht="36" customHeight="1">
      <c r="A51" s="34" t="s">
        <v>139</v>
      </c>
      <c r="B51" s="107" t="s">
        <v>140</v>
      </c>
      <c r="C51" s="107"/>
      <c r="D51" s="107"/>
      <c r="E51" s="107"/>
      <c r="F51" s="107"/>
      <c r="G51" s="107"/>
      <c r="H51" s="107"/>
      <c r="I51" s="107"/>
      <c r="J51" s="107"/>
      <c r="K51" s="107"/>
      <c r="L51" s="107"/>
      <c r="M51" s="107"/>
      <c r="N51" s="107"/>
      <c r="O51" s="107"/>
    </row>
    <row r="52" spans="1:15" s="16" customFormat="1" ht="53.25" customHeight="1">
      <c r="A52" s="45" t="s">
        <v>141</v>
      </c>
      <c r="B52" s="46" t="s">
        <v>142</v>
      </c>
      <c r="C52" s="106" t="s">
        <v>24</v>
      </c>
      <c r="D52" s="47" t="s">
        <v>18</v>
      </c>
      <c r="E52" s="76" t="s">
        <v>30</v>
      </c>
      <c r="F52" s="48">
        <v>51</v>
      </c>
      <c r="G52" s="48" t="s">
        <v>326</v>
      </c>
      <c r="H52" s="49">
        <v>810</v>
      </c>
      <c r="I52" s="48">
        <v>51</v>
      </c>
      <c r="J52" s="48" t="s">
        <v>326</v>
      </c>
      <c r="K52" s="49">
        <v>810</v>
      </c>
      <c r="L52" s="48">
        <v>75</v>
      </c>
      <c r="M52" s="48" t="s">
        <v>318</v>
      </c>
      <c r="N52" s="49">
        <v>1230</v>
      </c>
      <c r="O52" s="50">
        <f>H52+K52+N52</f>
        <v>2850</v>
      </c>
    </row>
    <row r="53" spans="1:15" s="16" customFormat="1" ht="83.25" customHeight="1">
      <c r="A53" s="9" t="s">
        <v>143</v>
      </c>
      <c r="B53" s="18" t="s">
        <v>144</v>
      </c>
      <c r="C53" s="105"/>
      <c r="D53" s="10" t="s">
        <v>18</v>
      </c>
      <c r="E53" s="10" t="s">
        <v>30</v>
      </c>
      <c r="F53" s="12" t="s">
        <v>31</v>
      </c>
      <c r="G53" s="12" t="s">
        <v>32</v>
      </c>
      <c r="H53" s="14">
        <v>4</v>
      </c>
      <c r="I53" s="12" t="s">
        <v>31</v>
      </c>
      <c r="J53" s="12" t="s">
        <v>32</v>
      </c>
      <c r="K53" s="14">
        <v>4</v>
      </c>
      <c r="L53" s="12" t="s">
        <v>31</v>
      </c>
      <c r="M53" s="12" t="s">
        <v>32</v>
      </c>
      <c r="N53" s="14">
        <v>5</v>
      </c>
      <c r="O53" s="15">
        <f>H53+K53+N53</f>
        <v>13</v>
      </c>
    </row>
    <row r="54" spans="1:15" s="16" customFormat="1" ht="16.5">
      <c r="A54" s="88" t="s">
        <v>145</v>
      </c>
      <c r="B54" s="89"/>
      <c r="C54" s="89"/>
      <c r="D54" s="89"/>
      <c r="E54" s="89"/>
      <c r="F54" s="21"/>
      <c r="G54" s="22"/>
      <c r="H54" s="23">
        <f>SUM(H55:H55)</f>
        <v>814</v>
      </c>
      <c r="I54" s="24"/>
      <c r="J54" s="25"/>
      <c r="K54" s="23">
        <f>SUM(K55:K55)</f>
        <v>814</v>
      </c>
      <c r="L54" s="26"/>
      <c r="M54" s="27"/>
      <c r="N54" s="28">
        <f>SUM(N55:N55)</f>
        <v>1235</v>
      </c>
      <c r="O54" s="29">
        <f>H54+K54+N54</f>
        <v>2863</v>
      </c>
    </row>
    <row r="55" spans="1:15" s="16" customFormat="1" ht="16.5">
      <c r="A55" s="91" t="s">
        <v>36</v>
      </c>
      <c r="B55" s="91"/>
      <c r="C55" s="91"/>
      <c r="D55" s="91"/>
      <c r="E55" s="91"/>
      <c r="F55" s="21"/>
      <c r="G55" s="22"/>
      <c r="H55" s="30">
        <f>SUM(H53,H52)</f>
        <v>814</v>
      </c>
      <c r="I55" s="31"/>
      <c r="J55" s="31"/>
      <c r="K55" s="30">
        <f>SUM(K53,K52)</f>
        <v>814</v>
      </c>
      <c r="L55" s="32"/>
      <c r="M55" s="32"/>
      <c r="N55" s="30">
        <f>SUM(N53,N52)</f>
        <v>1235</v>
      </c>
      <c r="O55" s="30">
        <f>SUM(O53,O52)</f>
        <v>2863</v>
      </c>
    </row>
    <row r="56" spans="1:15" ht="28.5" customHeight="1">
      <c r="A56" s="51" t="s">
        <v>146</v>
      </c>
      <c r="B56" s="109" t="s">
        <v>147</v>
      </c>
      <c r="C56" s="110"/>
      <c r="D56" s="110"/>
      <c r="E56" s="110"/>
      <c r="F56" s="110"/>
      <c r="G56" s="110"/>
      <c r="H56" s="110"/>
      <c r="I56" s="110"/>
      <c r="J56" s="110"/>
      <c r="K56" s="110"/>
      <c r="L56" s="110"/>
      <c r="M56" s="110"/>
      <c r="N56" s="110"/>
      <c r="O56" s="111"/>
    </row>
    <row r="57" spans="1:15" s="16" customFormat="1" ht="90.75" customHeight="1">
      <c r="A57" s="9" t="s">
        <v>148</v>
      </c>
      <c r="B57" s="18" t="s">
        <v>149</v>
      </c>
      <c r="C57" s="104" t="s">
        <v>24</v>
      </c>
      <c r="D57" s="10" t="s">
        <v>18</v>
      </c>
      <c r="E57" s="10" t="s">
        <v>150</v>
      </c>
      <c r="F57" s="12" t="s">
        <v>327</v>
      </c>
      <c r="G57" s="12" t="s">
        <v>152</v>
      </c>
      <c r="H57" s="14">
        <v>2004</v>
      </c>
      <c r="I57" s="12" t="s">
        <v>327</v>
      </c>
      <c r="J57" s="12" t="s">
        <v>152</v>
      </c>
      <c r="K57" s="14">
        <v>2004</v>
      </c>
      <c r="L57" s="12" t="s">
        <v>151</v>
      </c>
      <c r="M57" s="12" t="s">
        <v>152</v>
      </c>
      <c r="N57" s="14">
        <v>1235</v>
      </c>
      <c r="O57" s="15">
        <f>H57+K57+N57</f>
        <v>5243</v>
      </c>
    </row>
    <row r="58" spans="1:15" s="16" customFormat="1" ht="84" customHeight="1">
      <c r="A58" s="9" t="s">
        <v>153</v>
      </c>
      <c r="B58" s="18" t="s">
        <v>154</v>
      </c>
      <c r="C58" s="105"/>
      <c r="D58" s="10" t="s">
        <v>18</v>
      </c>
      <c r="E58" s="10" t="s">
        <v>30</v>
      </c>
      <c r="F58" s="12" t="s">
        <v>155</v>
      </c>
      <c r="G58" s="12" t="s">
        <v>135</v>
      </c>
      <c r="H58" s="14">
        <v>12</v>
      </c>
      <c r="I58" s="12" t="s">
        <v>155</v>
      </c>
      <c r="J58" s="12" t="s">
        <v>135</v>
      </c>
      <c r="K58" s="14">
        <v>12</v>
      </c>
      <c r="L58" s="12" t="s">
        <v>155</v>
      </c>
      <c r="M58" s="12" t="s">
        <v>135</v>
      </c>
      <c r="N58" s="14">
        <v>6</v>
      </c>
      <c r="O58" s="15">
        <f>H58+K58+N58</f>
        <v>30</v>
      </c>
    </row>
    <row r="59" spans="1:15" s="16" customFormat="1" ht="16.5">
      <c r="A59" s="88" t="s">
        <v>156</v>
      </c>
      <c r="B59" s="89"/>
      <c r="C59" s="89"/>
      <c r="D59" s="89"/>
      <c r="E59" s="89"/>
      <c r="F59" s="21"/>
      <c r="G59" s="22"/>
      <c r="H59" s="23">
        <f>SUM(H60:H60)</f>
        <v>2016</v>
      </c>
      <c r="I59" s="24"/>
      <c r="J59" s="25"/>
      <c r="K59" s="23">
        <f>SUM(K60:K60)</f>
        <v>2016</v>
      </c>
      <c r="L59" s="26"/>
      <c r="M59" s="27"/>
      <c r="N59" s="28">
        <f>SUM(N60:N60)</f>
        <v>1241</v>
      </c>
      <c r="O59" s="29">
        <f>H59+K59+N59</f>
        <v>5273</v>
      </c>
    </row>
    <row r="60" spans="1:15" s="16" customFormat="1" ht="16.5">
      <c r="A60" s="91" t="s">
        <v>36</v>
      </c>
      <c r="B60" s="91"/>
      <c r="C60" s="91"/>
      <c r="D60" s="91"/>
      <c r="E60" s="91"/>
      <c r="F60" s="21"/>
      <c r="G60" s="22"/>
      <c r="H60" s="30">
        <f>SUM(H57:H58)</f>
        <v>2016</v>
      </c>
      <c r="I60" s="31"/>
      <c r="J60" s="31"/>
      <c r="K60" s="30">
        <f>SUM(K57:K58)</f>
        <v>2016</v>
      </c>
      <c r="L60" s="32"/>
      <c r="M60" s="32"/>
      <c r="N60" s="33">
        <f>SUM(N57:N58)</f>
        <v>1241</v>
      </c>
      <c r="O60" s="23">
        <f>H60+K60+N60</f>
        <v>5273</v>
      </c>
    </row>
    <row r="61" spans="1:15" ht="40.5" customHeight="1">
      <c r="A61" s="51" t="s">
        <v>157</v>
      </c>
      <c r="B61" s="107" t="s">
        <v>158</v>
      </c>
      <c r="C61" s="107"/>
      <c r="D61" s="107"/>
      <c r="E61" s="107"/>
      <c r="F61" s="107"/>
      <c r="G61" s="107"/>
      <c r="H61" s="107"/>
      <c r="I61" s="107"/>
      <c r="J61" s="107"/>
      <c r="K61" s="107"/>
      <c r="L61" s="107"/>
      <c r="M61" s="107"/>
      <c r="N61" s="107"/>
      <c r="O61" s="107"/>
    </row>
    <row r="62" spans="1:15" s="16" customFormat="1" ht="78.75">
      <c r="A62" s="9" t="s">
        <v>159</v>
      </c>
      <c r="B62" s="18" t="s">
        <v>160</v>
      </c>
      <c r="C62" s="10" t="s">
        <v>24</v>
      </c>
      <c r="D62" s="10" t="s">
        <v>18</v>
      </c>
      <c r="E62" s="10" t="s">
        <v>30</v>
      </c>
      <c r="F62" s="12" t="s">
        <v>161</v>
      </c>
      <c r="G62" s="12" t="s">
        <v>328</v>
      </c>
      <c r="H62" s="14">
        <v>1302</v>
      </c>
      <c r="I62" s="12" t="s">
        <v>161</v>
      </c>
      <c r="J62" s="12" t="s">
        <v>328</v>
      </c>
      <c r="K62" s="14">
        <v>1302</v>
      </c>
      <c r="L62" s="12" t="s">
        <v>161</v>
      </c>
      <c r="M62" s="12" t="s">
        <v>162</v>
      </c>
      <c r="N62" s="14">
        <v>1830</v>
      </c>
      <c r="O62" s="15">
        <f t="shared" ref="O62:O68" si="5">H62+K62+N62</f>
        <v>4434</v>
      </c>
    </row>
    <row r="63" spans="1:15" s="16" customFormat="1" ht="49.5">
      <c r="A63" s="9" t="s">
        <v>163</v>
      </c>
      <c r="B63" s="18" t="s">
        <v>164</v>
      </c>
      <c r="C63" s="10" t="s">
        <v>60</v>
      </c>
      <c r="D63" s="10" t="s">
        <v>18</v>
      </c>
      <c r="E63" s="10" t="s">
        <v>165</v>
      </c>
      <c r="F63" s="12" t="s">
        <v>166</v>
      </c>
      <c r="G63" s="12" t="s">
        <v>167</v>
      </c>
      <c r="H63" s="14">
        <v>58</v>
      </c>
      <c r="I63" s="12" t="s">
        <v>166</v>
      </c>
      <c r="J63" s="12" t="s">
        <v>167</v>
      </c>
      <c r="K63" s="14">
        <v>58</v>
      </c>
      <c r="L63" s="12" t="s">
        <v>166</v>
      </c>
      <c r="M63" s="12" t="s">
        <v>167</v>
      </c>
      <c r="N63" s="14">
        <v>58</v>
      </c>
      <c r="O63" s="15">
        <f t="shared" si="5"/>
        <v>174</v>
      </c>
    </row>
    <row r="64" spans="1:15" s="16" customFormat="1" ht="71.25" customHeight="1">
      <c r="A64" s="9" t="s">
        <v>168</v>
      </c>
      <c r="B64" s="18" t="s">
        <v>169</v>
      </c>
      <c r="C64" s="104" t="s">
        <v>24</v>
      </c>
      <c r="D64" s="10" t="s">
        <v>18</v>
      </c>
      <c r="E64" s="10" t="s">
        <v>30</v>
      </c>
      <c r="F64" s="12" t="s">
        <v>170</v>
      </c>
      <c r="G64" s="12" t="s">
        <v>133</v>
      </c>
      <c r="H64" s="14">
        <v>20</v>
      </c>
      <c r="I64" s="12" t="s">
        <v>170</v>
      </c>
      <c r="J64" s="12" t="s">
        <v>133</v>
      </c>
      <c r="K64" s="14">
        <v>20</v>
      </c>
      <c r="L64" s="12" t="s">
        <v>170</v>
      </c>
      <c r="M64" s="12" t="s">
        <v>133</v>
      </c>
      <c r="N64" s="14">
        <v>23</v>
      </c>
      <c r="O64" s="15">
        <f t="shared" si="5"/>
        <v>63</v>
      </c>
    </row>
    <row r="65" spans="1:15" s="16" customFormat="1" ht="54" customHeight="1">
      <c r="A65" s="9" t="s">
        <v>171</v>
      </c>
      <c r="B65" s="18" t="s">
        <v>172</v>
      </c>
      <c r="C65" s="105"/>
      <c r="D65" s="10" t="s">
        <v>18</v>
      </c>
      <c r="E65" s="10" t="s">
        <v>165</v>
      </c>
      <c r="F65" s="12" t="s">
        <v>173</v>
      </c>
      <c r="G65" s="12" t="s">
        <v>174</v>
      </c>
      <c r="H65" s="14">
        <v>1</v>
      </c>
      <c r="I65" s="12" t="s">
        <v>173</v>
      </c>
      <c r="J65" s="12" t="s">
        <v>174</v>
      </c>
      <c r="K65" s="14">
        <v>1</v>
      </c>
      <c r="L65" s="12" t="s">
        <v>173</v>
      </c>
      <c r="M65" s="12" t="s">
        <v>174</v>
      </c>
      <c r="N65" s="14">
        <v>1</v>
      </c>
      <c r="O65" s="15">
        <f t="shared" si="5"/>
        <v>3</v>
      </c>
    </row>
    <row r="66" spans="1:15" s="16" customFormat="1" ht="16.5">
      <c r="A66" s="88" t="s">
        <v>175</v>
      </c>
      <c r="B66" s="89"/>
      <c r="C66" s="89"/>
      <c r="D66" s="89"/>
      <c r="E66" s="89"/>
      <c r="F66" s="21"/>
      <c r="G66" s="22"/>
      <c r="H66" s="23">
        <v>0</v>
      </c>
      <c r="I66" s="24"/>
      <c r="J66" s="25"/>
      <c r="K66" s="23">
        <f>SUM(K67:K68)</f>
        <v>1381</v>
      </c>
      <c r="L66" s="26"/>
      <c r="M66" s="27"/>
      <c r="N66" s="28">
        <f>SUM(N67:N68)</f>
        <v>1912</v>
      </c>
      <c r="O66" s="29">
        <f t="shared" si="5"/>
        <v>3293</v>
      </c>
    </row>
    <row r="67" spans="1:15" s="16" customFormat="1" ht="16.5">
      <c r="A67" s="91" t="s">
        <v>36</v>
      </c>
      <c r="B67" s="91"/>
      <c r="C67" s="91"/>
      <c r="D67" s="91"/>
      <c r="E67" s="91"/>
      <c r="F67" s="21"/>
      <c r="G67" s="22"/>
      <c r="H67" s="30">
        <f>SUM(H62,H64:H65)</f>
        <v>1323</v>
      </c>
      <c r="I67" s="31"/>
      <c r="J67" s="31"/>
      <c r="K67" s="30">
        <f>SUM(K62,K64:K65)</f>
        <v>1323</v>
      </c>
      <c r="L67" s="32"/>
      <c r="M67" s="32"/>
      <c r="N67" s="33">
        <f>SUM(N62,N64:N65)</f>
        <v>1854</v>
      </c>
      <c r="O67" s="23">
        <f t="shared" si="5"/>
        <v>4500</v>
      </c>
    </row>
    <row r="68" spans="1:15" s="16" customFormat="1" ht="16.5">
      <c r="A68" s="91" t="s">
        <v>64</v>
      </c>
      <c r="B68" s="91"/>
      <c r="C68" s="91"/>
      <c r="D68" s="91"/>
      <c r="E68" s="91"/>
      <c r="F68" s="21"/>
      <c r="G68" s="22"/>
      <c r="H68" s="30">
        <f>H63</f>
        <v>58</v>
      </c>
      <c r="I68" s="31"/>
      <c r="J68" s="31"/>
      <c r="K68" s="30">
        <f>K63</f>
        <v>58</v>
      </c>
      <c r="L68" s="32"/>
      <c r="M68" s="32"/>
      <c r="N68" s="33">
        <f>N63</f>
        <v>58</v>
      </c>
      <c r="O68" s="23">
        <f t="shared" si="5"/>
        <v>174</v>
      </c>
    </row>
    <row r="69" spans="1:15" ht="46.5" customHeight="1">
      <c r="A69" s="51" t="s">
        <v>176</v>
      </c>
      <c r="B69" s="107" t="s">
        <v>305</v>
      </c>
      <c r="C69" s="107"/>
      <c r="D69" s="107"/>
      <c r="E69" s="107"/>
      <c r="F69" s="107"/>
      <c r="G69" s="107"/>
      <c r="H69" s="107"/>
      <c r="I69" s="107"/>
      <c r="J69" s="107"/>
      <c r="K69" s="107"/>
      <c r="L69" s="107"/>
      <c r="M69" s="107"/>
      <c r="N69" s="107"/>
      <c r="O69" s="107"/>
    </row>
    <row r="70" spans="1:15" s="16" customFormat="1" ht="78.75">
      <c r="A70" s="9" t="s">
        <v>177</v>
      </c>
      <c r="B70" s="18" t="s">
        <v>184</v>
      </c>
      <c r="C70" s="10" t="s">
        <v>185</v>
      </c>
      <c r="D70" s="10" t="s">
        <v>18</v>
      </c>
      <c r="E70" s="10" t="s">
        <v>186</v>
      </c>
      <c r="F70" s="12" t="s">
        <v>187</v>
      </c>
      <c r="G70" s="12" t="s">
        <v>188</v>
      </c>
      <c r="H70" s="14">
        <v>90</v>
      </c>
      <c r="I70" s="12" t="s">
        <v>187</v>
      </c>
      <c r="J70" s="12" t="s">
        <v>188</v>
      </c>
      <c r="K70" s="14">
        <v>90</v>
      </c>
      <c r="L70" s="12" t="s">
        <v>187</v>
      </c>
      <c r="M70" s="12" t="s">
        <v>188</v>
      </c>
      <c r="N70" s="14">
        <v>90</v>
      </c>
      <c r="O70" s="15">
        <f>H70+K70+N70</f>
        <v>270</v>
      </c>
    </row>
    <row r="71" spans="1:15" s="16" customFormat="1" ht="47.25">
      <c r="A71" s="9" t="s">
        <v>180</v>
      </c>
      <c r="B71" s="18" t="s">
        <v>215</v>
      </c>
      <c r="C71" s="104" t="s">
        <v>191</v>
      </c>
      <c r="D71" s="10" t="s">
        <v>18</v>
      </c>
      <c r="E71" s="10" t="s">
        <v>186</v>
      </c>
      <c r="F71" s="12" t="s">
        <v>216</v>
      </c>
      <c r="G71" s="12" t="s">
        <v>217</v>
      </c>
      <c r="H71" s="14">
        <v>12</v>
      </c>
      <c r="I71" s="12" t="s">
        <v>216</v>
      </c>
      <c r="J71" s="12" t="s">
        <v>217</v>
      </c>
      <c r="K71" s="14">
        <v>12</v>
      </c>
      <c r="L71" s="12" t="s">
        <v>216</v>
      </c>
      <c r="M71" s="12" t="s">
        <v>217</v>
      </c>
      <c r="N71" s="14">
        <v>12</v>
      </c>
      <c r="O71" s="15">
        <f>H71+K71+N71</f>
        <v>36</v>
      </c>
    </row>
    <row r="72" spans="1:15" s="16" customFormat="1" ht="47.25" customHeight="1">
      <c r="A72" s="9" t="s">
        <v>183</v>
      </c>
      <c r="B72" s="18" t="s">
        <v>190</v>
      </c>
      <c r="C72" s="106"/>
      <c r="D72" s="10" t="s">
        <v>18</v>
      </c>
      <c r="E72" s="10" t="s">
        <v>192</v>
      </c>
      <c r="F72" s="12" t="s">
        <v>193</v>
      </c>
      <c r="G72" s="12" t="s">
        <v>194</v>
      </c>
      <c r="H72" s="14">
        <v>27</v>
      </c>
      <c r="I72" s="12" t="s">
        <v>193</v>
      </c>
      <c r="J72" s="12" t="s">
        <v>194</v>
      </c>
      <c r="K72" s="14">
        <v>27</v>
      </c>
      <c r="L72" s="12" t="s">
        <v>193</v>
      </c>
      <c r="M72" s="12" t="s">
        <v>194</v>
      </c>
      <c r="N72" s="14">
        <v>34</v>
      </c>
      <c r="O72" s="15">
        <f>H72+K72+N72</f>
        <v>88</v>
      </c>
    </row>
    <row r="73" spans="1:15" s="16" customFormat="1" ht="48" customHeight="1">
      <c r="A73" s="9" t="s">
        <v>189</v>
      </c>
      <c r="B73" s="18" t="s">
        <v>196</v>
      </c>
      <c r="C73" s="106"/>
      <c r="D73" s="10" t="s">
        <v>18</v>
      </c>
      <c r="E73" s="10" t="s">
        <v>179</v>
      </c>
      <c r="F73" s="12" t="s">
        <v>197</v>
      </c>
      <c r="G73" s="12" t="s">
        <v>198</v>
      </c>
      <c r="H73" s="14">
        <v>31</v>
      </c>
      <c r="I73" s="12" t="s">
        <v>197</v>
      </c>
      <c r="J73" s="12" t="s">
        <v>198</v>
      </c>
      <c r="K73" s="14">
        <v>31</v>
      </c>
      <c r="L73" s="12" t="s">
        <v>197</v>
      </c>
      <c r="M73" s="12" t="s">
        <v>198</v>
      </c>
      <c r="N73" s="14">
        <v>31</v>
      </c>
      <c r="O73" s="15">
        <f t="shared" ref="O73:O86" si="6">H73+K73+N73</f>
        <v>93</v>
      </c>
    </row>
    <row r="74" spans="1:15" s="16" customFormat="1" ht="47.25">
      <c r="A74" s="9" t="s">
        <v>195</v>
      </c>
      <c r="B74" s="18" t="s">
        <v>200</v>
      </c>
      <c r="C74" s="106"/>
      <c r="D74" s="10" t="s">
        <v>18</v>
      </c>
      <c r="E74" s="10" t="s">
        <v>192</v>
      </c>
      <c r="F74" s="12" t="s">
        <v>201</v>
      </c>
      <c r="G74" s="12" t="s">
        <v>202</v>
      </c>
      <c r="H74" s="14">
        <v>110</v>
      </c>
      <c r="I74" s="12" t="s">
        <v>201</v>
      </c>
      <c r="J74" s="12" t="s">
        <v>202</v>
      </c>
      <c r="K74" s="14">
        <v>110</v>
      </c>
      <c r="L74" s="12" t="s">
        <v>201</v>
      </c>
      <c r="M74" s="12" t="s">
        <v>202</v>
      </c>
      <c r="N74" s="14">
        <v>110</v>
      </c>
      <c r="O74" s="15">
        <f t="shared" si="6"/>
        <v>330</v>
      </c>
    </row>
    <row r="75" spans="1:15" s="16" customFormat="1" ht="47.25">
      <c r="A75" s="9" t="s">
        <v>199</v>
      </c>
      <c r="B75" s="18" t="s">
        <v>204</v>
      </c>
      <c r="C75" s="106"/>
      <c r="D75" s="10" t="s">
        <v>18</v>
      </c>
      <c r="E75" s="10" t="s">
        <v>179</v>
      </c>
      <c r="F75" s="12" t="s">
        <v>201</v>
      </c>
      <c r="G75" s="12" t="s">
        <v>205</v>
      </c>
      <c r="H75" s="14">
        <v>25</v>
      </c>
      <c r="I75" s="12" t="s">
        <v>201</v>
      </c>
      <c r="J75" s="12" t="s">
        <v>205</v>
      </c>
      <c r="K75" s="14">
        <v>25</v>
      </c>
      <c r="L75" s="12" t="s">
        <v>201</v>
      </c>
      <c r="M75" s="12" t="s">
        <v>205</v>
      </c>
      <c r="N75" s="14">
        <v>25</v>
      </c>
      <c r="O75" s="15">
        <f t="shared" si="6"/>
        <v>75</v>
      </c>
    </row>
    <row r="76" spans="1:15" s="16" customFormat="1" ht="49.5" customHeight="1">
      <c r="A76" s="9" t="s">
        <v>203</v>
      </c>
      <c r="B76" s="18" t="s">
        <v>207</v>
      </c>
      <c r="C76" s="106"/>
      <c r="D76" s="10" t="s">
        <v>18</v>
      </c>
      <c r="E76" s="10" t="s">
        <v>179</v>
      </c>
      <c r="F76" s="12" t="s">
        <v>208</v>
      </c>
      <c r="G76" s="12" t="s">
        <v>209</v>
      </c>
      <c r="H76" s="14">
        <v>4</v>
      </c>
      <c r="I76" s="12" t="s">
        <v>208</v>
      </c>
      <c r="J76" s="12" t="s">
        <v>209</v>
      </c>
      <c r="K76" s="14">
        <v>4</v>
      </c>
      <c r="L76" s="12" t="s">
        <v>208</v>
      </c>
      <c r="M76" s="12" t="s">
        <v>209</v>
      </c>
      <c r="N76" s="14">
        <v>4</v>
      </c>
      <c r="O76" s="15">
        <f t="shared" si="6"/>
        <v>12</v>
      </c>
    </row>
    <row r="77" spans="1:15" s="16" customFormat="1" ht="52.5" customHeight="1">
      <c r="A77" s="9" t="s">
        <v>206</v>
      </c>
      <c r="B77" s="18" t="s">
        <v>219</v>
      </c>
      <c r="C77" s="106"/>
      <c r="D77" s="10" t="s">
        <v>18</v>
      </c>
      <c r="E77" s="10" t="s">
        <v>192</v>
      </c>
      <c r="F77" s="12" t="s">
        <v>220</v>
      </c>
      <c r="G77" s="12" t="s">
        <v>221</v>
      </c>
      <c r="H77" s="14">
        <v>6</v>
      </c>
      <c r="I77" s="12" t="s">
        <v>220</v>
      </c>
      <c r="J77" s="12" t="s">
        <v>221</v>
      </c>
      <c r="K77" s="14">
        <v>6</v>
      </c>
      <c r="L77" s="12" t="s">
        <v>220</v>
      </c>
      <c r="M77" s="12" t="s">
        <v>221</v>
      </c>
      <c r="N77" s="14">
        <v>6</v>
      </c>
      <c r="O77" s="15">
        <f t="shared" ref="O77:O82" si="7">H77+K77+N77</f>
        <v>18</v>
      </c>
    </row>
    <row r="78" spans="1:15" s="16" customFormat="1" ht="69" customHeight="1">
      <c r="A78" s="9" t="s">
        <v>210</v>
      </c>
      <c r="B78" s="18" t="s">
        <v>211</v>
      </c>
      <c r="C78" s="106"/>
      <c r="D78" s="10" t="s">
        <v>18</v>
      </c>
      <c r="E78" s="10" t="s">
        <v>179</v>
      </c>
      <c r="F78" s="12" t="s">
        <v>329</v>
      </c>
      <c r="G78" s="12" t="s">
        <v>330</v>
      </c>
      <c r="H78" s="14">
        <v>415</v>
      </c>
      <c r="I78" s="12" t="s">
        <v>331</v>
      </c>
      <c r="J78" s="12" t="s">
        <v>330</v>
      </c>
      <c r="K78" s="14">
        <v>440</v>
      </c>
      <c r="L78" s="12" t="s">
        <v>212</v>
      </c>
      <c r="M78" s="12" t="s">
        <v>213</v>
      </c>
      <c r="N78" s="14">
        <v>450</v>
      </c>
      <c r="O78" s="15">
        <f t="shared" si="7"/>
        <v>1305</v>
      </c>
    </row>
    <row r="79" spans="1:15" s="16" customFormat="1" ht="141.75" customHeight="1">
      <c r="A79" s="9" t="s">
        <v>214</v>
      </c>
      <c r="B79" s="18" t="s">
        <v>178</v>
      </c>
      <c r="C79" s="106"/>
      <c r="D79" s="10" t="s">
        <v>18</v>
      </c>
      <c r="E79" s="10" t="s">
        <v>179</v>
      </c>
      <c r="F79" s="12" t="s">
        <v>173</v>
      </c>
      <c r="G79" s="12" t="s">
        <v>301</v>
      </c>
      <c r="H79" s="14">
        <v>0</v>
      </c>
      <c r="I79" s="12" t="s">
        <v>173</v>
      </c>
      <c r="J79" s="12" t="s">
        <v>301</v>
      </c>
      <c r="K79" s="14">
        <v>0</v>
      </c>
      <c r="L79" s="12" t="s">
        <v>300</v>
      </c>
      <c r="M79" s="12" t="s">
        <v>301</v>
      </c>
      <c r="N79" s="14">
        <v>2085</v>
      </c>
      <c r="O79" s="15">
        <f t="shared" si="7"/>
        <v>2085</v>
      </c>
    </row>
    <row r="80" spans="1:15" s="16" customFormat="1" ht="63" customHeight="1">
      <c r="A80" s="9" t="s">
        <v>218</v>
      </c>
      <c r="B80" s="18" t="s">
        <v>181</v>
      </c>
      <c r="C80" s="106"/>
      <c r="D80" s="10" t="s">
        <v>18</v>
      </c>
      <c r="E80" s="10" t="s">
        <v>179</v>
      </c>
      <c r="F80" s="12" t="s">
        <v>173</v>
      </c>
      <c r="G80" s="52" t="s">
        <v>182</v>
      </c>
      <c r="H80" s="14">
        <v>0</v>
      </c>
      <c r="I80" s="12" t="s">
        <v>173</v>
      </c>
      <c r="J80" s="52" t="s">
        <v>182</v>
      </c>
      <c r="K80" s="14">
        <v>0</v>
      </c>
      <c r="L80" s="12" t="s">
        <v>302</v>
      </c>
      <c r="M80" s="52" t="s">
        <v>182</v>
      </c>
      <c r="N80" s="14">
        <v>830</v>
      </c>
      <c r="O80" s="15">
        <f t="shared" si="7"/>
        <v>830</v>
      </c>
    </row>
    <row r="81" spans="1:15" s="16" customFormat="1" ht="101.25" customHeight="1">
      <c r="A81" s="9" t="s">
        <v>222</v>
      </c>
      <c r="B81" s="18" t="s">
        <v>223</v>
      </c>
      <c r="C81" s="106"/>
      <c r="D81" s="10" t="s">
        <v>18</v>
      </c>
      <c r="E81" s="10" t="s">
        <v>179</v>
      </c>
      <c r="F81" s="12" t="s">
        <v>173</v>
      </c>
      <c r="G81" s="12" t="s">
        <v>224</v>
      </c>
      <c r="H81" s="14">
        <v>0</v>
      </c>
      <c r="I81" s="12" t="s">
        <v>173</v>
      </c>
      <c r="J81" s="12" t="s">
        <v>224</v>
      </c>
      <c r="K81" s="14">
        <v>0</v>
      </c>
      <c r="L81" s="12" t="s">
        <v>303</v>
      </c>
      <c r="M81" s="12" t="s">
        <v>224</v>
      </c>
      <c r="N81" s="14">
        <v>5374</v>
      </c>
      <c r="O81" s="15">
        <f t="shared" si="7"/>
        <v>5374</v>
      </c>
    </row>
    <row r="82" spans="1:15" s="16" customFormat="1" ht="98.25" customHeight="1">
      <c r="A82" s="9" t="s">
        <v>225</v>
      </c>
      <c r="B82" s="18" t="s">
        <v>292</v>
      </c>
      <c r="C82" s="106"/>
      <c r="D82" s="74" t="s">
        <v>226</v>
      </c>
      <c r="E82" s="74" t="s">
        <v>179</v>
      </c>
      <c r="F82" s="12" t="s">
        <v>173</v>
      </c>
      <c r="G82" s="12" t="s">
        <v>293</v>
      </c>
      <c r="H82" s="14">
        <v>0</v>
      </c>
      <c r="I82" s="12" t="s">
        <v>173</v>
      </c>
      <c r="J82" s="12" t="s">
        <v>293</v>
      </c>
      <c r="K82" s="14">
        <v>0</v>
      </c>
      <c r="L82" s="12" t="s">
        <v>304</v>
      </c>
      <c r="M82" s="12" t="s">
        <v>293</v>
      </c>
      <c r="N82" s="14">
        <v>6926</v>
      </c>
      <c r="O82" s="15">
        <f t="shared" si="7"/>
        <v>6926</v>
      </c>
    </row>
    <row r="83" spans="1:15" s="16" customFormat="1" ht="98.25" customHeight="1">
      <c r="A83" s="9" t="s">
        <v>298</v>
      </c>
      <c r="B83" s="18" t="s">
        <v>299</v>
      </c>
      <c r="C83" s="105"/>
      <c r="D83" s="10" t="s">
        <v>226</v>
      </c>
      <c r="E83" s="10" t="s">
        <v>179</v>
      </c>
      <c r="F83" s="12" t="s">
        <v>173</v>
      </c>
      <c r="G83" s="12" t="s">
        <v>173</v>
      </c>
      <c r="H83" s="14" t="s">
        <v>173</v>
      </c>
      <c r="I83" s="12" t="s">
        <v>173</v>
      </c>
      <c r="J83" s="12" t="s">
        <v>173</v>
      </c>
      <c r="K83" s="14" t="s">
        <v>173</v>
      </c>
      <c r="L83" s="12" t="s">
        <v>173</v>
      </c>
      <c r="M83" s="12" t="s">
        <v>173</v>
      </c>
      <c r="N83" s="14" t="s">
        <v>173</v>
      </c>
      <c r="O83" s="15" t="s">
        <v>173</v>
      </c>
    </row>
    <row r="84" spans="1:15" s="16" customFormat="1" ht="16.5">
      <c r="A84" s="88" t="s">
        <v>227</v>
      </c>
      <c r="B84" s="89"/>
      <c r="C84" s="89"/>
      <c r="D84" s="89"/>
      <c r="E84" s="89"/>
      <c r="F84" s="21"/>
      <c r="G84" s="22"/>
      <c r="H84" s="23">
        <f>SUM(H85:H86)</f>
        <v>720</v>
      </c>
      <c r="I84" s="24"/>
      <c r="J84" s="25"/>
      <c r="K84" s="23">
        <f>SUM(K85:K86)</f>
        <v>745</v>
      </c>
      <c r="L84" s="26"/>
      <c r="M84" s="27"/>
      <c r="N84" s="28">
        <f>SUM(N85:N86)</f>
        <v>15977</v>
      </c>
      <c r="O84" s="29">
        <f>H84+K84+N84</f>
        <v>17442</v>
      </c>
    </row>
    <row r="85" spans="1:15" ht="16.5">
      <c r="A85" s="91" t="s">
        <v>64</v>
      </c>
      <c r="B85" s="91"/>
      <c r="C85" s="91"/>
      <c r="D85" s="91"/>
      <c r="E85" s="91"/>
      <c r="F85" s="21"/>
      <c r="G85" s="22"/>
      <c r="H85" s="30">
        <f>SUM(H71:H83)</f>
        <v>630</v>
      </c>
      <c r="I85" s="31"/>
      <c r="J85" s="31"/>
      <c r="K85" s="30">
        <f>SUM(K71:K83)</f>
        <v>655</v>
      </c>
      <c r="L85" s="32"/>
      <c r="M85" s="32"/>
      <c r="N85" s="30">
        <f>SUM(N71:N83)</f>
        <v>15887</v>
      </c>
      <c r="O85" s="30">
        <f>SUM(O71:O83)</f>
        <v>17172</v>
      </c>
    </row>
    <row r="86" spans="1:15" s="16" customFormat="1" ht="16.5">
      <c r="A86" s="91" t="s">
        <v>36</v>
      </c>
      <c r="B86" s="91"/>
      <c r="C86" s="91"/>
      <c r="D86" s="91"/>
      <c r="E86" s="91"/>
      <c r="F86" s="21"/>
      <c r="G86" s="22"/>
      <c r="H86" s="30">
        <f>H70</f>
        <v>90</v>
      </c>
      <c r="I86" s="31"/>
      <c r="J86" s="31"/>
      <c r="K86" s="30">
        <f>K70</f>
        <v>90</v>
      </c>
      <c r="L86" s="32"/>
      <c r="M86" s="32"/>
      <c r="N86" s="33">
        <f>N70</f>
        <v>90</v>
      </c>
      <c r="O86" s="23">
        <f t="shared" si="6"/>
        <v>270</v>
      </c>
    </row>
    <row r="87" spans="1:15" s="16" customFormat="1" ht="30.75" customHeight="1">
      <c r="A87" s="51" t="s">
        <v>228</v>
      </c>
      <c r="B87" s="108" t="s">
        <v>229</v>
      </c>
      <c r="C87" s="81"/>
      <c r="D87" s="81"/>
      <c r="E87" s="81"/>
      <c r="F87" s="81"/>
      <c r="G87" s="81"/>
      <c r="H87" s="81"/>
      <c r="I87" s="81"/>
      <c r="J87" s="81"/>
      <c r="K87" s="81"/>
      <c r="L87" s="81"/>
      <c r="M87" s="81"/>
      <c r="N87" s="81"/>
      <c r="O87" s="82"/>
    </row>
    <row r="88" spans="1:15" s="16" customFormat="1" ht="73.5" customHeight="1">
      <c r="A88" s="9" t="s">
        <v>230</v>
      </c>
      <c r="B88" s="53" t="s">
        <v>231</v>
      </c>
      <c r="C88" s="104" t="s">
        <v>232</v>
      </c>
      <c r="D88" s="10" t="s">
        <v>18</v>
      </c>
      <c r="E88" s="10" t="s">
        <v>179</v>
      </c>
      <c r="F88" s="54" t="s">
        <v>233</v>
      </c>
      <c r="G88" s="54" t="s">
        <v>234</v>
      </c>
      <c r="H88" s="55">
        <v>159</v>
      </c>
      <c r="I88" s="20" t="s">
        <v>233</v>
      </c>
      <c r="J88" s="20" t="s">
        <v>235</v>
      </c>
      <c r="K88" s="40">
        <v>159</v>
      </c>
      <c r="L88" s="12" t="s">
        <v>233</v>
      </c>
      <c r="M88" s="12" t="s">
        <v>235</v>
      </c>
      <c r="N88" s="14">
        <v>159</v>
      </c>
      <c r="O88" s="15">
        <f>H88+K88+N88</f>
        <v>477</v>
      </c>
    </row>
    <row r="89" spans="1:15" s="16" customFormat="1" ht="47.25">
      <c r="A89" s="9" t="s">
        <v>236</v>
      </c>
      <c r="B89" s="18" t="s">
        <v>237</v>
      </c>
      <c r="C89" s="106"/>
      <c r="D89" s="10" t="s">
        <v>18</v>
      </c>
      <c r="E89" s="10" t="s">
        <v>30</v>
      </c>
      <c r="F89" s="20" t="s">
        <v>173</v>
      </c>
      <c r="G89" s="20" t="s">
        <v>238</v>
      </c>
      <c r="H89" s="40">
        <v>6</v>
      </c>
      <c r="I89" s="20" t="s">
        <v>173</v>
      </c>
      <c r="J89" s="20" t="s">
        <v>238</v>
      </c>
      <c r="K89" s="40">
        <v>6</v>
      </c>
      <c r="L89" s="12" t="s">
        <v>173</v>
      </c>
      <c r="M89" s="12" t="s">
        <v>238</v>
      </c>
      <c r="N89" s="14">
        <v>6</v>
      </c>
      <c r="O89" s="15">
        <f>H89+K89+N89</f>
        <v>18</v>
      </c>
    </row>
    <row r="90" spans="1:15" ht="16.5">
      <c r="A90" s="88" t="s">
        <v>239</v>
      </c>
      <c r="B90" s="89"/>
      <c r="C90" s="89"/>
      <c r="D90" s="89"/>
      <c r="E90" s="89"/>
      <c r="F90" s="21"/>
      <c r="G90" s="22"/>
      <c r="H90" s="23">
        <f>SUM(H91:H91)</f>
        <v>165</v>
      </c>
      <c r="I90" s="24"/>
      <c r="J90" s="25"/>
      <c r="K90" s="23">
        <f>SUM(K91:K91)</f>
        <v>165</v>
      </c>
      <c r="L90" s="26"/>
      <c r="M90" s="27"/>
      <c r="N90" s="28">
        <f>SUM(N91:N91)</f>
        <v>165</v>
      </c>
      <c r="O90" s="29">
        <f>H90+K90+N90</f>
        <v>495</v>
      </c>
    </row>
    <row r="91" spans="1:15" s="16" customFormat="1" ht="16.5">
      <c r="A91" s="91" t="s">
        <v>36</v>
      </c>
      <c r="B91" s="91"/>
      <c r="C91" s="91"/>
      <c r="D91" s="91"/>
      <c r="E91" s="91"/>
      <c r="F91" s="21"/>
      <c r="G91" s="22"/>
      <c r="H91" s="30">
        <f>SUM(H88:H89)</f>
        <v>165</v>
      </c>
      <c r="I91" s="31"/>
      <c r="J91" s="31"/>
      <c r="K91" s="30">
        <f>SUM(K88:K89)</f>
        <v>165</v>
      </c>
      <c r="L91" s="32"/>
      <c r="M91" s="32"/>
      <c r="N91" s="33">
        <f>SUM(N88:N89)</f>
        <v>165</v>
      </c>
      <c r="O91" s="23">
        <f>H91+K91+N91</f>
        <v>495</v>
      </c>
    </row>
    <row r="92" spans="1:15" ht="42" customHeight="1">
      <c r="A92" s="51" t="s">
        <v>240</v>
      </c>
      <c r="B92" s="108" t="s">
        <v>241</v>
      </c>
      <c r="C92" s="81"/>
      <c r="D92" s="81"/>
      <c r="E92" s="81"/>
      <c r="F92" s="81"/>
      <c r="G92" s="81"/>
      <c r="H92" s="81"/>
      <c r="I92" s="81"/>
      <c r="J92" s="81"/>
      <c r="K92" s="81"/>
      <c r="L92" s="81"/>
      <c r="M92" s="81"/>
      <c r="N92" s="81"/>
      <c r="O92" s="82"/>
    </row>
    <row r="93" spans="1:15" ht="185.25" customHeight="1">
      <c r="A93" s="9" t="s">
        <v>242</v>
      </c>
      <c r="B93" s="56" t="s">
        <v>243</v>
      </c>
      <c r="C93" s="104" t="s">
        <v>232</v>
      </c>
      <c r="D93" s="10" t="s">
        <v>18</v>
      </c>
      <c r="E93" s="10" t="s">
        <v>30</v>
      </c>
      <c r="F93" s="12" t="s">
        <v>173</v>
      </c>
      <c r="G93" s="20" t="s">
        <v>245</v>
      </c>
      <c r="H93" s="14">
        <v>0</v>
      </c>
      <c r="I93" s="12" t="s">
        <v>173</v>
      </c>
      <c r="J93" s="20" t="s">
        <v>245</v>
      </c>
      <c r="K93" s="14">
        <v>0</v>
      </c>
      <c r="L93" s="12" t="s">
        <v>244</v>
      </c>
      <c r="M93" s="20" t="s">
        <v>245</v>
      </c>
      <c r="N93" s="14">
        <v>3720</v>
      </c>
      <c r="O93" s="15">
        <f>H93+K93+N93</f>
        <v>3720</v>
      </c>
    </row>
    <row r="94" spans="1:15" s="16" customFormat="1" ht="183.75" customHeight="1">
      <c r="A94" s="9" t="s">
        <v>246</v>
      </c>
      <c r="B94" s="56" t="s">
        <v>247</v>
      </c>
      <c r="C94" s="106"/>
      <c r="D94" s="10" t="s">
        <v>18</v>
      </c>
      <c r="E94" s="10" t="s">
        <v>30</v>
      </c>
      <c r="F94" s="12" t="s">
        <v>173</v>
      </c>
      <c r="G94" s="20" t="s">
        <v>249</v>
      </c>
      <c r="H94" s="14">
        <v>0</v>
      </c>
      <c r="I94" s="12" t="s">
        <v>173</v>
      </c>
      <c r="J94" s="20" t="s">
        <v>249</v>
      </c>
      <c r="K94" s="14">
        <v>0</v>
      </c>
      <c r="L94" s="12" t="s">
        <v>248</v>
      </c>
      <c r="M94" s="20" t="s">
        <v>249</v>
      </c>
      <c r="N94" s="14">
        <v>36</v>
      </c>
      <c r="O94" s="15">
        <f>H94+K94+N94</f>
        <v>36</v>
      </c>
    </row>
    <row r="95" spans="1:15" s="16" customFormat="1" ht="102" customHeight="1">
      <c r="A95" s="9" t="s">
        <v>250</v>
      </c>
      <c r="B95" s="56" t="s">
        <v>251</v>
      </c>
      <c r="C95" s="105"/>
      <c r="D95" s="10" t="s">
        <v>18</v>
      </c>
      <c r="E95" s="10" t="s">
        <v>30</v>
      </c>
      <c r="F95" s="12" t="s">
        <v>252</v>
      </c>
      <c r="G95" s="12" t="s">
        <v>253</v>
      </c>
      <c r="H95" s="14">
        <v>10</v>
      </c>
      <c r="I95" s="12" t="s">
        <v>252</v>
      </c>
      <c r="J95" s="12" t="s">
        <v>253</v>
      </c>
      <c r="K95" s="14">
        <v>10</v>
      </c>
      <c r="L95" s="12" t="s">
        <v>252</v>
      </c>
      <c r="M95" s="12" t="s">
        <v>253</v>
      </c>
      <c r="N95" s="14">
        <v>16</v>
      </c>
      <c r="O95" s="15">
        <f>H95+K95+N95</f>
        <v>36</v>
      </c>
    </row>
    <row r="96" spans="1:15" s="16" customFormat="1" ht="16.5">
      <c r="A96" s="88" t="s">
        <v>254</v>
      </c>
      <c r="B96" s="89"/>
      <c r="C96" s="89"/>
      <c r="D96" s="89"/>
      <c r="E96" s="90"/>
      <c r="F96" s="21"/>
      <c r="G96" s="22"/>
      <c r="H96" s="23">
        <f>SUM(H97:H97)</f>
        <v>10</v>
      </c>
      <c r="I96" s="21"/>
      <c r="J96" s="22"/>
      <c r="K96" s="23">
        <f>SUM(K97:K97)</f>
        <v>10</v>
      </c>
      <c r="L96" s="57"/>
      <c r="M96" s="58"/>
      <c r="N96" s="28">
        <f>SUM(N97:N97)</f>
        <v>3772</v>
      </c>
      <c r="O96" s="29">
        <f>H96+K96+N96</f>
        <v>3792</v>
      </c>
    </row>
    <row r="97" spans="1:15" s="16" customFormat="1" ht="16.5">
      <c r="A97" s="91" t="s">
        <v>36</v>
      </c>
      <c r="B97" s="91"/>
      <c r="C97" s="91"/>
      <c r="D97" s="91"/>
      <c r="E97" s="91"/>
      <c r="F97" s="21"/>
      <c r="G97" s="22"/>
      <c r="H97" s="30">
        <f>SUM(H93:H95)</f>
        <v>10</v>
      </c>
      <c r="I97" s="21"/>
      <c r="J97" s="22"/>
      <c r="K97" s="30">
        <f>SUM(K93:K95)</f>
        <v>10</v>
      </c>
      <c r="L97" s="57"/>
      <c r="M97" s="58"/>
      <c r="N97" s="33">
        <f>SUM(N93:N95)</f>
        <v>3772</v>
      </c>
      <c r="O97" s="23">
        <f>H97+K97+N97</f>
        <v>3792</v>
      </c>
    </row>
    <row r="98" spans="1:15" s="16" customFormat="1" ht="28.5" customHeight="1">
      <c r="A98" s="59" t="s">
        <v>255</v>
      </c>
      <c r="B98" s="80" t="s">
        <v>256</v>
      </c>
      <c r="C98" s="81"/>
      <c r="D98" s="81"/>
      <c r="E98" s="81"/>
      <c r="F98" s="81"/>
      <c r="G98" s="81"/>
      <c r="H98" s="81"/>
      <c r="I98" s="81"/>
      <c r="J98" s="81"/>
      <c r="K98" s="81"/>
      <c r="L98" s="81"/>
      <c r="M98" s="81"/>
      <c r="N98" s="81"/>
      <c r="O98" s="82"/>
    </row>
    <row r="99" spans="1:15" s="16" customFormat="1" ht="171" customHeight="1">
      <c r="A99" s="60" t="s">
        <v>257</v>
      </c>
      <c r="B99" s="56" t="s">
        <v>258</v>
      </c>
      <c r="C99" s="104" t="s">
        <v>232</v>
      </c>
      <c r="D99" s="104" t="s">
        <v>18</v>
      </c>
      <c r="E99" s="10" t="s">
        <v>30</v>
      </c>
      <c r="F99" s="12" t="s">
        <v>333</v>
      </c>
      <c r="G99" s="12" t="s">
        <v>332</v>
      </c>
      <c r="H99" s="14">
        <v>17788</v>
      </c>
      <c r="I99" s="12" t="s">
        <v>333</v>
      </c>
      <c r="J99" s="12" t="s">
        <v>332</v>
      </c>
      <c r="K99" s="14">
        <v>17788</v>
      </c>
      <c r="L99" s="12" t="s">
        <v>259</v>
      </c>
      <c r="M99" s="12" t="s">
        <v>260</v>
      </c>
      <c r="N99" s="14">
        <v>18551</v>
      </c>
      <c r="O99" s="15">
        <f>H99+K99+N99</f>
        <v>54127</v>
      </c>
    </row>
    <row r="100" spans="1:15" s="16" customFormat="1" ht="51.75" customHeight="1">
      <c r="A100" s="60" t="s">
        <v>261</v>
      </c>
      <c r="B100" s="56" t="s">
        <v>262</v>
      </c>
      <c r="C100" s="105"/>
      <c r="D100" s="105"/>
      <c r="E100" s="10" t="s">
        <v>30</v>
      </c>
      <c r="F100" s="12" t="s">
        <v>252</v>
      </c>
      <c r="G100" s="12" t="s">
        <v>253</v>
      </c>
      <c r="H100" s="14">
        <v>71</v>
      </c>
      <c r="I100" s="12" t="s">
        <v>252</v>
      </c>
      <c r="J100" s="12" t="s">
        <v>253</v>
      </c>
      <c r="K100" s="14">
        <v>71</v>
      </c>
      <c r="L100" s="12" t="s">
        <v>252</v>
      </c>
      <c r="M100" s="12" t="s">
        <v>253</v>
      </c>
      <c r="N100" s="14">
        <v>75</v>
      </c>
      <c r="O100" s="15">
        <f>H100+K100+N100</f>
        <v>217</v>
      </c>
    </row>
    <row r="101" spans="1:15" s="16" customFormat="1" ht="18.75" customHeight="1">
      <c r="A101" s="88" t="s">
        <v>263</v>
      </c>
      <c r="B101" s="89"/>
      <c r="C101" s="89"/>
      <c r="D101" s="89"/>
      <c r="E101" s="90"/>
      <c r="F101" s="20"/>
      <c r="G101" s="20"/>
      <c r="H101" s="40">
        <f>H102</f>
        <v>17859</v>
      </c>
      <c r="I101" s="20"/>
      <c r="J101" s="20"/>
      <c r="K101" s="40">
        <f>K102</f>
        <v>17859</v>
      </c>
      <c r="L101" s="57"/>
      <c r="M101" s="58"/>
      <c r="N101" s="40">
        <f>N102</f>
        <v>18626</v>
      </c>
      <c r="O101" s="40">
        <f>O102</f>
        <v>54344</v>
      </c>
    </row>
    <row r="102" spans="1:15" s="16" customFormat="1" ht="18.75" customHeight="1">
      <c r="A102" s="91" t="s">
        <v>36</v>
      </c>
      <c r="B102" s="91"/>
      <c r="C102" s="91"/>
      <c r="D102" s="91"/>
      <c r="E102" s="91"/>
      <c r="F102" s="20"/>
      <c r="G102" s="20"/>
      <c r="H102" s="40">
        <f>H99+H100</f>
        <v>17859</v>
      </c>
      <c r="I102" s="20"/>
      <c r="J102" s="20"/>
      <c r="K102" s="40">
        <f>K99+K100</f>
        <v>17859</v>
      </c>
      <c r="L102" s="57"/>
      <c r="M102" s="58"/>
      <c r="N102" s="40">
        <f>N99+N100</f>
        <v>18626</v>
      </c>
      <c r="O102" s="40">
        <f>O99+O100</f>
        <v>54344</v>
      </c>
    </row>
    <row r="103" spans="1:15" s="16" customFormat="1" ht="38.25" customHeight="1">
      <c r="A103" s="59" t="s">
        <v>264</v>
      </c>
      <c r="B103" s="80" t="s">
        <v>265</v>
      </c>
      <c r="C103" s="81"/>
      <c r="D103" s="81"/>
      <c r="E103" s="81"/>
      <c r="F103" s="81"/>
      <c r="G103" s="81"/>
      <c r="H103" s="81"/>
      <c r="I103" s="81"/>
      <c r="J103" s="81"/>
      <c r="K103" s="81"/>
      <c r="L103" s="81"/>
      <c r="M103" s="81"/>
      <c r="N103" s="81"/>
      <c r="O103" s="82"/>
    </row>
    <row r="104" spans="1:15" s="16" customFormat="1" ht="53.25" customHeight="1">
      <c r="A104" s="60" t="s">
        <v>266</v>
      </c>
      <c r="B104" s="56" t="s">
        <v>267</v>
      </c>
      <c r="C104" s="104" t="s">
        <v>268</v>
      </c>
      <c r="D104" s="104" t="s">
        <v>18</v>
      </c>
      <c r="E104" s="75" t="s">
        <v>269</v>
      </c>
      <c r="F104" s="12" t="s">
        <v>173</v>
      </c>
      <c r="G104" s="12" t="s">
        <v>314</v>
      </c>
      <c r="H104" s="40">
        <v>0</v>
      </c>
      <c r="I104" s="12" t="s">
        <v>173</v>
      </c>
      <c r="J104" s="12" t="s">
        <v>315</v>
      </c>
      <c r="K104" s="40">
        <v>0</v>
      </c>
      <c r="L104" s="12" t="s">
        <v>270</v>
      </c>
      <c r="M104" s="12" t="s">
        <v>315</v>
      </c>
      <c r="N104" s="40">
        <v>3050</v>
      </c>
      <c r="O104" s="15">
        <f>H104+K104+N104</f>
        <v>3050</v>
      </c>
    </row>
    <row r="105" spans="1:15" s="16" customFormat="1" ht="72" customHeight="1">
      <c r="A105" s="60" t="s">
        <v>271</v>
      </c>
      <c r="B105" s="56" t="s">
        <v>272</v>
      </c>
      <c r="C105" s="105"/>
      <c r="D105" s="105"/>
      <c r="E105" s="75" t="s">
        <v>273</v>
      </c>
      <c r="F105" s="12" t="s">
        <v>173</v>
      </c>
      <c r="G105" s="12" t="s">
        <v>316</v>
      </c>
      <c r="H105" s="40">
        <v>0</v>
      </c>
      <c r="I105" s="12" t="s">
        <v>173</v>
      </c>
      <c r="J105" s="12" t="s">
        <v>317</v>
      </c>
      <c r="K105" s="40">
        <v>0</v>
      </c>
      <c r="L105" s="12" t="s">
        <v>274</v>
      </c>
      <c r="M105" s="12" t="s">
        <v>317</v>
      </c>
      <c r="N105" s="40">
        <v>4007</v>
      </c>
      <c r="O105" s="15">
        <f>H105+K105+N105</f>
        <v>4007</v>
      </c>
    </row>
    <row r="106" spans="1:15" s="16" customFormat="1" ht="18.75" customHeight="1">
      <c r="A106" s="88" t="s">
        <v>275</v>
      </c>
      <c r="B106" s="89"/>
      <c r="C106" s="89"/>
      <c r="D106" s="89"/>
      <c r="E106" s="90"/>
      <c r="F106" s="20"/>
      <c r="G106" s="20"/>
      <c r="H106" s="40">
        <f>H107</f>
        <v>0</v>
      </c>
      <c r="I106" s="20"/>
      <c r="J106" s="20"/>
      <c r="K106" s="40">
        <f>K107</f>
        <v>0</v>
      </c>
      <c r="L106" s="57"/>
      <c r="M106" s="58"/>
      <c r="N106" s="40">
        <f>N107</f>
        <v>7057</v>
      </c>
      <c r="O106" s="40">
        <f>O107</f>
        <v>7057</v>
      </c>
    </row>
    <row r="107" spans="1:15" s="16" customFormat="1" ht="18.75" customHeight="1">
      <c r="A107" s="91" t="s">
        <v>17</v>
      </c>
      <c r="B107" s="91"/>
      <c r="C107" s="91"/>
      <c r="D107" s="91"/>
      <c r="E107" s="91"/>
      <c r="F107" s="20"/>
      <c r="G107" s="20"/>
      <c r="H107" s="40">
        <f>H104+H105</f>
        <v>0</v>
      </c>
      <c r="I107" s="20"/>
      <c r="J107" s="20"/>
      <c r="K107" s="40">
        <f>K104+K105</f>
        <v>0</v>
      </c>
      <c r="L107" s="57"/>
      <c r="M107" s="58"/>
      <c r="N107" s="40">
        <f>N104+N105</f>
        <v>7057</v>
      </c>
      <c r="O107" s="40">
        <f>O104+O105</f>
        <v>7057</v>
      </c>
    </row>
    <row r="108" spans="1:15" s="16" customFormat="1" ht="38.25" customHeight="1">
      <c r="A108" s="59" t="s">
        <v>276</v>
      </c>
      <c r="B108" s="80" t="s">
        <v>277</v>
      </c>
      <c r="C108" s="81"/>
      <c r="D108" s="81"/>
      <c r="E108" s="81"/>
      <c r="F108" s="81"/>
      <c r="G108" s="81"/>
      <c r="H108" s="81"/>
      <c r="I108" s="81"/>
      <c r="J108" s="81"/>
      <c r="K108" s="81"/>
      <c r="L108" s="81"/>
      <c r="M108" s="81"/>
      <c r="N108" s="81"/>
      <c r="O108" s="82"/>
    </row>
    <row r="109" spans="1:15" s="16" customFormat="1" ht="118.5" customHeight="1">
      <c r="A109" s="60" t="s">
        <v>278</v>
      </c>
      <c r="B109" s="56" t="s">
        <v>279</v>
      </c>
      <c r="C109" s="61" t="s">
        <v>280</v>
      </c>
      <c r="D109" s="61" t="s">
        <v>18</v>
      </c>
      <c r="E109" s="10" t="s">
        <v>281</v>
      </c>
      <c r="F109" s="62" t="s">
        <v>282</v>
      </c>
      <c r="G109" s="63" t="s">
        <v>283</v>
      </c>
      <c r="H109" s="64">
        <v>4803</v>
      </c>
      <c r="I109" s="62" t="s">
        <v>284</v>
      </c>
      <c r="J109" s="65" t="s">
        <v>285</v>
      </c>
      <c r="K109" s="64">
        <v>4877</v>
      </c>
      <c r="L109" s="62" t="s">
        <v>286</v>
      </c>
      <c r="M109" s="63" t="s">
        <v>283</v>
      </c>
      <c r="N109" s="64">
        <v>4926</v>
      </c>
      <c r="O109" s="15">
        <f>H109+K109+N109</f>
        <v>14606</v>
      </c>
    </row>
    <row r="110" spans="1:15" s="16" customFormat="1" ht="18.75" customHeight="1">
      <c r="A110" s="88" t="s">
        <v>287</v>
      </c>
      <c r="B110" s="89"/>
      <c r="C110" s="89"/>
      <c r="D110" s="89"/>
      <c r="E110" s="90"/>
      <c r="F110" s="20"/>
      <c r="G110" s="20"/>
      <c r="H110" s="40">
        <f>H111</f>
        <v>4803</v>
      </c>
      <c r="I110" s="20"/>
      <c r="J110" s="20"/>
      <c r="K110" s="40">
        <f>K111</f>
        <v>4877</v>
      </c>
      <c r="L110" s="57"/>
      <c r="M110" s="58"/>
      <c r="N110" s="40">
        <f>N111</f>
        <v>4926</v>
      </c>
      <c r="O110" s="40">
        <f>O111</f>
        <v>14606</v>
      </c>
    </row>
    <row r="111" spans="1:15" s="16" customFormat="1" ht="18.75" customHeight="1">
      <c r="A111" s="91" t="s">
        <v>280</v>
      </c>
      <c r="B111" s="91"/>
      <c r="C111" s="91"/>
      <c r="D111" s="91"/>
      <c r="E111" s="91"/>
      <c r="F111" s="20"/>
      <c r="G111" s="20"/>
      <c r="H111" s="40">
        <f>H109</f>
        <v>4803</v>
      </c>
      <c r="I111" s="20"/>
      <c r="J111" s="20"/>
      <c r="K111" s="40">
        <f>K109</f>
        <v>4877</v>
      </c>
      <c r="L111" s="57"/>
      <c r="M111" s="58"/>
      <c r="N111" s="40">
        <f>N109</f>
        <v>4926</v>
      </c>
      <c r="O111" s="40">
        <f>O109</f>
        <v>14606</v>
      </c>
    </row>
    <row r="112" spans="1:15" s="16" customFormat="1" ht="20.25">
      <c r="A112" s="96" t="s">
        <v>288</v>
      </c>
      <c r="B112" s="97"/>
      <c r="C112" s="97"/>
      <c r="D112" s="97"/>
      <c r="E112" s="97"/>
      <c r="F112" s="98">
        <f>SUM(F113:H115)</f>
        <v>46893</v>
      </c>
      <c r="G112" s="99"/>
      <c r="H112" s="100"/>
      <c r="I112" s="98">
        <f>SUM(I113:K115)</f>
        <v>46992</v>
      </c>
      <c r="J112" s="99"/>
      <c r="K112" s="100"/>
      <c r="L112" s="101">
        <f>SUM(L113:N115)</f>
        <v>174865</v>
      </c>
      <c r="M112" s="102"/>
      <c r="N112" s="103"/>
      <c r="O112" s="66">
        <f>O113+O114+O115</f>
        <v>268750</v>
      </c>
    </row>
    <row r="113" spans="1:16" s="16" customFormat="1" ht="18.75">
      <c r="A113" s="84" t="s">
        <v>280</v>
      </c>
      <c r="B113" s="84"/>
      <c r="C113" s="84"/>
      <c r="D113" s="84"/>
      <c r="E113" s="84"/>
      <c r="F113" s="85">
        <f>H29+H68+H85+H111</f>
        <v>6458</v>
      </c>
      <c r="G113" s="85"/>
      <c r="H113" s="85"/>
      <c r="I113" s="85">
        <f>K29+K68+K85+K111</f>
        <v>6557</v>
      </c>
      <c r="J113" s="85"/>
      <c r="K113" s="85"/>
      <c r="L113" s="85">
        <f>N29+N68+N85+N111</f>
        <v>21838</v>
      </c>
      <c r="M113" s="85"/>
      <c r="N113" s="85"/>
      <c r="O113" s="67">
        <f>O29+O68+O85+O111</f>
        <v>34853</v>
      </c>
      <c r="P113" s="68"/>
    </row>
    <row r="114" spans="1:16" s="16" customFormat="1" ht="18.75">
      <c r="A114" s="84" t="s">
        <v>323</v>
      </c>
      <c r="B114" s="84"/>
      <c r="C114" s="84"/>
      <c r="D114" s="84"/>
      <c r="E114" s="84"/>
      <c r="F114" s="85">
        <f>H16+H22+H28+H50+H55+H60+H67+H86+H91+H97+H102</f>
        <v>40435</v>
      </c>
      <c r="G114" s="85"/>
      <c r="H114" s="85"/>
      <c r="I114" s="85">
        <f>K16+K22+K28+K50+K55+K60+K67+K86+K91+K97+K102</f>
        <v>40435</v>
      </c>
      <c r="J114" s="85"/>
      <c r="K114" s="85"/>
      <c r="L114" s="86">
        <f>N16+N22+N28+N50+N55+N60+N67+N86+N91+N97+N102</f>
        <v>64826</v>
      </c>
      <c r="M114" s="86"/>
      <c r="N114" s="86"/>
      <c r="O114" s="67">
        <f>O16+O22+O28+O50+O60+O67+O86+O97+O102+O55+O91</f>
        <v>145696</v>
      </c>
    </row>
    <row r="115" spans="1:16" ht="20.25" customHeight="1">
      <c r="A115" s="93" t="s">
        <v>322</v>
      </c>
      <c r="B115" s="94"/>
      <c r="C115" s="94"/>
      <c r="D115" s="94"/>
      <c r="E115" s="95"/>
      <c r="F115" s="86">
        <f>H15+H107</f>
        <v>0</v>
      </c>
      <c r="G115" s="86"/>
      <c r="H115" s="86"/>
      <c r="I115" s="86">
        <f>K15+K107</f>
        <v>0</v>
      </c>
      <c r="J115" s="86"/>
      <c r="K115" s="86"/>
      <c r="L115" s="86">
        <f>N15+N107</f>
        <v>88201</v>
      </c>
      <c r="M115" s="86"/>
      <c r="N115" s="86"/>
      <c r="O115" s="67">
        <f>O15+O107</f>
        <v>88201</v>
      </c>
    </row>
    <row r="116" spans="1:16" ht="22.5" customHeight="1">
      <c r="A116" s="83" t="s">
        <v>289</v>
      </c>
      <c r="B116" s="83"/>
      <c r="C116" s="83"/>
      <c r="D116" s="83"/>
      <c r="E116" s="83"/>
      <c r="F116" s="83"/>
      <c r="G116" s="83"/>
      <c r="H116" s="83"/>
      <c r="I116" s="83"/>
      <c r="J116" s="83"/>
      <c r="K116" s="83"/>
      <c r="L116" s="83"/>
      <c r="M116" s="83"/>
      <c r="N116" s="83"/>
      <c r="O116" s="83"/>
    </row>
    <row r="117" spans="1:16" ht="16.5">
      <c r="A117" s="87" t="s">
        <v>319</v>
      </c>
      <c r="B117" s="87"/>
      <c r="C117" s="87"/>
      <c r="D117" s="87"/>
      <c r="E117" s="70"/>
      <c r="F117" s="70"/>
      <c r="G117" s="70"/>
      <c r="H117" s="70"/>
      <c r="I117" s="70"/>
      <c r="J117" s="70"/>
      <c r="K117" s="70"/>
      <c r="L117" s="71"/>
      <c r="M117" s="71"/>
      <c r="N117" s="71"/>
      <c r="O117" s="70"/>
    </row>
    <row r="118" spans="1:16" ht="22.5" customHeight="1">
      <c r="A118" s="83" t="s">
        <v>320</v>
      </c>
      <c r="B118" s="83"/>
      <c r="C118" s="83"/>
      <c r="D118" s="83"/>
      <c r="E118" s="69"/>
      <c r="F118" s="69"/>
      <c r="G118" s="69"/>
      <c r="H118" s="69"/>
      <c r="I118" s="69"/>
      <c r="J118" s="69"/>
      <c r="K118" s="69"/>
      <c r="L118" s="69"/>
      <c r="M118" s="69"/>
      <c r="N118" s="69"/>
      <c r="O118" s="69"/>
    </row>
    <row r="119" spans="1:16">
      <c r="A119" s="70"/>
      <c r="B119" s="70"/>
      <c r="C119" s="70"/>
      <c r="D119" s="70"/>
      <c r="E119" s="70"/>
      <c r="F119" s="70"/>
      <c r="G119" s="70"/>
      <c r="H119" s="70"/>
      <c r="I119" s="70"/>
      <c r="J119" s="70"/>
      <c r="K119" s="70"/>
      <c r="L119" s="71"/>
      <c r="M119" s="71"/>
      <c r="N119" s="71"/>
      <c r="O119" s="70"/>
    </row>
    <row r="120" spans="1:16">
      <c r="A120" s="70"/>
      <c r="B120" s="70"/>
      <c r="C120" s="70"/>
      <c r="D120" s="70"/>
      <c r="E120" s="70"/>
      <c r="F120" s="70"/>
      <c r="G120" s="70"/>
      <c r="H120" s="70"/>
      <c r="I120" s="70"/>
      <c r="J120" s="70"/>
      <c r="K120" s="70"/>
      <c r="L120" s="71"/>
      <c r="M120" s="71"/>
      <c r="N120" s="71"/>
      <c r="O120" s="70"/>
    </row>
    <row r="121" spans="1:16" ht="49.5" customHeight="1">
      <c r="A121" s="70"/>
      <c r="B121" s="70"/>
      <c r="C121" s="70"/>
      <c r="D121" s="70"/>
      <c r="E121" s="70"/>
      <c r="F121" s="70"/>
      <c r="G121" s="70"/>
      <c r="H121" s="70"/>
      <c r="I121" s="70"/>
      <c r="J121" s="70"/>
      <c r="K121" s="70"/>
      <c r="L121" s="71"/>
      <c r="M121" s="71"/>
      <c r="N121" s="71"/>
      <c r="O121" s="70"/>
    </row>
    <row r="122" spans="1:16">
      <c r="A122" s="70"/>
      <c r="B122" s="70"/>
      <c r="C122" s="70"/>
      <c r="D122" s="70"/>
      <c r="E122" s="70"/>
      <c r="F122" s="70"/>
      <c r="G122" s="70"/>
      <c r="H122" s="70"/>
      <c r="I122" s="70"/>
      <c r="J122" s="70"/>
      <c r="K122" s="70"/>
      <c r="L122" s="71"/>
      <c r="M122" s="71"/>
      <c r="N122" s="71"/>
      <c r="O122" s="70"/>
    </row>
    <row r="123" spans="1:16">
      <c r="A123" s="70"/>
      <c r="B123" s="70"/>
      <c r="C123" s="70"/>
      <c r="D123" s="70"/>
      <c r="E123" s="70"/>
      <c r="F123" s="70"/>
      <c r="G123" s="70"/>
      <c r="H123" s="70"/>
      <c r="I123" s="70"/>
      <c r="J123" s="70"/>
      <c r="K123" s="70"/>
      <c r="L123" s="71"/>
      <c r="M123" s="71"/>
      <c r="N123" s="71"/>
      <c r="O123" s="70"/>
    </row>
    <row r="124" spans="1:16">
      <c r="A124" s="70"/>
      <c r="B124" s="70"/>
      <c r="C124" s="70"/>
      <c r="D124" s="70"/>
      <c r="E124" s="70"/>
      <c r="F124" s="70"/>
      <c r="G124" s="70"/>
      <c r="H124" s="70"/>
      <c r="I124" s="70"/>
      <c r="J124" s="70"/>
      <c r="K124" s="70"/>
      <c r="L124" s="71"/>
      <c r="M124" s="71"/>
      <c r="N124" s="71"/>
      <c r="O124" s="70"/>
    </row>
    <row r="125" spans="1:16" s="72" customFormat="1">
      <c r="A125" s="70"/>
      <c r="B125" s="70"/>
      <c r="C125" s="70"/>
      <c r="D125" s="70"/>
      <c r="E125" s="70"/>
      <c r="F125" s="70"/>
      <c r="G125" s="70"/>
      <c r="H125" s="70"/>
      <c r="I125" s="70"/>
      <c r="J125" s="70"/>
      <c r="K125" s="70"/>
      <c r="L125" s="71"/>
      <c r="M125" s="71"/>
      <c r="N125" s="71"/>
      <c r="O125" s="70"/>
    </row>
    <row r="126" spans="1:16" s="72" customFormat="1">
      <c r="A126" s="70"/>
      <c r="B126" s="70"/>
      <c r="C126" s="70"/>
      <c r="D126" s="70"/>
      <c r="E126" s="70"/>
      <c r="F126" s="70"/>
      <c r="G126" s="70"/>
      <c r="H126" s="70"/>
      <c r="I126" s="70"/>
      <c r="J126" s="70"/>
      <c r="K126" s="70"/>
      <c r="L126" s="71"/>
      <c r="M126" s="71"/>
      <c r="N126" s="71"/>
      <c r="O126" s="70"/>
    </row>
    <row r="127" spans="1:16" s="72" customFormat="1">
      <c r="A127" s="70"/>
      <c r="B127" s="70"/>
      <c r="C127" s="70"/>
      <c r="D127" s="70"/>
      <c r="E127" s="70"/>
      <c r="F127" s="70"/>
      <c r="G127" s="70"/>
      <c r="H127" s="70"/>
      <c r="I127" s="70"/>
      <c r="J127" s="70"/>
      <c r="K127" s="70"/>
      <c r="L127" s="71"/>
      <c r="M127" s="71"/>
      <c r="N127" s="71"/>
      <c r="O127" s="70"/>
    </row>
  </sheetData>
  <mergeCells count="91">
    <mergeCell ref="A2:O2"/>
    <mergeCell ref="A4:A5"/>
    <mergeCell ref="B4:B5"/>
    <mergeCell ref="C4:C5"/>
    <mergeCell ref="D4:D5"/>
    <mergeCell ref="E4:E5"/>
    <mergeCell ref="F4:H4"/>
    <mergeCell ref="I4:K4"/>
    <mergeCell ref="L4:N4"/>
    <mergeCell ref="A22:E22"/>
    <mergeCell ref="O4:O5"/>
    <mergeCell ref="A7:O7"/>
    <mergeCell ref="B8:O8"/>
    <mergeCell ref="C9:C10"/>
    <mergeCell ref="A14:E14"/>
    <mergeCell ref="A15:E15"/>
    <mergeCell ref="A16:E16"/>
    <mergeCell ref="B17:O17"/>
    <mergeCell ref="C18:C20"/>
    <mergeCell ref="A21:E21"/>
    <mergeCell ref="C11:C13"/>
    <mergeCell ref="B51:O51"/>
    <mergeCell ref="B23:O23"/>
    <mergeCell ref="C24:C25"/>
    <mergeCell ref="A27:E27"/>
    <mergeCell ref="A28:E28"/>
    <mergeCell ref="A29:E29"/>
    <mergeCell ref="B30:O30"/>
    <mergeCell ref="C31:C48"/>
    <mergeCell ref="D31:D35"/>
    <mergeCell ref="E31:E35"/>
    <mergeCell ref="A49:E49"/>
    <mergeCell ref="A50:E50"/>
    <mergeCell ref="D99:D100"/>
    <mergeCell ref="B103:O103"/>
    <mergeCell ref="A97:E97"/>
    <mergeCell ref="A68:E68"/>
    <mergeCell ref="C52:C53"/>
    <mergeCell ref="A54:E54"/>
    <mergeCell ref="A55:E55"/>
    <mergeCell ref="B56:O56"/>
    <mergeCell ref="C57:C58"/>
    <mergeCell ref="A59:E59"/>
    <mergeCell ref="A60:E60"/>
    <mergeCell ref="B61:O61"/>
    <mergeCell ref="C64:C65"/>
    <mergeCell ref="A66:E66"/>
    <mergeCell ref="A67:E67"/>
    <mergeCell ref="C93:C95"/>
    <mergeCell ref="B69:O69"/>
    <mergeCell ref="A84:E84"/>
    <mergeCell ref="A85:E85"/>
    <mergeCell ref="A86:E86"/>
    <mergeCell ref="B87:O87"/>
    <mergeCell ref="C88:C89"/>
    <mergeCell ref="A90:E90"/>
    <mergeCell ref="A91:E91"/>
    <mergeCell ref="B92:O92"/>
    <mergeCell ref="C71:C83"/>
    <mergeCell ref="K1:O1"/>
    <mergeCell ref="A115:E115"/>
    <mergeCell ref="F115:H115"/>
    <mergeCell ref="I115:K115"/>
    <mergeCell ref="L115:N115"/>
    <mergeCell ref="B108:O108"/>
    <mergeCell ref="A110:E110"/>
    <mergeCell ref="A111:E111"/>
    <mergeCell ref="A112:E112"/>
    <mergeCell ref="F112:H112"/>
    <mergeCell ref="I112:K112"/>
    <mergeCell ref="L112:N112"/>
    <mergeCell ref="A107:E107"/>
    <mergeCell ref="C104:C105"/>
    <mergeCell ref="D104:D105"/>
    <mergeCell ref="A96:E96"/>
    <mergeCell ref="B98:O98"/>
    <mergeCell ref="A118:D118"/>
    <mergeCell ref="A113:E113"/>
    <mergeCell ref="F113:H113"/>
    <mergeCell ref="I113:K113"/>
    <mergeCell ref="L113:N113"/>
    <mergeCell ref="A114:E114"/>
    <mergeCell ref="F114:H114"/>
    <mergeCell ref="I114:K114"/>
    <mergeCell ref="L114:N114"/>
    <mergeCell ref="A117:D117"/>
    <mergeCell ref="A116:O116"/>
    <mergeCell ref="A101:E101"/>
    <mergeCell ref="A102:E102"/>
    <mergeCell ref="A106:E106"/>
    <mergeCell ref="C99:C100"/>
  </mergeCells>
  <pageMargins left="0.16" right="0.17" top="0.15748031496062992" bottom="0.26" header="0.31496062992125984" footer="0.16"/>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22.03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zemljkova.ee</cp:lastModifiedBy>
  <cp:lastPrinted>2016-05-11T06:49:50Z</cp:lastPrinted>
  <dcterms:created xsi:type="dcterms:W3CDTF">2016-04-04T05:54:53Z</dcterms:created>
  <dcterms:modified xsi:type="dcterms:W3CDTF">2016-05-11T08:06:09Z</dcterms:modified>
</cp:coreProperties>
</file>