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210" windowWidth="21075" windowHeight="9915"/>
  </bookViews>
  <sheets>
    <sheet name="Лист1" sheetId="4" r:id="rId1"/>
  </sheets>
  <externalReferences>
    <externalReference r:id="rId2"/>
  </externalReferences>
  <definedNames>
    <definedName name="ВР">[1]коды!$F$6:$G$51</definedName>
    <definedName name="Дума">'[1]прил 7'!$A$11:$F$2996</definedName>
    <definedName name="_xlnm.Print_Titles" localSheetId="0">Лист1!$11:$13</definedName>
    <definedName name="_xlnm.Print_Area" localSheetId="0">Лист1!$A$1:$I$1689</definedName>
    <definedName name="ЦСР">[1]коды!$D$6:$E$522</definedName>
  </definedNames>
  <calcPr calcId="125725"/>
</workbook>
</file>

<file path=xl/calcChain.xml><?xml version="1.0" encoding="utf-8"?>
<calcChain xmlns="http://schemas.openxmlformats.org/spreadsheetml/2006/main">
  <c r="G21" i="4"/>
  <c r="G1350"/>
  <c r="H155"/>
  <c r="F155"/>
  <c r="H237"/>
  <c r="F237"/>
  <c r="Q1687" l="1"/>
  <c r="P1687"/>
  <c r="O1687"/>
  <c r="N1687"/>
  <c r="Q1685"/>
  <c r="P1685"/>
  <c r="O1685"/>
  <c r="N1685"/>
  <c r="Q1684"/>
  <c r="P1684"/>
  <c r="O1684"/>
  <c r="N1684"/>
  <c r="M1684"/>
  <c r="L1684"/>
  <c r="K1684"/>
  <c r="J1684"/>
  <c r="I1684"/>
  <c r="H1684"/>
  <c r="G1684"/>
  <c r="F1684"/>
  <c r="Q1683"/>
  <c r="P1683"/>
  <c r="O1683"/>
  <c r="N1683"/>
  <c r="M1683"/>
  <c r="L1683"/>
  <c r="K1683"/>
  <c r="J1683"/>
  <c r="I1683"/>
  <c r="H1683"/>
  <c r="G1683"/>
  <c r="F1683"/>
  <c r="Q1682"/>
  <c r="P1682"/>
  <c r="O1682"/>
  <c r="N1682"/>
  <c r="M1682"/>
  <c r="L1682"/>
  <c r="K1682"/>
  <c r="J1682"/>
  <c r="I1682"/>
  <c r="H1682"/>
  <c r="G1682"/>
  <c r="F1682"/>
  <c r="Q1681"/>
  <c r="P1681"/>
  <c r="O1681"/>
  <c r="N1681"/>
  <c r="M1681"/>
  <c r="L1681"/>
  <c r="K1681"/>
  <c r="J1681"/>
  <c r="I1681"/>
  <c r="H1681"/>
  <c r="G1681"/>
  <c r="F1681"/>
  <c r="Q1679"/>
  <c r="P1679"/>
  <c r="O1679"/>
  <c r="N1679"/>
  <c r="M1679"/>
  <c r="L1679"/>
  <c r="K1679"/>
  <c r="J1679"/>
  <c r="I1679"/>
  <c r="H1679"/>
  <c r="G1679"/>
  <c r="F1679"/>
  <c r="Q1677"/>
  <c r="P1677"/>
  <c r="O1677"/>
  <c r="N1677"/>
  <c r="Q1676"/>
  <c r="P1676"/>
  <c r="O1676"/>
  <c r="N1676"/>
  <c r="M1676"/>
  <c r="L1676"/>
  <c r="K1676"/>
  <c r="J1676"/>
  <c r="I1676"/>
  <c r="H1676"/>
  <c r="G1676"/>
  <c r="F1676"/>
  <c r="Q1675"/>
  <c r="P1675"/>
  <c r="O1675"/>
  <c r="N1675"/>
  <c r="M1675"/>
  <c r="L1675"/>
  <c r="K1675"/>
  <c r="J1675"/>
  <c r="I1675"/>
  <c r="H1675"/>
  <c r="G1675"/>
  <c r="F1675"/>
  <c r="Q1674"/>
  <c r="P1674"/>
  <c r="O1674"/>
  <c r="N1674"/>
  <c r="M1674"/>
  <c r="L1674"/>
  <c r="K1674"/>
  <c r="J1674"/>
  <c r="I1674"/>
  <c r="H1674"/>
  <c r="G1674"/>
  <c r="F1674"/>
  <c r="Q1673"/>
  <c r="P1673"/>
  <c r="O1673"/>
  <c r="N1673"/>
  <c r="M1673"/>
  <c r="L1673"/>
  <c r="K1673"/>
  <c r="J1673"/>
  <c r="I1673"/>
  <c r="H1673"/>
  <c r="G1673"/>
  <c r="F1673"/>
  <c r="Q1672"/>
  <c r="P1672"/>
  <c r="O1672"/>
  <c r="N1672"/>
  <c r="Q1671"/>
  <c r="P1671"/>
  <c r="O1671"/>
  <c r="N1671"/>
  <c r="M1671"/>
  <c r="L1671"/>
  <c r="K1671"/>
  <c r="J1671"/>
  <c r="I1671"/>
  <c r="H1671"/>
  <c r="G1671"/>
  <c r="F1671"/>
  <c r="Q1670"/>
  <c r="P1670"/>
  <c r="O1670"/>
  <c r="N1670"/>
  <c r="M1670"/>
  <c r="L1670"/>
  <c r="K1670"/>
  <c r="J1670"/>
  <c r="I1670"/>
  <c r="H1670"/>
  <c r="G1670"/>
  <c r="F1670"/>
  <c r="Q1669"/>
  <c r="P1669"/>
  <c r="O1669"/>
  <c r="N1669"/>
  <c r="M1669"/>
  <c r="L1669"/>
  <c r="K1669"/>
  <c r="J1669"/>
  <c r="I1669"/>
  <c r="H1669"/>
  <c r="G1669"/>
  <c r="F1669"/>
  <c r="Q1668"/>
  <c r="P1668"/>
  <c r="O1668"/>
  <c r="N1668"/>
  <c r="M1668"/>
  <c r="L1668"/>
  <c r="K1668"/>
  <c r="J1668"/>
  <c r="I1668"/>
  <c r="H1668"/>
  <c r="G1668"/>
  <c r="F1668"/>
  <c r="Q1667"/>
  <c r="P1667"/>
  <c r="O1667"/>
  <c r="N1667"/>
  <c r="M1667"/>
  <c r="L1667"/>
  <c r="K1667"/>
  <c r="J1667"/>
  <c r="I1667"/>
  <c r="H1667"/>
  <c r="G1667"/>
  <c r="F1667"/>
  <c r="Q1665"/>
  <c r="P1665"/>
  <c r="O1665"/>
  <c r="N1665"/>
  <c r="M1665"/>
  <c r="L1665"/>
  <c r="K1665"/>
  <c r="J1665"/>
  <c r="I1665"/>
  <c r="H1665"/>
  <c r="G1665"/>
  <c r="F1665"/>
  <c r="Q1663"/>
  <c r="P1663"/>
  <c r="O1663"/>
  <c r="N1663"/>
  <c r="Q1662"/>
  <c r="P1662"/>
  <c r="O1662"/>
  <c r="N1662"/>
  <c r="M1662"/>
  <c r="L1662"/>
  <c r="K1662"/>
  <c r="J1662"/>
  <c r="I1662"/>
  <c r="H1662"/>
  <c r="G1662"/>
  <c r="F1662"/>
  <c r="Q1661"/>
  <c r="P1661"/>
  <c r="O1661"/>
  <c r="N1661"/>
  <c r="M1661"/>
  <c r="L1661"/>
  <c r="K1661"/>
  <c r="J1661"/>
  <c r="I1661"/>
  <c r="H1661"/>
  <c r="G1661"/>
  <c r="F1661"/>
  <c r="Q1660"/>
  <c r="P1660"/>
  <c r="O1660"/>
  <c r="N1660"/>
  <c r="Q1659"/>
  <c r="P1659"/>
  <c r="O1659"/>
  <c r="N1659"/>
  <c r="M1659"/>
  <c r="L1659"/>
  <c r="K1659"/>
  <c r="J1659"/>
  <c r="I1659"/>
  <c r="H1659"/>
  <c r="G1659"/>
  <c r="F1659"/>
  <c r="Q1658"/>
  <c r="P1658"/>
  <c r="O1658"/>
  <c r="N1658"/>
  <c r="M1658"/>
  <c r="L1658"/>
  <c r="K1658"/>
  <c r="J1658"/>
  <c r="I1658"/>
  <c r="H1658"/>
  <c r="G1658"/>
  <c r="F1658"/>
  <c r="Q1657"/>
  <c r="P1657"/>
  <c r="O1657"/>
  <c r="N1657"/>
  <c r="Q1656"/>
  <c r="P1656"/>
  <c r="O1656"/>
  <c r="N1656"/>
  <c r="M1656"/>
  <c r="L1656"/>
  <c r="K1656"/>
  <c r="J1656"/>
  <c r="I1656"/>
  <c r="H1656"/>
  <c r="G1656"/>
  <c r="F1656"/>
  <c r="Q1655"/>
  <c r="P1655"/>
  <c r="O1655"/>
  <c r="N1655"/>
  <c r="M1655"/>
  <c r="L1655"/>
  <c r="K1655"/>
  <c r="J1655"/>
  <c r="I1655"/>
  <c r="H1655"/>
  <c r="G1655"/>
  <c r="F1655"/>
  <c r="Q1654"/>
  <c r="P1654"/>
  <c r="O1654"/>
  <c r="N1654"/>
  <c r="Q1653"/>
  <c r="P1653"/>
  <c r="O1653"/>
  <c r="N1653"/>
  <c r="M1653"/>
  <c r="L1653"/>
  <c r="K1653"/>
  <c r="J1653"/>
  <c r="I1653"/>
  <c r="H1653"/>
  <c r="G1653"/>
  <c r="F1653"/>
  <c r="Q1652"/>
  <c r="P1652"/>
  <c r="O1652"/>
  <c r="N1652"/>
  <c r="M1652"/>
  <c r="L1652"/>
  <c r="K1652"/>
  <c r="J1652"/>
  <c r="I1652"/>
  <c r="H1652"/>
  <c r="G1652"/>
  <c r="F1652"/>
  <c r="Q1651"/>
  <c r="P1651"/>
  <c r="O1651"/>
  <c r="N1651"/>
  <c r="Q1650"/>
  <c r="P1650"/>
  <c r="O1650"/>
  <c r="N1650"/>
  <c r="M1650"/>
  <c r="L1650"/>
  <c r="K1650"/>
  <c r="J1650"/>
  <c r="I1650"/>
  <c r="H1650"/>
  <c r="G1650"/>
  <c r="F1650"/>
  <c r="Q1649"/>
  <c r="P1649"/>
  <c r="O1649"/>
  <c r="N1649"/>
  <c r="M1649"/>
  <c r="L1649"/>
  <c r="K1649"/>
  <c r="J1649"/>
  <c r="I1649"/>
  <c r="H1649"/>
  <c r="G1649"/>
  <c r="F1649"/>
  <c r="Q1648"/>
  <c r="P1648"/>
  <c r="O1648"/>
  <c r="N1648"/>
  <c r="Q1647"/>
  <c r="P1647"/>
  <c r="O1647"/>
  <c r="N1647"/>
  <c r="M1647"/>
  <c r="L1647"/>
  <c r="K1647"/>
  <c r="J1647"/>
  <c r="I1647"/>
  <c r="H1647"/>
  <c r="G1647"/>
  <c r="F1647"/>
  <c r="Q1646"/>
  <c r="P1646"/>
  <c r="O1646"/>
  <c r="N1646"/>
  <c r="M1646"/>
  <c r="L1646"/>
  <c r="K1646"/>
  <c r="J1646"/>
  <c r="I1646"/>
  <c r="H1646"/>
  <c r="G1646"/>
  <c r="F1646"/>
  <c r="Q1645"/>
  <c r="P1645"/>
  <c r="O1645"/>
  <c r="N1645"/>
  <c r="M1645"/>
  <c r="L1645"/>
  <c r="K1645"/>
  <c r="J1645"/>
  <c r="I1645"/>
  <c r="H1645"/>
  <c r="G1645"/>
  <c r="F1645"/>
  <c r="Q1644"/>
  <c r="P1644"/>
  <c r="O1644"/>
  <c r="N1644"/>
  <c r="Q1643"/>
  <c r="P1643"/>
  <c r="O1643"/>
  <c r="N1643"/>
  <c r="M1643"/>
  <c r="L1643"/>
  <c r="K1643"/>
  <c r="J1643"/>
  <c r="I1643"/>
  <c r="H1643"/>
  <c r="G1643"/>
  <c r="F1643"/>
  <c r="Q1642"/>
  <c r="P1642"/>
  <c r="O1642"/>
  <c r="N1642"/>
  <c r="M1642"/>
  <c r="L1642"/>
  <c r="K1642"/>
  <c r="J1642"/>
  <c r="I1642"/>
  <c r="H1642"/>
  <c r="G1642"/>
  <c r="F1642"/>
  <c r="Q1641"/>
  <c r="P1641"/>
  <c r="O1641"/>
  <c r="N1641"/>
  <c r="M1641"/>
  <c r="L1641"/>
  <c r="K1641"/>
  <c r="J1641"/>
  <c r="I1641"/>
  <c r="H1641"/>
  <c r="G1641"/>
  <c r="F1641"/>
  <c r="Q1640"/>
  <c r="P1640"/>
  <c r="O1640"/>
  <c r="N1640"/>
  <c r="M1640"/>
  <c r="L1640"/>
  <c r="K1640"/>
  <c r="J1640"/>
  <c r="I1640"/>
  <c r="H1640"/>
  <c r="G1640"/>
  <c r="F1640"/>
  <c r="Q1639"/>
  <c r="P1639"/>
  <c r="O1639"/>
  <c r="N1639"/>
  <c r="Q1638"/>
  <c r="P1638"/>
  <c r="O1638"/>
  <c r="N1638"/>
  <c r="M1638"/>
  <c r="L1638"/>
  <c r="K1638"/>
  <c r="J1638"/>
  <c r="I1638"/>
  <c r="H1638"/>
  <c r="G1638"/>
  <c r="F1638"/>
  <c r="Q1637"/>
  <c r="P1637"/>
  <c r="O1637"/>
  <c r="N1637"/>
  <c r="M1637"/>
  <c r="L1637"/>
  <c r="K1637"/>
  <c r="J1637"/>
  <c r="I1637"/>
  <c r="H1637"/>
  <c r="G1637"/>
  <c r="F1637"/>
  <c r="Q1636"/>
  <c r="P1636"/>
  <c r="O1636"/>
  <c r="N1636"/>
  <c r="M1636"/>
  <c r="L1636"/>
  <c r="K1636"/>
  <c r="J1636"/>
  <c r="I1636"/>
  <c r="H1636"/>
  <c r="G1636"/>
  <c r="F1636"/>
  <c r="Q1635"/>
  <c r="P1635"/>
  <c r="O1635"/>
  <c r="N1635"/>
  <c r="M1635"/>
  <c r="L1635"/>
  <c r="K1635"/>
  <c r="J1635"/>
  <c r="I1635"/>
  <c r="H1635"/>
  <c r="G1635"/>
  <c r="F1635"/>
  <c r="Q1634"/>
  <c r="P1634"/>
  <c r="O1634"/>
  <c r="N1634"/>
  <c r="Q1633"/>
  <c r="P1633"/>
  <c r="O1633"/>
  <c r="N1633"/>
  <c r="I1633"/>
  <c r="H1633"/>
  <c r="G1633"/>
  <c r="F1633"/>
  <c r="Q1632"/>
  <c r="P1632"/>
  <c r="O1632"/>
  <c r="N1632"/>
  <c r="M1632"/>
  <c r="L1632"/>
  <c r="K1632"/>
  <c r="J1632"/>
  <c r="I1632"/>
  <c r="H1632"/>
  <c r="G1632"/>
  <c r="F1632"/>
  <c r="Q1630"/>
  <c r="P1630"/>
  <c r="O1630"/>
  <c r="N1630"/>
  <c r="M1630"/>
  <c r="L1630"/>
  <c r="K1630"/>
  <c r="J1630"/>
  <c r="I1630"/>
  <c r="H1630"/>
  <c r="G1630"/>
  <c r="F1630"/>
  <c r="Q1629"/>
  <c r="P1629"/>
  <c r="O1629"/>
  <c r="N1629"/>
  <c r="M1629"/>
  <c r="L1629"/>
  <c r="K1629"/>
  <c r="J1629"/>
  <c r="I1629"/>
  <c r="H1629"/>
  <c r="G1629"/>
  <c r="F1629"/>
  <c r="Q1627"/>
  <c r="P1627"/>
  <c r="O1627"/>
  <c r="N1627"/>
  <c r="M1627"/>
  <c r="L1627"/>
  <c r="K1627"/>
  <c r="J1627"/>
  <c r="I1627"/>
  <c r="H1627"/>
  <c r="G1627"/>
  <c r="F1627"/>
  <c r="Q1626"/>
  <c r="P1626"/>
  <c r="O1626"/>
  <c r="N1626"/>
  <c r="M1626"/>
  <c r="L1626"/>
  <c r="K1626"/>
  <c r="J1626"/>
  <c r="I1626"/>
  <c r="H1626"/>
  <c r="G1626"/>
  <c r="F1626"/>
  <c r="Q1625"/>
  <c r="P1625"/>
  <c r="O1625"/>
  <c r="N1625"/>
  <c r="Q1624"/>
  <c r="P1624"/>
  <c r="O1624"/>
  <c r="N1624"/>
  <c r="I1624"/>
  <c r="H1624"/>
  <c r="G1624"/>
  <c r="F1624"/>
  <c r="Q1623"/>
  <c r="P1623"/>
  <c r="O1623"/>
  <c r="N1623"/>
  <c r="M1623"/>
  <c r="L1623"/>
  <c r="K1623"/>
  <c r="J1623"/>
  <c r="I1623"/>
  <c r="H1623"/>
  <c r="G1623"/>
  <c r="F1623"/>
  <c r="Q1622"/>
  <c r="P1622"/>
  <c r="O1622"/>
  <c r="N1622"/>
  <c r="M1622"/>
  <c r="L1622"/>
  <c r="K1622"/>
  <c r="J1622"/>
  <c r="I1622"/>
  <c r="H1622"/>
  <c r="G1622"/>
  <c r="F1622"/>
  <c r="Q1621"/>
  <c r="P1621"/>
  <c r="O1621"/>
  <c r="N1621"/>
  <c r="Q1620"/>
  <c r="P1620"/>
  <c r="O1620"/>
  <c r="N1620"/>
  <c r="M1620"/>
  <c r="L1620"/>
  <c r="K1620"/>
  <c r="J1620"/>
  <c r="I1620"/>
  <c r="H1620"/>
  <c r="G1620"/>
  <c r="F1620"/>
  <c r="Q1619"/>
  <c r="P1619"/>
  <c r="O1619"/>
  <c r="N1619"/>
  <c r="M1619"/>
  <c r="L1619"/>
  <c r="K1619"/>
  <c r="J1619"/>
  <c r="I1619"/>
  <c r="H1619"/>
  <c r="G1619"/>
  <c r="F1619"/>
  <c r="Q1618"/>
  <c r="P1618"/>
  <c r="O1618"/>
  <c r="N1618"/>
  <c r="M1618"/>
  <c r="L1618"/>
  <c r="K1618"/>
  <c r="J1618"/>
  <c r="I1618"/>
  <c r="H1618"/>
  <c r="G1618"/>
  <c r="F1618"/>
  <c r="Q1617"/>
  <c r="P1617"/>
  <c r="O1617"/>
  <c r="N1617"/>
  <c r="M1617"/>
  <c r="L1617"/>
  <c r="K1617"/>
  <c r="J1617"/>
  <c r="I1617"/>
  <c r="H1617"/>
  <c r="G1617"/>
  <c r="F1617"/>
  <c r="Q1616"/>
  <c r="P1616"/>
  <c r="O1616"/>
  <c r="N1616"/>
  <c r="M1616"/>
  <c r="L1616"/>
  <c r="K1616"/>
  <c r="J1616"/>
  <c r="I1616"/>
  <c r="H1616"/>
  <c r="G1616"/>
  <c r="F1616"/>
  <c r="Q1614"/>
  <c r="P1614"/>
  <c r="O1614"/>
  <c r="N1614"/>
  <c r="Q1613"/>
  <c r="P1613"/>
  <c r="O1613"/>
  <c r="N1613"/>
  <c r="M1613"/>
  <c r="L1613"/>
  <c r="K1613"/>
  <c r="J1613"/>
  <c r="I1613"/>
  <c r="H1613"/>
  <c r="G1613"/>
  <c r="F1613"/>
  <c r="Q1612"/>
  <c r="P1612"/>
  <c r="O1612"/>
  <c r="N1612"/>
  <c r="M1612"/>
  <c r="L1612"/>
  <c r="K1612"/>
  <c r="J1612"/>
  <c r="I1612"/>
  <c r="H1612"/>
  <c r="G1612"/>
  <c r="F1612"/>
  <c r="Q1611"/>
  <c r="P1611"/>
  <c r="O1611"/>
  <c r="N1611"/>
  <c r="M1611"/>
  <c r="L1611"/>
  <c r="K1611"/>
  <c r="J1611"/>
  <c r="I1611"/>
  <c r="H1611"/>
  <c r="G1611"/>
  <c r="F1611"/>
  <c r="Q1610"/>
  <c r="P1610"/>
  <c r="O1610"/>
  <c r="N1610"/>
  <c r="M1610"/>
  <c r="L1610"/>
  <c r="K1610"/>
  <c r="J1610"/>
  <c r="I1610"/>
  <c r="H1610"/>
  <c r="G1610"/>
  <c r="F1610"/>
  <c r="Q1606"/>
  <c r="P1606"/>
  <c r="O1606"/>
  <c r="N1606"/>
  <c r="Q1605"/>
  <c r="P1605"/>
  <c r="O1605"/>
  <c r="N1605"/>
  <c r="M1605"/>
  <c r="L1605"/>
  <c r="K1605"/>
  <c r="J1605"/>
  <c r="I1605"/>
  <c r="H1605"/>
  <c r="G1605"/>
  <c r="F1605"/>
  <c r="Q1604"/>
  <c r="P1604"/>
  <c r="O1604"/>
  <c r="N1604"/>
  <c r="M1604"/>
  <c r="L1604"/>
  <c r="K1604"/>
  <c r="J1604"/>
  <c r="I1604"/>
  <c r="H1604"/>
  <c r="G1604"/>
  <c r="F1604"/>
  <c r="Q1603"/>
  <c r="P1603"/>
  <c r="O1603"/>
  <c r="N1603"/>
  <c r="Q1602"/>
  <c r="P1602"/>
  <c r="O1602"/>
  <c r="N1602"/>
  <c r="M1602"/>
  <c r="L1602"/>
  <c r="K1602"/>
  <c r="J1602"/>
  <c r="I1602"/>
  <c r="H1602"/>
  <c r="G1602"/>
  <c r="F1602"/>
  <c r="Q1601"/>
  <c r="P1601"/>
  <c r="O1601"/>
  <c r="N1601"/>
  <c r="M1601"/>
  <c r="L1601"/>
  <c r="K1601"/>
  <c r="J1601"/>
  <c r="I1601"/>
  <c r="H1601"/>
  <c r="G1601"/>
  <c r="F1601"/>
  <c r="Q1600"/>
  <c r="P1600"/>
  <c r="O1600"/>
  <c r="N1600"/>
  <c r="M1600"/>
  <c r="L1600"/>
  <c r="K1600"/>
  <c r="J1600"/>
  <c r="I1600"/>
  <c r="H1600"/>
  <c r="G1600"/>
  <c r="F1600"/>
  <c r="Q1599"/>
  <c r="P1599"/>
  <c r="O1599"/>
  <c r="N1599"/>
  <c r="M1599"/>
  <c r="L1599"/>
  <c r="K1599"/>
  <c r="J1599"/>
  <c r="I1599"/>
  <c r="H1599"/>
  <c r="G1599"/>
  <c r="F1599"/>
  <c r="Q1598"/>
  <c r="P1598"/>
  <c r="O1598"/>
  <c r="N1598"/>
  <c r="M1598"/>
  <c r="L1598"/>
  <c r="K1598"/>
  <c r="J1598"/>
  <c r="I1598"/>
  <c r="H1598"/>
  <c r="G1598"/>
  <c r="F1598"/>
  <c r="Q1596"/>
  <c r="P1596"/>
  <c r="O1596"/>
  <c r="N1596"/>
  <c r="Q1595"/>
  <c r="P1595"/>
  <c r="O1595"/>
  <c r="N1595"/>
  <c r="M1595"/>
  <c r="L1595"/>
  <c r="K1595"/>
  <c r="J1595"/>
  <c r="I1595"/>
  <c r="H1595"/>
  <c r="G1595"/>
  <c r="F1595"/>
  <c r="Q1594"/>
  <c r="P1594"/>
  <c r="O1594"/>
  <c r="N1594"/>
  <c r="M1594"/>
  <c r="L1594"/>
  <c r="K1594"/>
  <c r="J1594"/>
  <c r="I1594"/>
  <c r="H1594"/>
  <c r="G1594"/>
  <c r="F1594"/>
  <c r="Q1593"/>
  <c r="P1593"/>
  <c r="O1593"/>
  <c r="N1593"/>
  <c r="M1593"/>
  <c r="L1593"/>
  <c r="K1593"/>
  <c r="J1593"/>
  <c r="I1593"/>
  <c r="H1593"/>
  <c r="G1593"/>
  <c r="F1593"/>
  <c r="Q1592"/>
  <c r="P1592"/>
  <c r="O1592"/>
  <c r="N1592"/>
  <c r="Q1591"/>
  <c r="P1591"/>
  <c r="O1591"/>
  <c r="N1591"/>
  <c r="M1591"/>
  <c r="L1591"/>
  <c r="K1591"/>
  <c r="J1591"/>
  <c r="I1591"/>
  <c r="H1591"/>
  <c r="G1591"/>
  <c r="F1591"/>
  <c r="Q1590"/>
  <c r="P1590"/>
  <c r="O1590"/>
  <c r="N1590"/>
  <c r="M1590"/>
  <c r="L1590"/>
  <c r="K1590"/>
  <c r="J1590"/>
  <c r="I1590"/>
  <c r="H1590"/>
  <c r="G1590"/>
  <c r="F1590"/>
  <c r="Q1589"/>
  <c r="P1589"/>
  <c r="O1589"/>
  <c r="N1589"/>
  <c r="M1589"/>
  <c r="L1589"/>
  <c r="K1589"/>
  <c r="J1589"/>
  <c r="I1589"/>
  <c r="H1589"/>
  <c r="G1589"/>
  <c r="F1589"/>
  <c r="Q1588"/>
  <c r="P1588"/>
  <c r="O1588"/>
  <c r="N1588"/>
  <c r="M1588"/>
  <c r="L1588"/>
  <c r="K1588"/>
  <c r="J1588"/>
  <c r="I1588"/>
  <c r="H1588"/>
  <c r="G1588"/>
  <c r="F1588"/>
  <c r="Q1587"/>
  <c r="P1587"/>
  <c r="O1587"/>
  <c r="N1587"/>
  <c r="Q1586"/>
  <c r="P1586"/>
  <c r="O1586"/>
  <c r="N1586"/>
  <c r="M1586"/>
  <c r="L1586"/>
  <c r="K1586"/>
  <c r="J1586"/>
  <c r="I1586"/>
  <c r="H1586"/>
  <c r="G1586"/>
  <c r="F1586"/>
  <c r="Q1585"/>
  <c r="P1585"/>
  <c r="O1585"/>
  <c r="N1585"/>
  <c r="M1585"/>
  <c r="L1585"/>
  <c r="K1585"/>
  <c r="J1585"/>
  <c r="I1585"/>
  <c r="H1585"/>
  <c r="G1585"/>
  <c r="F1585"/>
  <c r="Q1584"/>
  <c r="P1584"/>
  <c r="O1584"/>
  <c r="N1584"/>
  <c r="M1584"/>
  <c r="L1584"/>
  <c r="K1584"/>
  <c r="J1584"/>
  <c r="I1584"/>
  <c r="H1584"/>
  <c r="G1584"/>
  <c r="F1584"/>
  <c r="Q1583"/>
  <c r="P1583"/>
  <c r="O1583"/>
  <c r="N1583"/>
  <c r="Q1582"/>
  <c r="P1582"/>
  <c r="O1582"/>
  <c r="N1582"/>
  <c r="M1582"/>
  <c r="L1582"/>
  <c r="K1582"/>
  <c r="J1582"/>
  <c r="I1582"/>
  <c r="H1582"/>
  <c r="G1582"/>
  <c r="F1582"/>
  <c r="Q1581"/>
  <c r="P1581"/>
  <c r="O1581"/>
  <c r="N1581"/>
  <c r="M1581"/>
  <c r="L1581"/>
  <c r="K1581"/>
  <c r="J1581"/>
  <c r="I1581"/>
  <c r="H1581"/>
  <c r="G1581"/>
  <c r="F1581"/>
  <c r="Q1580"/>
  <c r="P1580"/>
  <c r="O1580"/>
  <c r="N1580"/>
  <c r="M1580"/>
  <c r="L1580"/>
  <c r="K1580"/>
  <c r="J1580"/>
  <c r="I1580"/>
  <c r="H1580"/>
  <c r="G1580"/>
  <c r="F1580"/>
  <c r="Q1579"/>
  <c r="P1579"/>
  <c r="O1579"/>
  <c r="N1579"/>
  <c r="M1579"/>
  <c r="L1579"/>
  <c r="K1579"/>
  <c r="J1579"/>
  <c r="I1579"/>
  <c r="H1579"/>
  <c r="G1579"/>
  <c r="F1579"/>
  <c r="Q1578"/>
  <c r="P1578"/>
  <c r="O1578"/>
  <c r="N1578"/>
  <c r="M1578"/>
  <c r="L1578"/>
  <c r="K1578"/>
  <c r="J1578"/>
  <c r="I1578"/>
  <c r="H1578"/>
  <c r="G1578"/>
  <c r="F1578"/>
  <c r="Q1576"/>
  <c r="P1576"/>
  <c r="O1576"/>
  <c r="N1576"/>
  <c r="M1576"/>
  <c r="L1576"/>
  <c r="K1576"/>
  <c r="J1576"/>
  <c r="I1576"/>
  <c r="H1576"/>
  <c r="G1576"/>
  <c r="F1576"/>
  <c r="Q1573"/>
  <c r="P1573"/>
  <c r="O1573"/>
  <c r="N1573"/>
  <c r="I1573"/>
  <c r="H1573"/>
  <c r="G1573"/>
  <c r="F1573"/>
  <c r="Q1572"/>
  <c r="P1572"/>
  <c r="O1572"/>
  <c r="N1572"/>
  <c r="I1572"/>
  <c r="H1572"/>
  <c r="G1572"/>
  <c r="F1572"/>
  <c r="Q1571"/>
  <c r="P1571"/>
  <c r="O1571"/>
  <c r="N1571"/>
  <c r="I1571"/>
  <c r="H1571"/>
  <c r="G1571"/>
  <c r="F1571"/>
  <c r="Q1569"/>
  <c r="P1569"/>
  <c r="O1569"/>
  <c r="N1569"/>
  <c r="I1569"/>
  <c r="H1569"/>
  <c r="G1569"/>
  <c r="F1569"/>
  <c r="Q1568"/>
  <c r="P1568"/>
  <c r="O1568"/>
  <c r="N1568"/>
  <c r="I1568"/>
  <c r="H1568"/>
  <c r="G1568"/>
  <c r="F1568"/>
  <c r="Q1567"/>
  <c r="P1567"/>
  <c r="O1567"/>
  <c r="N1567"/>
  <c r="I1567"/>
  <c r="H1567"/>
  <c r="G1567"/>
  <c r="F1567"/>
  <c r="Q1565"/>
  <c r="P1565"/>
  <c r="O1565"/>
  <c r="N1565"/>
  <c r="I1565"/>
  <c r="H1565"/>
  <c r="G1565"/>
  <c r="F1565"/>
  <c r="I1563"/>
  <c r="H1563"/>
  <c r="G1563"/>
  <c r="F1563"/>
  <c r="Q1561"/>
  <c r="P1561"/>
  <c r="O1561"/>
  <c r="N1561"/>
  <c r="I1561"/>
  <c r="H1561"/>
  <c r="G1561"/>
  <c r="F1561"/>
  <c r="Q1560"/>
  <c r="P1560"/>
  <c r="O1560"/>
  <c r="N1560"/>
  <c r="I1560"/>
  <c r="H1560"/>
  <c r="G1560"/>
  <c r="F1560"/>
  <c r="Q1559"/>
  <c r="P1559"/>
  <c r="O1559"/>
  <c r="N1559"/>
  <c r="I1559"/>
  <c r="H1559"/>
  <c r="G1559"/>
  <c r="F1559"/>
  <c r="Q1558"/>
  <c r="P1558"/>
  <c r="O1558"/>
  <c r="N1558"/>
  <c r="I1558"/>
  <c r="H1558"/>
  <c r="G1558"/>
  <c r="F1558"/>
  <c r="I1556"/>
  <c r="H1556"/>
  <c r="G1556"/>
  <c r="F1556"/>
  <c r="I1555"/>
  <c r="H1555"/>
  <c r="G1555"/>
  <c r="F1555"/>
  <c r="Q1554"/>
  <c r="P1554"/>
  <c r="O1554"/>
  <c r="N1554"/>
  <c r="Q1553"/>
  <c r="P1553"/>
  <c r="O1553"/>
  <c r="N1553"/>
  <c r="M1553"/>
  <c r="L1553"/>
  <c r="K1553"/>
  <c r="J1553"/>
  <c r="I1553"/>
  <c r="H1553"/>
  <c r="G1553"/>
  <c r="F1553"/>
  <c r="Q1552"/>
  <c r="P1552"/>
  <c r="O1552"/>
  <c r="N1552"/>
  <c r="M1552"/>
  <c r="L1552"/>
  <c r="K1552"/>
  <c r="J1552"/>
  <c r="I1552"/>
  <c r="H1552"/>
  <c r="G1552"/>
  <c r="F1552"/>
  <c r="Q1551"/>
  <c r="P1551"/>
  <c r="O1551"/>
  <c r="N1551"/>
  <c r="Q1550"/>
  <c r="P1550"/>
  <c r="O1550"/>
  <c r="N1550"/>
  <c r="M1550"/>
  <c r="L1550"/>
  <c r="K1550"/>
  <c r="J1550"/>
  <c r="I1550"/>
  <c r="H1550"/>
  <c r="G1550"/>
  <c r="F1550"/>
  <c r="Q1549"/>
  <c r="P1549"/>
  <c r="O1549"/>
  <c r="N1549"/>
  <c r="M1549"/>
  <c r="L1549"/>
  <c r="K1549"/>
  <c r="J1549"/>
  <c r="I1549"/>
  <c r="H1549"/>
  <c r="G1549"/>
  <c r="F1549"/>
  <c r="Q1548"/>
  <c r="P1548"/>
  <c r="O1548"/>
  <c r="N1548"/>
  <c r="Q1547"/>
  <c r="P1547"/>
  <c r="O1547"/>
  <c r="N1547"/>
  <c r="M1547"/>
  <c r="L1547"/>
  <c r="K1547"/>
  <c r="J1547"/>
  <c r="I1547"/>
  <c r="H1547"/>
  <c r="G1547"/>
  <c r="F1547"/>
  <c r="Q1546"/>
  <c r="P1546"/>
  <c r="O1546"/>
  <c r="N1546"/>
  <c r="M1546"/>
  <c r="L1546"/>
  <c r="K1546"/>
  <c r="J1546"/>
  <c r="I1546"/>
  <c r="H1546"/>
  <c r="G1546"/>
  <c r="F1546"/>
  <c r="Q1545"/>
  <c r="P1545"/>
  <c r="O1545"/>
  <c r="N1545"/>
  <c r="M1545"/>
  <c r="L1545"/>
  <c r="K1545"/>
  <c r="J1545"/>
  <c r="I1545"/>
  <c r="H1545"/>
  <c r="G1545"/>
  <c r="F1545"/>
  <c r="Q1544"/>
  <c r="P1544"/>
  <c r="O1544"/>
  <c r="N1544"/>
  <c r="Q1543"/>
  <c r="P1543"/>
  <c r="O1543"/>
  <c r="N1543"/>
  <c r="M1543"/>
  <c r="L1543"/>
  <c r="K1543"/>
  <c r="J1543"/>
  <c r="I1543"/>
  <c r="H1543"/>
  <c r="G1543"/>
  <c r="F1543"/>
  <c r="Q1542"/>
  <c r="P1542"/>
  <c r="O1542"/>
  <c r="N1542"/>
  <c r="Q1541"/>
  <c r="P1541"/>
  <c r="O1541"/>
  <c r="N1541"/>
  <c r="M1541"/>
  <c r="L1541"/>
  <c r="K1541"/>
  <c r="J1541"/>
  <c r="I1541"/>
  <c r="H1541"/>
  <c r="G1541"/>
  <c r="F1541"/>
  <c r="Q1540"/>
  <c r="P1540"/>
  <c r="O1540"/>
  <c r="N1540"/>
  <c r="M1540"/>
  <c r="L1540"/>
  <c r="K1540"/>
  <c r="J1540"/>
  <c r="I1540"/>
  <c r="H1540"/>
  <c r="G1540"/>
  <c r="F1540"/>
  <c r="Q1539"/>
  <c r="P1539"/>
  <c r="O1539"/>
  <c r="N1539"/>
  <c r="M1539"/>
  <c r="L1539"/>
  <c r="K1539"/>
  <c r="J1539"/>
  <c r="I1539"/>
  <c r="H1539"/>
  <c r="G1539"/>
  <c r="F1539"/>
  <c r="Q1538"/>
  <c r="P1538"/>
  <c r="O1538"/>
  <c r="N1538"/>
  <c r="M1538"/>
  <c r="L1538"/>
  <c r="K1538"/>
  <c r="J1538"/>
  <c r="I1538"/>
  <c r="H1538"/>
  <c r="G1538"/>
  <c r="F1538"/>
  <c r="Q1536"/>
  <c r="P1536"/>
  <c r="O1536"/>
  <c r="N1536"/>
  <c r="I1536"/>
  <c r="H1536"/>
  <c r="G1536"/>
  <c r="F1536"/>
  <c r="Q1535"/>
  <c r="P1535"/>
  <c r="O1535"/>
  <c r="N1535"/>
  <c r="Q1534"/>
  <c r="P1534"/>
  <c r="O1534"/>
  <c r="N1534"/>
  <c r="M1534"/>
  <c r="L1534"/>
  <c r="K1534"/>
  <c r="J1534"/>
  <c r="I1534"/>
  <c r="H1534"/>
  <c r="G1534"/>
  <c r="F1534"/>
  <c r="Q1533"/>
  <c r="P1533"/>
  <c r="O1533"/>
  <c r="N1533"/>
  <c r="Q1532"/>
  <c r="P1532"/>
  <c r="O1532"/>
  <c r="N1532"/>
  <c r="M1532"/>
  <c r="L1532"/>
  <c r="K1532"/>
  <c r="J1532"/>
  <c r="I1532"/>
  <c r="H1532"/>
  <c r="G1532"/>
  <c r="F1532"/>
  <c r="Q1531"/>
  <c r="P1531"/>
  <c r="O1531"/>
  <c r="N1531"/>
  <c r="M1531"/>
  <c r="L1531"/>
  <c r="K1531"/>
  <c r="J1531"/>
  <c r="I1531"/>
  <c r="H1531"/>
  <c r="G1531"/>
  <c r="F1531"/>
  <c r="Q1529"/>
  <c r="P1529"/>
  <c r="O1529"/>
  <c r="N1529"/>
  <c r="M1529"/>
  <c r="L1529"/>
  <c r="K1529"/>
  <c r="J1529"/>
  <c r="I1529"/>
  <c r="H1529"/>
  <c r="G1529"/>
  <c r="F1529"/>
  <c r="Q1528"/>
  <c r="P1528"/>
  <c r="O1528"/>
  <c r="N1528"/>
  <c r="M1528"/>
  <c r="L1528"/>
  <c r="K1528"/>
  <c r="J1528"/>
  <c r="I1528"/>
  <c r="H1528"/>
  <c r="G1528"/>
  <c r="F1528"/>
  <c r="Q1527"/>
  <c r="P1527"/>
  <c r="O1527"/>
  <c r="N1527"/>
  <c r="M1527"/>
  <c r="L1527"/>
  <c r="K1527"/>
  <c r="J1527"/>
  <c r="I1527"/>
  <c r="H1527"/>
  <c r="G1527"/>
  <c r="F1527"/>
  <c r="Q1526"/>
  <c r="P1526"/>
  <c r="O1526"/>
  <c r="N1526"/>
  <c r="M1526"/>
  <c r="L1526"/>
  <c r="K1526"/>
  <c r="J1526"/>
  <c r="I1526"/>
  <c r="H1526"/>
  <c r="G1526"/>
  <c r="F1526"/>
  <c r="Q1524"/>
  <c r="P1524"/>
  <c r="O1524"/>
  <c r="N1524"/>
  <c r="M1524"/>
  <c r="L1524"/>
  <c r="K1524"/>
  <c r="J1524"/>
  <c r="I1524"/>
  <c r="H1524"/>
  <c r="G1524"/>
  <c r="F1524"/>
  <c r="Q1523"/>
  <c r="P1523"/>
  <c r="O1523"/>
  <c r="N1523"/>
  <c r="M1523"/>
  <c r="L1523"/>
  <c r="K1523"/>
  <c r="J1523"/>
  <c r="I1523"/>
  <c r="H1523"/>
  <c r="G1523"/>
  <c r="F1523"/>
  <c r="Q1521"/>
  <c r="P1521"/>
  <c r="O1521"/>
  <c r="N1521"/>
  <c r="M1521"/>
  <c r="L1521"/>
  <c r="K1521"/>
  <c r="J1521"/>
  <c r="I1521"/>
  <c r="H1521"/>
  <c r="G1521"/>
  <c r="F1521"/>
  <c r="Q1520"/>
  <c r="P1520"/>
  <c r="O1520"/>
  <c r="N1520"/>
  <c r="M1520"/>
  <c r="L1520"/>
  <c r="K1520"/>
  <c r="J1520"/>
  <c r="I1520"/>
  <c r="H1520"/>
  <c r="G1520"/>
  <c r="F1520"/>
  <c r="Q1518"/>
  <c r="P1518"/>
  <c r="O1518"/>
  <c r="N1518"/>
  <c r="M1518"/>
  <c r="L1518"/>
  <c r="K1518"/>
  <c r="J1518"/>
  <c r="I1518"/>
  <c r="H1518"/>
  <c r="G1518"/>
  <c r="F1518"/>
  <c r="Q1517"/>
  <c r="P1517"/>
  <c r="O1517"/>
  <c r="N1517"/>
  <c r="M1517"/>
  <c r="L1517"/>
  <c r="K1517"/>
  <c r="J1517"/>
  <c r="I1517"/>
  <c r="H1517"/>
  <c r="G1517"/>
  <c r="F1517"/>
  <c r="Q1516"/>
  <c r="P1516"/>
  <c r="O1516"/>
  <c r="N1516"/>
  <c r="M1516"/>
  <c r="L1516"/>
  <c r="K1516"/>
  <c r="J1516"/>
  <c r="I1516"/>
  <c r="H1516"/>
  <c r="G1516"/>
  <c r="F1516"/>
  <c r="Q1515"/>
  <c r="P1515"/>
  <c r="O1515"/>
  <c r="N1515"/>
  <c r="M1515"/>
  <c r="L1515"/>
  <c r="K1515"/>
  <c r="J1515"/>
  <c r="I1515"/>
  <c r="H1515"/>
  <c r="G1515"/>
  <c r="F1515"/>
  <c r="Q1514"/>
  <c r="P1514"/>
  <c r="O1514"/>
  <c r="N1514"/>
  <c r="M1514"/>
  <c r="L1514"/>
  <c r="K1514"/>
  <c r="J1514"/>
  <c r="I1514"/>
  <c r="H1514"/>
  <c r="G1514"/>
  <c r="F1514"/>
  <c r="Q1512"/>
  <c r="P1512"/>
  <c r="O1512"/>
  <c r="N1512"/>
  <c r="Q1511"/>
  <c r="P1511"/>
  <c r="O1511"/>
  <c r="N1511"/>
  <c r="M1511"/>
  <c r="L1511"/>
  <c r="K1511"/>
  <c r="J1511"/>
  <c r="I1511"/>
  <c r="H1511"/>
  <c r="G1511"/>
  <c r="F1511"/>
  <c r="Q1510"/>
  <c r="P1510"/>
  <c r="O1510"/>
  <c r="N1510"/>
  <c r="M1510"/>
  <c r="L1510"/>
  <c r="K1510"/>
  <c r="J1510"/>
  <c r="I1510"/>
  <c r="H1510"/>
  <c r="G1510"/>
  <c r="F1510"/>
  <c r="Q1508"/>
  <c r="P1508"/>
  <c r="O1508"/>
  <c r="N1508"/>
  <c r="M1508"/>
  <c r="L1508"/>
  <c r="K1508"/>
  <c r="J1508"/>
  <c r="I1508"/>
  <c r="H1508"/>
  <c r="G1508"/>
  <c r="F1508"/>
  <c r="Q1507"/>
  <c r="P1507"/>
  <c r="O1507"/>
  <c r="N1507"/>
  <c r="M1507"/>
  <c r="L1507"/>
  <c r="K1507"/>
  <c r="J1507"/>
  <c r="I1507"/>
  <c r="H1507"/>
  <c r="G1507"/>
  <c r="F1507"/>
  <c r="Q1506"/>
  <c r="P1506"/>
  <c r="O1506"/>
  <c r="N1506"/>
  <c r="M1506"/>
  <c r="L1506"/>
  <c r="K1506"/>
  <c r="J1506"/>
  <c r="I1506"/>
  <c r="H1506"/>
  <c r="G1506"/>
  <c r="F1506"/>
  <c r="I1504"/>
  <c r="H1504"/>
  <c r="G1504"/>
  <c r="F1504"/>
  <c r="I1503"/>
  <c r="H1503"/>
  <c r="G1503"/>
  <c r="F1503"/>
  <c r="I1502"/>
  <c r="H1502"/>
  <c r="G1502"/>
  <c r="F1502"/>
  <c r="Q1501"/>
  <c r="P1501"/>
  <c r="O1501"/>
  <c r="N1501"/>
  <c r="M1501"/>
  <c r="L1501"/>
  <c r="K1501"/>
  <c r="J1501"/>
  <c r="I1501"/>
  <c r="H1501"/>
  <c r="G1501"/>
  <c r="F1501"/>
  <c r="Q1500"/>
  <c r="P1500"/>
  <c r="O1500"/>
  <c r="N1500"/>
  <c r="Q1499"/>
  <c r="P1499"/>
  <c r="O1499"/>
  <c r="N1499"/>
  <c r="M1499"/>
  <c r="L1499"/>
  <c r="K1499"/>
  <c r="J1499"/>
  <c r="I1499"/>
  <c r="H1499"/>
  <c r="G1499"/>
  <c r="F1499"/>
  <c r="Q1498"/>
  <c r="P1498"/>
  <c r="O1498"/>
  <c r="N1498"/>
  <c r="M1498"/>
  <c r="L1498"/>
  <c r="K1498"/>
  <c r="J1498"/>
  <c r="I1498"/>
  <c r="H1498"/>
  <c r="G1498"/>
  <c r="F1498"/>
  <c r="Q1497"/>
  <c r="P1497"/>
  <c r="O1497"/>
  <c r="N1497"/>
  <c r="M1497"/>
  <c r="L1497"/>
  <c r="K1497"/>
  <c r="J1497"/>
  <c r="I1497"/>
  <c r="H1497"/>
  <c r="G1497"/>
  <c r="F1497"/>
  <c r="Q1495"/>
  <c r="P1495"/>
  <c r="O1495"/>
  <c r="N1495"/>
  <c r="M1495"/>
  <c r="L1495"/>
  <c r="K1495"/>
  <c r="J1495"/>
  <c r="I1495"/>
  <c r="H1495"/>
  <c r="G1495"/>
  <c r="F1495"/>
  <c r="Q1494"/>
  <c r="P1494"/>
  <c r="O1494"/>
  <c r="N1494"/>
  <c r="M1494"/>
  <c r="L1494"/>
  <c r="K1494"/>
  <c r="J1494"/>
  <c r="I1494"/>
  <c r="H1494"/>
  <c r="G1494"/>
  <c r="F1494"/>
  <c r="Q1492"/>
  <c r="P1492"/>
  <c r="O1492"/>
  <c r="N1492"/>
  <c r="M1492"/>
  <c r="L1492"/>
  <c r="K1492"/>
  <c r="J1492"/>
  <c r="I1492"/>
  <c r="H1492"/>
  <c r="G1492"/>
  <c r="F1492"/>
  <c r="Q1491"/>
  <c r="P1491"/>
  <c r="O1491"/>
  <c r="N1491"/>
  <c r="M1491"/>
  <c r="L1491"/>
  <c r="K1491"/>
  <c r="J1491"/>
  <c r="I1491"/>
  <c r="H1491"/>
  <c r="G1491"/>
  <c r="F1491"/>
  <c r="Q1490"/>
  <c r="P1490"/>
  <c r="O1490"/>
  <c r="N1490"/>
  <c r="M1490"/>
  <c r="L1490"/>
  <c r="K1490"/>
  <c r="J1490"/>
  <c r="I1490"/>
  <c r="H1490"/>
  <c r="G1490"/>
  <c r="F1490"/>
  <c r="Q1489"/>
  <c r="P1489"/>
  <c r="O1489"/>
  <c r="N1489"/>
  <c r="M1489"/>
  <c r="L1489"/>
  <c r="K1489"/>
  <c r="J1489"/>
  <c r="I1489"/>
  <c r="H1489"/>
  <c r="G1489"/>
  <c r="F1489"/>
  <c r="Q1488"/>
  <c r="P1488"/>
  <c r="O1488"/>
  <c r="N1488"/>
  <c r="M1488"/>
  <c r="L1488"/>
  <c r="K1488"/>
  <c r="J1488"/>
  <c r="I1488"/>
  <c r="H1488"/>
  <c r="G1488"/>
  <c r="F1488"/>
  <c r="Q1485"/>
  <c r="P1485"/>
  <c r="O1485"/>
  <c r="N1485"/>
  <c r="I1485"/>
  <c r="H1485"/>
  <c r="G1485"/>
  <c r="F1485"/>
  <c r="Q1484"/>
  <c r="P1484"/>
  <c r="O1484"/>
  <c r="N1484"/>
  <c r="I1484"/>
  <c r="H1484"/>
  <c r="G1484"/>
  <c r="F1484"/>
  <c r="Q1482"/>
  <c r="P1482"/>
  <c r="O1482"/>
  <c r="N1482"/>
  <c r="I1482"/>
  <c r="H1482"/>
  <c r="G1482"/>
  <c r="F1482"/>
  <c r="Q1481"/>
  <c r="P1481"/>
  <c r="O1481"/>
  <c r="N1481"/>
  <c r="I1481"/>
  <c r="H1481"/>
  <c r="G1481"/>
  <c r="F1481"/>
  <c r="Q1480"/>
  <c r="P1480"/>
  <c r="O1480"/>
  <c r="N1480"/>
  <c r="I1480"/>
  <c r="H1480"/>
  <c r="G1480"/>
  <c r="F1480"/>
  <c r="Q1478"/>
  <c r="P1478"/>
  <c r="O1478"/>
  <c r="N1478"/>
  <c r="I1478"/>
  <c r="H1478"/>
  <c r="G1478"/>
  <c r="F1478"/>
  <c r="Q1477"/>
  <c r="P1477"/>
  <c r="O1477"/>
  <c r="N1477"/>
  <c r="I1477"/>
  <c r="H1477"/>
  <c r="G1477"/>
  <c r="F1477"/>
  <c r="Q1476"/>
  <c r="P1476"/>
  <c r="O1476"/>
  <c r="N1476"/>
  <c r="I1476"/>
  <c r="H1476"/>
  <c r="G1476"/>
  <c r="F1476"/>
  <c r="Q1474"/>
  <c r="P1474"/>
  <c r="O1474"/>
  <c r="N1474"/>
  <c r="I1474"/>
  <c r="H1474"/>
  <c r="G1474"/>
  <c r="F1474"/>
  <c r="Q1473"/>
  <c r="P1473"/>
  <c r="O1473"/>
  <c r="N1473"/>
  <c r="I1473"/>
  <c r="H1473"/>
  <c r="G1473"/>
  <c r="F1473"/>
  <c r="Q1471"/>
  <c r="P1471"/>
  <c r="O1471"/>
  <c r="N1471"/>
  <c r="I1471"/>
  <c r="H1471"/>
  <c r="G1471"/>
  <c r="F1471"/>
  <c r="Q1470"/>
  <c r="P1470"/>
  <c r="O1470"/>
  <c r="N1470"/>
  <c r="I1470"/>
  <c r="H1470"/>
  <c r="G1470"/>
  <c r="F1470"/>
  <c r="Q1468"/>
  <c r="P1468"/>
  <c r="O1468"/>
  <c r="N1468"/>
  <c r="I1468"/>
  <c r="H1468"/>
  <c r="G1468"/>
  <c r="F1468"/>
  <c r="Q1467"/>
  <c r="P1467"/>
  <c r="O1467"/>
  <c r="N1467"/>
  <c r="I1467"/>
  <c r="H1467"/>
  <c r="G1467"/>
  <c r="F1467"/>
  <c r="Q1465"/>
  <c r="P1465"/>
  <c r="O1465"/>
  <c r="N1465"/>
  <c r="I1465"/>
  <c r="H1465"/>
  <c r="G1465"/>
  <c r="F1465"/>
  <c r="Q1464"/>
  <c r="P1464"/>
  <c r="O1464"/>
  <c r="N1464"/>
  <c r="I1464"/>
  <c r="H1464"/>
  <c r="G1464"/>
  <c r="F1464"/>
  <c r="Q1462"/>
  <c r="P1462"/>
  <c r="O1462"/>
  <c r="N1462"/>
  <c r="I1462"/>
  <c r="H1462"/>
  <c r="G1462"/>
  <c r="F1462"/>
  <c r="Q1461"/>
  <c r="P1461"/>
  <c r="O1461"/>
  <c r="N1461"/>
  <c r="I1461"/>
  <c r="H1461"/>
  <c r="G1461"/>
  <c r="F1461"/>
  <c r="Q1459"/>
  <c r="P1459"/>
  <c r="O1459"/>
  <c r="N1459"/>
  <c r="I1459"/>
  <c r="H1459"/>
  <c r="G1459"/>
  <c r="F1459"/>
  <c r="Q1458"/>
  <c r="P1458"/>
  <c r="O1458"/>
  <c r="N1458"/>
  <c r="I1458"/>
  <c r="H1458"/>
  <c r="G1458"/>
  <c r="F1458"/>
  <c r="Q1456"/>
  <c r="P1456"/>
  <c r="O1456"/>
  <c r="N1456"/>
  <c r="I1456"/>
  <c r="H1456"/>
  <c r="G1456"/>
  <c r="F1456"/>
  <c r="Q1455"/>
  <c r="P1455"/>
  <c r="O1455"/>
  <c r="N1455"/>
  <c r="I1455"/>
  <c r="H1455"/>
  <c r="G1455"/>
  <c r="F1455"/>
  <c r="Q1453"/>
  <c r="P1453"/>
  <c r="O1453"/>
  <c r="N1453"/>
  <c r="I1453"/>
  <c r="H1453"/>
  <c r="G1453"/>
  <c r="F1453"/>
  <c r="Q1452"/>
  <c r="P1452"/>
  <c r="O1452"/>
  <c r="N1452"/>
  <c r="I1452"/>
  <c r="H1452"/>
  <c r="G1452"/>
  <c r="F1452"/>
  <c r="Q1450"/>
  <c r="P1450"/>
  <c r="O1450"/>
  <c r="N1450"/>
  <c r="I1450"/>
  <c r="H1450"/>
  <c r="G1450"/>
  <c r="F1450"/>
  <c r="Q1449"/>
  <c r="P1449"/>
  <c r="O1449"/>
  <c r="N1449"/>
  <c r="I1449"/>
  <c r="H1449"/>
  <c r="G1449"/>
  <c r="F1449"/>
  <c r="Q1447"/>
  <c r="P1447"/>
  <c r="O1447"/>
  <c r="N1447"/>
  <c r="I1447"/>
  <c r="H1447"/>
  <c r="G1447"/>
  <c r="F1447"/>
  <c r="Q1446"/>
  <c r="P1446"/>
  <c r="O1446"/>
  <c r="N1446"/>
  <c r="I1446"/>
  <c r="H1446"/>
  <c r="G1446"/>
  <c r="F1446"/>
  <c r="Q1444"/>
  <c r="P1444"/>
  <c r="O1444"/>
  <c r="N1444"/>
  <c r="I1444"/>
  <c r="H1444"/>
  <c r="G1444"/>
  <c r="F1444"/>
  <c r="Q1443"/>
  <c r="P1443"/>
  <c r="O1443"/>
  <c r="N1443"/>
  <c r="I1443"/>
  <c r="H1443"/>
  <c r="G1443"/>
  <c r="F1443"/>
  <c r="Q1441"/>
  <c r="P1441"/>
  <c r="O1441"/>
  <c r="N1441"/>
  <c r="I1441"/>
  <c r="H1441"/>
  <c r="G1441"/>
  <c r="F1441"/>
  <c r="Q1440"/>
  <c r="P1440"/>
  <c r="O1440"/>
  <c r="N1440"/>
  <c r="I1440"/>
  <c r="H1440"/>
  <c r="G1440"/>
  <c r="F1440"/>
  <c r="Q1438"/>
  <c r="P1438"/>
  <c r="O1438"/>
  <c r="N1438"/>
  <c r="I1438"/>
  <c r="H1438"/>
  <c r="G1438"/>
  <c r="F1438"/>
  <c r="Q1437"/>
  <c r="P1437"/>
  <c r="O1437"/>
  <c r="N1437"/>
  <c r="I1437"/>
  <c r="H1437"/>
  <c r="G1437"/>
  <c r="F1437"/>
  <c r="Q1435"/>
  <c r="P1435"/>
  <c r="O1435"/>
  <c r="N1435"/>
  <c r="I1435"/>
  <c r="H1435"/>
  <c r="G1435"/>
  <c r="F1435"/>
  <c r="Q1434"/>
  <c r="P1434"/>
  <c r="O1434"/>
  <c r="N1434"/>
  <c r="I1434"/>
  <c r="H1434"/>
  <c r="G1434"/>
  <c r="F1434"/>
  <c r="Q1432"/>
  <c r="P1432"/>
  <c r="O1432"/>
  <c r="N1432"/>
  <c r="I1432"/>
  <c r="H1432"/>
  <c r="G1432"/>
  <c r="F1432"/>
  <c r="Q1431"/>
  <c r="P1431"/>
  <c r="O1431"/>
  <c r="N1431"/>
  <c r="I1431"/>
  <c r="H1431"/>
  <c r="G1431"/>
  <c r="F1431"/>
  <c r="Q1429"/>
  <c r="P1429"/>
  <c r="O1429"/>
  <c r="N1429"/>
  <c r="I1429"/>
  <c r="H1429"/>
  <c r="G1429"/>
  <c r="F1429"/>
  <c r="Q1428"/>
  <c r="P1428"/>
  <c r="O1428"/>
  <c r="N1428"/>
  <c r="I1428"/>
  <c r="H1428"/>
  <c r="G1428"/>
  <c r="F1428"/>
  <c r="Q1426"/>
  <c r="P1426"/>
  <c r="O1426"/>
  <c r="N1426"/>
  <c r="I1426"/>
  <c r="H1426"/>
  <c r="G1426"/>
  <c r="F1426"/>
  <c r="Q1425"/>
  <c r="P1425"/>
  <c r="O1425"/>
  <c r="N1425"/>
  <c r="I1425"/>
  <c r="H1425"/>
  <c r="G1425"/>
  <c r="F1425"/>
  <c r="Q1423"/>
  <c r="P1423"/>
  <c r="O1423"/>
  <c r="N1423"/>
  <c r="I1423"/>
  <c r="H1423"/>
  <c r="G1423"/>
  <c r="F1423"/>
  <c r="Q1422"/>
  <c r="P1422"/>
  <c r="O1422"/>
  <c r="N1422"/>
  <c r="I1422"/>
  <c r="H1422"/>
  <c r="G1422"/>
  <c r="F1422"/>
  <c r="Q1420"/>
  <c r="P1420"/>
  <c r="O1420"/>
  <c r="N1420"/>
  <c r="I1420"/>
  <c r="H1420"/>
  <c r="G1420"/>
  <c r="F1420"/>
  <c r="Q1419"/>
  <c r="P1419"/>
  <c r="O1419"/>
  <c r="N1419"/>
  <c r="I1419"/>
  <c r="H1419"/>
  <c r="G1419"/>
  <c r="F1419"/>
  <c r="Q1417"/>
  <c r="P1417"/>
  <c r="O1417"/>
  <c r="N1417"/>
  <c r="I1417"/>
  <c r="H1417"/>
  <c r="G1417"/>
  <c r="F1417"/>
  <c r="Q1416"/>
  <c r="P1416"/>
  <c r="O1416"/>
  <c r="N1416"/>
  <c r="I1416"/>
  <c r="H1416"/>
  <c r="G1416"/>
  <c r="F1416"/>
  <c r="Q1414"/>
  <c r="P1414"/>
  <c r="O1414"/>
  <c r="N1414"/>
  <c r="I1414"/>
  <c r="H1414"/>
  <c r="G1414"/>
  <c r="F1414"/>
  <c r="Q1413"/>
  <c r="P1413"/>
  <c r="O1413"/>
  <c r="N1413"/>
  <c r="I1413"/>
  <c r="H1413"/>
  <c r="G1413"/>
  <c r="F1413"/>
  <c r="Q1411"/>
  <c r="P1411"/>
  <c r="O1411"/>
  <c r="N1411"/>
  <c r="I1411"/>
  <c r="H1411"/>
  <c r="G1411"/>
  <c r="F1411"/>
  <c r="Q1410"/>
  <c r="P1410"/>
  <c r="O1410"/>
  <c r="N1410"/>
  <c r="I1410"/>
  <c r="H1410"/>
  <c r="G1410"/>
  <c r="F1410"/>
  <c r="Q1408"/>
  <c r="P1408"/>
  <c r="O1408"/>
  <c r="N1408"/>
  <c r="I1408"/>
  <c r="H1408"/>
  <c r="G1408"/>
  <c r="F1408"/>
  <c r="Q1407"/>
  <c r="P1407"/>
  <c r="O1407"/>
  <c r="N1407"/>
  <c r="I1407"/>
  <c r="H1407"/>
  <c r="G1407"/>
  <c r="F1407"/>
  <c r="Q1405"/>
  <c r="P1405"/>
  <c r="O1405"/>
  <c r="N1405"/>
  <c r="I1405"/>
  <c r="H1405"/>
  <c r="G1405"/>
  <c r="F1405"/>
  <c r="Q1404"/>
  <c r="P1404"/>
  <c r="O1404"/>
  <c r="N1404"/>
  <c r="I1404"/>
  <c r="H1404"/>
  <c r="G1404"/>
  <c r="F1404"/>
  <c r="Q1402"/>
  <c r="P1402"/>
  <c r="O1402"/>
  <c r="N1402"/>
  <c r="I1402"/>
  <c r="H1402"/>
  <c r="G1402"/>
  <c r="F1402"/>
  <c r="Q1401"/>
  <c r="P1401"/>
  <c r="O1401"/>
  <c r="N1401"/>
  <c r="I1401"/>
  <c r="H1401"/>
  <c r="G1401"/>
  <c r="F1401"/>
  <c r="Q1399"/>
  <c r="P1399"/>
  <c r="O1399"/>
  <c r="N1399"/>
  <c r="I1399"/>
  <c r="H1399"/>
  <c r="G1399"/>
  <c r="F1399"/>
  <c r="Q1398"/>
  <c r="P1398"/>
  <c r="O1398"/>
  <c r="N1398"/>
  <c r="I1398"/>
  <c r="H1398"/>
  <c r="G1398"/>
  <c r="F1398"/>
  <c r="Q1396"/>
  <c r="P1396"/>
  <c r="O1396"/>
  <c r="N1396"/>
  <c r="I1396"/>
  <c r="H1396"/>
  <c r="G1396"/>
  <c r="F1396"/>
  <c r="Q1395"/>
  <c r="P1395"/>
  <c r="O1395"/>
  <c r="N1395"/>
  <c r="I1395"/>
  <c r="H1395"/>
  <c r="G1395"/>
  <c r="F1395"/>
  <c r="Q1393"/>
  <c r="P1393"/>
  <c r="O1393"/>
  <c r="N1393"/>
  <c r="I1393"/>
  <c r="H1393"/>
  <c r="G1393"/>
  <c r="F1393"/>
  <c r="Q1392"/>
  <c r="P1392"/>
  <c r="O1392"/>
  <c r="N1392"/>
  <c r="I1392"/>
  <c r="H1392"/>
  <c r="G1392"/>
  <c r="F1392"/>
  <c r="Q1390"/>
  <c r="P1390"/>
  <c r="O1390"/>
  <c r="N1390"/>
  <c r="I1390"/>
  <c r="H1390"/>
  <c r="G1390"/>
  <c r="F1390"/>
  <c r="Q1389"/>
  <c r="P1389"/>
  <c r="O1389"/>
  <c r="N1389"/>
  <c r="I1389"/>
  <c r="H1389"/>
  <c r="G1389"/>
  <c r="F1389"/>
  <c r="Q1387"/>
  <c r="P1387"/>
  <c r="O1387"/>
  <c r="N1387"/>
  <c r="I1387"/>
  <c r="H1387"/>
  <c r="G1387"/>
  <c r="F1387"/>
  <c r="Q1386"/>
  <c r="P1386"/>
  <c r="O1386"/>
  <c r="N1386"/>
  <c r="I1386"/>
  <c r="H1386"/>
  <c r="G1386"/>
  <c r="F1386"/>
  <c r="Q1384"/>
  <c r="P1384"/>
  <c r="O1384"/>
  <c r="N1384"/>
  <c r="I1384"/>
  <c r="H1384"/>
  <c r="G1384"/>
  <c r="F1384"/>
  <c r="Q1383"/>
  <c r="P1383"/>
  <c r="O1383"/>
  <c r="N1383"/>
  <c r="I1383"/>
  <c r="H1383"/>
  <c r="G1383"/>
  <c r="F1383"/>
  <c r="Q1381"/>
  <c r="P1381"/>
  <c r="O1381"/>
  <c r="N1381"/>
  <c r="I1381"/>
  <c r="H1381"/>
  <c r="G1381"/>
  <c r="F1381"/>
  <c r="Q1380"/>
  <c r="P1380"/>
  <c r="O1380"/>
  <c r="N1380"/>
  <c r="I1380"/>
  <c r="H1380"/>
  <c r="G1380"/>
  <c r="F1380"/>
  <c r="Q1378"/>
  <c r="P1378"/>
  <c r="O1378"/>
  <c r="N1378"/>
  <c r="I1378"/>
  <c r="H1378"/>
  <c r="G1378"/>
  <c r="F1378"/>
  <c r="Q1377"/>
  <c r="P1377"/>
  <c r="O1377"/>
  <c r="N1377"/>
  <c r="I1377"/>
  <c r="H1377"/>
  <c r="G1377"/>
  <c r="F1377"/>
  <c r="Q1375"/>
  <c r="P1375"/>
  <c r="O1375"/>
  <c r="N1375"/>
  <c r="I1375"/>
  <c r="H1375"/>
  <c r="G1375"/>
  <c r="F1375"/>
  <c r="Q1374"/>
  <c r="P1374"/>
  <c r="O1374"/>
  <c r="N1374"/>
  <c r="I1374"/>
  <c r="H1374"/>
  <c r="G1374"/>
  <c r="F1374"/>
  <c r="Q1373"/>
  <c r="P1373"/>
  <c r="O1373"/>
  <c r="N1373"/>
  <c r="I1373"/>
  <c r="H1373"/>
  <c r="G1373"/>
  <c r="F1373"/>
  <c r="Q1372"/>
  <c r="P1372"/>
  <c r="O1372"/>
  <c r="N1372"/>
  <c r="I1372"/>
  <c r="H1372"/>
  <c r="G1372"/>
  <c r="F1372"/>
  <c r="Q1371"/>
  <c r="P1371"/>
  <c r="O1371"/>
  <c r="N1371"/>
  <c r="I1371"/>
  <c r="H1371"/>
  <c r="G1371"/>
  <c r="F1371"/>
  <c r="Q1369"/>
  <c r="P1369"/>
  <c r="O1369"/>
  <c r="N1369"/>
  <c r="Q1368"/>
  <c r="P1368"/>
  <c r="O1368"/>
  <c r="N1368"/>
  <c r="M1368"/>
  <c r="L1368"/>
  <c r="K1368"/>
  <c r="J1368"/>
  <c r="I1368"/>
  <c r="H1368"/>
  <c r="G1368"/>
  <c r="F1368"/>
  <c r="Q1367"/>
  <c r="P1367"/>
  <c r="O1367"/>
  <c r="N1367"/>
  <c r="Q1366"/>
  <c r="P1366"/>
  <c r="O1366"/>
  <c r="N1366"/>
  <c r="M1366"/>
  <c r="L1366"/>
  <c r="K1366"/>
  <c r="J1366"/>
  <c r="I1366"/>
  <c r="H1366"/>
  <c r="G1366"/>
  <c r="F1366"/>
  <c r="Q1365"/>
  <c r="P1365"/>
  <c r="O1365"/>
  <c r="N1365"/>
  <c r="M1365"/>
  <c r="L1365"/>
  <c r="K1365"/>
  <c r="J1365"/>
  <c r="I1365"/>
  <c r="H1365"/>
  <c r="G1365"/>
  <c r="F1365"/>
  <c r="Q1364"/>
  <c r="P1364"/>
  <c r="O1364"/>
  <c r="N1364"/>
  <c r="M1364"/>
  <c r="L1364"/>
  <c r="K1364"/>
  <c r="J1364"/>
  <c r="I1364"/>
  <c r="H1364"/>
  <c r="G1364"/>
  <c r="F1364"/>
  <c r="Q1363"/>
  <c r="P1363"/>
  <c r="O1363"/>
  <c r="N1363"/>
  <c r="M1363"/>
  <c r="L1363"/>
  <c r="K1363"/>
  <c r="J1363"/>
  <c r="I1363"/>
  <c r="H1363"/>
  <c r="G1363"/>
  <c r="F1363"/>
  <c r="Q1362"/>
  <c r="P1362"/>
  <c r="O1362"/>
  <c r="N1362"/>
  <c r="Q1361"/>
  <c r="P1361"/>
  <c r="O1361"/>
  <c r="N1361"/>
  <c r="M1361"/>
  <c r="L1361"/>
  <c r="K1361"/>
  <c r="J1361"/>
  <c r="I1361"/>
  <c r="H1361"/>
  <c r="G1361"/>
  <c r="F1361"/>
  <c r="Q1360"/>
  <c r="P1360"/>
  <c r="O1360"/>
  <c r="N1360"/>
  <c r="Q1359"/>
  <c r="P1359"/>
  <c r="O1359"/>
  <c r="N1359"/>
  <c r="M1359"/>
  <c r="L1359"/>
  <c r="K1359"/>
  <c r="J1359"/>
  <c r="I1359"/>
  <c r="H1359"/>
  <c r="G1359"/>
  <c r="F1359"/>
  <c r="Q1358"/>
  <c r="P1358"/>
  <c r="O1358"/>
  <c r="N1358"/>
  <c r="M1358"/>
  <c r="L1358"/>
  <c r="K1358"/>
  <c r="J1358"/>
  <c r="I1358"/>
  <c r="H1358"/>
  <c r="G1358"/>
  <c r="F1358"/>
  <c r="Q1357"/>
  <c r="P1357"/>
  <c r="O1357"/>
  <c r="N1357"/>
  <c r="M1357"/>
  <c r="L1357"/>
  <c r="K1357"/>
  <c r="J1357"/>
  <c r="I1357"/>
  <c r="H1357"/>
  <c r="G1357"/>
  <c r="F1357"/>
  <c r="Q1356"/>
  <c r="P1356"/>
  <c r="O1356"/>
  <c r="N1356"/>
  <c r="M1356"/>
  <c r="L1356"/>
  <c r="K1356"/>
  <c r="J1356"/>
  <c r="I1356"/>
  <c r="H1356"/>
  <c r="G1356"/>
  <c r="F1356"/>
  <c r="Q1355"/>
  <c r="P1355"/>
  <c r="O1355"/>
  <c r="N1355"/>
  <c r="M1355"/>
  <c r="L1355"/>
  <c r="K1355"/>
  <c r="J1355"/>
  <c r="I1355"/>
  <c r="H1355"/>
  <c r="G1355"/>
  <c r="F1355"/>
  <c r="Q1353"/>
  <c r="P1353"/>
  <c r="O1353"/>
  <c r="N1353"/>
  <c r="M1353"/>
  <c r="L1353"/>
  <c r="K1353"/>
  <c r="J1353"/>
  <c r="I1353"/>
  <c r="H1353"/>
  <c r="G1353"/>
  <c r="F1353"/>
  <c r="Q1351"/>
  <c r="P1351"/>
  <c r="O1351"/>
  <c r="N1351"/>
  <c r="Q1350"/>
  <c r="P1350"/>
  <c r="O1350"/>
  <c r="N1350"/>
  <c r="I1350"/>
  <c r="H1350"/>
  <c r="F1350"/>
  <c r="Q1349"/>
  <c r="P1349"/>
  <c r="O1349"/>
  <c r="N1349"/>
  <c r="I1349"/>
  <c r="H1349"/>
  <c r="G1349"/>
  <c r="F1349"/>
  <c r="Q1348"/>
  <c r="P1348"/>
  <c r="O1348"/>
  <c r="N1348"/>
  <c r="I1348"/>
  <c r="H1348"/>
  <c r="G1348"/>
  <c r="F1348"/>
  <c r="Q1347"/>
  <c r="P1347"/>
  <c r="O1347"/>
  <c r="N1347"/>
  <c r="I1347"/>
  <c r="H1347"/>
  <c r="G1347"/>
  <c r="F1347"/>
  <c r="Q1346"/>
  <c r="P1346"/>
  <c r="O1346"/>
  <c r="N1346"/>
  <c r="Q1345"/>
  <c r="P1345"/>
  <c r="O1345"/>
  <c r="N1345"/>
  <c r="M1345"/>
  <c r="L1345"/>
  <c r="K1345"/>
  <c r="J1345"/>
  <c r="I1345"/>
  <c r="H1345"/>
  <c r="G1345"/>
  <c r="F1345"/>
  <c r="Q1344"/>
  <c r="P1344"/>
  <c r="O1344"/>
  <c r="N1344"/>
  <c r="M1344"/>
  <c r="L1344"/>
  <c r="K1344"/>
  <c r="J1344"/>
  <c r="I1344"/>
  <c r="H1344"/>
  <c r="G1344"/>
  <c r="F1344"/>
  <c r="Q1343"/>
  <c r="P1343"/>
  <c r="O1343"/>
  <c r="N1343"/>
  <c r="M1343"/>
  <c r="L1343"/>
  <c r="K1343"/>
  <c r="J1343"/>
  <c r="I1343"/>
  <c r="H1343"/>
  <c r="G1343"/>
  <c r="F1343"/>
  <c r="Q1342"/>
  <c r="P1342"/>
  <c r="O1342"/>
  <c r="N1342"/>
  <c r="M1342"/>
  <c r="L1342"/>
  <c r="K1342"/>
  <c r="J1342"/>
  <c r="I1342"/>
  <c r="H1342"/>
  <c r="G1342"/>
  <c r="F1342"/>
  <c r="Q1341"/>
  <c r="P1341"/>
  <c r="O1341"/>
  <c r="N1341"/>
  <c r="M1341"/>
  <c r="L1341"/>
  <c r="K1341"/>
  <c r="J1341"/>
  <c r="I1341"/>
  <c r="H1341"/>
  <c r="G1341"/>
  <c r="F1341"/>
  <c r="Q1338"/>
  <c r="P1338"/>
  <c r="O1338"/>
  <c r="N1338"/>
  <c r="I1338"/>
  <c r="H1338"/>
  <c r="G1338"/>
  <c r="F1338"/>
  <c r="Q1337"/>
  <c r="P1337"/>
  <c r="O1337"/>
  <c r="N1337"/>
  <c r="I1337"/>
  <c r="H1337"/>
  <c r="G1337"/>
  <c r="F1337"/>
  <c r="I1334"/>
  <c r="H1334"/>
  <c r="G1334"/>
  <c r="F1334"/>
  <c r="I1333"/>
  <c r="H1333"/>
  <c r="G1333"/>
  <c r="F1333"/>
  <c r="Q1332"/>
  <c r="P1332"/>
  <c r="O1332"/>
  <c r="N1332"/>
  <c r="Q1331"/>
  <c r="P1331"/>
  <c r="O1331"/>
  <c r="N1331"/>
  <c r="Q1330"/>
  <c r="P1330"/>
  <c r="O1330"/>
  <c r="N1330"/>
  <c r="M1330"/>
  <c r="L1330"/>
  <c r="K1330"/>
  <c r="J1330"/>
  <c r="I1330"/>
  <c r="H1330"/>
  <c r="G1330"/>
  <c r="F1330"/>
  <c r="Q1329"/>
  <c r="P1329"/>
  <c r="O1329"/>
  <c r="N1329"/>
  <c r="M1329"/>
  <c r="L1329"/>
  <c r="K1329"/>
  <c r="J1329"/>
  <c r="I1329"/>
  <c r="H1329"/>
  <c r="G1329"/>
  <c r="F1329"/>
  <c r="Q1327"/>
  <c r="P1327"/>
  <c r="O1327"/>
  <c r="N1327"/>
  <c r="I1327"/>
  <c r="H1327"/>
  <c r="G1327"/>
  <c r="F1327"/>
  <c r="Q1326"/>
  <c r="P1326"/>
  <c r="O1326"/>
  <c r="N1326"/>
  <c r="I1326"/>
  <c r="H1326"/>
  <c r="G1326"/>
  <c r="F1326"/>
  <c r="Q1324"/>
  <c r="P1324"/>
  <c r="O1324"/>
  <c r="N1324"/>
  <c r="I1324"/>
  <c r="H1324"/>
  <c r="G1324"/>
  <c r="F1324"/>
  <c r="Q1323"/>
  <c r="P1323"/>
  <c r="O1323"/>
  <c r="N1323"/>
  <c r="I1323"/>
  <c r="H1323"/>
  <c r="G1323"/>
  <c r="F1323"/>
  <c r="Q1322"/>
  <c r="P1322"/>
  <c r="O1322"/>
  <c r="N1322"/>
  <c r="I1322"/>
  <c r="H1322"/>
  <c r="G1322"/>
  <c r="F1322"/>
  <c r="Q1321"/>
  <c r="P1321"/>
  <c r="O1321"/>
  <c r="N1321"/>
  <c r="Q1320"/>
  <c r="P1320"/>
  <c r="O1320"/>
  <c r="N1320"/>
  <c r="Q1319"/>
  <c r="P1319"/>
  <c r="O1319"/>
  <c r="N1319"/>
  <c r="I1319"/>
  <c r="H1319"/>
  <c r="G1319"/>
  <c r="F1319"/>
  <c r="Q1318"/>
  <c r="P1318"/>
  <c r="O1318"/>
  <c r="N1318"/>
  <c r="I1318"/>
  <c r="H1318"/>
  <c r="G1318"/>
  <c r="F1318"/>
  <c r="Q1317"/>
  <c r="P1317"/>
  <c r="O1317"/>
  <c r="N1317"/>
  <c r="Q1316"/>
  <c r="P1316"/>
  <c r="O1316"/>
  <c r="N1316"/>
  <c r="Q1315"/>
  <c r="P1315"/>
  <c r="O1315"/>
  <c r="N1315"/>
  <c r="M1315"/>
  <c r="L1315"/>
  <c r="K1315"/>
  <c r="J1315"/>
  <c r="I1315"/>
  <c r="H1315"/>
  <c r="G1315"/>
  <c r="F1315"/>
  <c r="Q1314"/>
  <c r="P1314"/>
  <c r="O1314"/>
  <c r="N1314"/>
  <c r="I1314"/>
  <c r="H1314"/>
  <c r="G1314"/>
  <c r="F1314"/>
  <c r="Q1313"/>
  <c r="P1313"/>
  <c r="O1313"/>
  <c r="N1313"/>
  <c r="Q1312"/>
  <c r="P1312"/>
  <c r="O1312"/>
  <c r="N1312"/>
  <c r="I1312"/>
  <c r="H1312"/>
  <c r="G1312"/>
  <c r="F1312"/>
  <c r="Q1311"/>
  <c r="P1311"/>
  <c r="O1311"/>
  <c r="N1311"/>
  <c r="I1311"/>
  <c r="H1311"/>
  <c r="G1311"/>
  <c r="F1311"/>
  <c r="Q1310"/>
  <c r="P1310"/>
  <c r="O1310"/>
  <c r="N1310"/>
  <c r="Q1309"/>
  <c r="P1309"/>
  <c r="O1309"/>
  <c r="N1309"/>
  <c r="Q1308"/>
  <c r="P1308"/>
  <c r="O1308"/>
  <c r="N1308"/>
  <c r="I1308"/>
  <c r="H1308"/>
  <c r="G1308"/>
  <c r="F1308"/>
  <c r="Q1307"/>
  <c r="P1307"/>
  <c r="O1307"/>
  <c r="N1307"/>
  <c r="I1307"/>
  <c r="H1307"/>
  <c r="G1307"/>
  <c r="F1307"/>
  <c r="Q1306"/>
  <c r="P1306"/>
  <c r="O1306"/>
  <c r="N1306"/>
  <c r="Q1305"/>
  <c r="P1305"/>
  <c r="O1305"/>
  <c r="N1305"/>
  <c r="I1305"/>
  <c r="H1305"/>
  <c r="G1305"/>
  <c r="F1305"/>
  <c r="Q1304"/>
  <c r="P1304"/>
  <c r="O1304"/>
  <c r="N1304"/>
  <c r="I1304"/>
  <c r="H1304"/>
  <c r="G1304"/>
  <c r="F1304"/>
  <c r="Q1303"/>
  <c r="P1303"/>
  <c r="O1303"/>
  <c r="N1303"/>
  <c r="I1303"/>
  <c r="H1303"/>
  <c r="G1303"/>
  <c r="F1303"/>
  <c r="Q1302"/>
  <c r="P1302"/>
  <c r="O1302"/>
  <c r="N1302"/>
  <c r="Q1301"/>
  <c r="P1301"/>
  <c r="O1301"/>
  <c r="N1301"/>
  <c r="Q1300"/>
  <c r="P1300"/>
  <c r="O1300"/>
  <c r="N1300"/>
  <c r="I1300"/>
  <c r="H1300"/>
  <c r="G1300"/>
  <c r="F1300"/>
  <c r="Q1299"/>
  <c r="P1299"/>
  <c r="O1299"/>
  <c r="N1299"/>
  <c r="I1299"/>
  <c r="H1299"/>
  <c r="G1299"/>
  <c r="F1299"/>
  <c r="Q1298"/>
  <c r="P1298"/>
  <c r="O1298"/>
  <c r="N1298"/>
  <c r="Q1297"/>
  <c r="P1297"/>
  <c r="O1297"/>
  <c r="N1297"/>
  <c r="Q1296"/>
  <c r="P1296"/>
  <c r="O1296"/>
  <c r="N1296"/>
  <c r="M1296"/>
  <c r="L1296"/>
  <c r="K1296"/>
  <c r="J1296"/>
  <c r="I1296"/>
  <c r="H1296"/>
  <c r="G1296"/>
  <c r="F1296"/>
  <c r="Q1295"/>
  <c r="P1295"/>
  <c r="O1295"/>
  <c r="N1295"/>
  <c r="I1295"/>
  <c r="H1295"/>
  <c r="G1295"/>
  <c r="F1295"/>
  <c r="Q1294"/>
  <c r="P1294"/>
  <c r="O1294"/>
  <c r="N1294"/>
  <c r="Q1293"/>
  <c r="P1293"/>
  <c r="O1293"/>
  <c r="N1293"/>
  <c r="I1293"/>
  <c r="H1293"/>
  <c r="G1293"/>
  <c r="F1293"/>
  <c r="Q1292"/>
  <c r="P1292"/>
  <c r="O1292"/>
  <c r="N1292"/>
  <c r="I1292"/>
  <c r="H1292"/>
  <c r="G1292"/>
  <c r="F1292"/>
  <c r="Q1291"/>
  <c r="P1291"/>
  <c r="O1291"/>
  <c r="N1291"/>
  <c r="Q1290"/>
  <c r="P1290"/>
  <c r="O1290"/>
  <c r="N1290"/>
  <c r="Q1289"/>
  <c r="P1289"/>
  <c r="O1289"/>
  <c r="N1289"/>
  <c r="I1289"/>
  <c r="H1289"/>
  <c r="G1289"/>
  <c r="F1289"/>
  <c r="Q1288"/>
  <c r="P1288"/>
  <c r="O1288"/>
  <c r="N1288"/>
  <c r="I1288"/>
  <c r="H1288"/>
  <c r="G1288"/>
  <c r="F1288"/>
  <c r="Q1287"/>
  <c r="P1287"/>
  <c r="O1287"/>
  <c r="N1287"/>
  <c r="Q1286"/>
  <c r="P1286"/>
  <c r="O1286"/>
  <c r="N1286"/>
  <c r="I1286"/>
  <c r="H1286"/>
  <c r="G1286"/>
  <c r="F1286"/>
  <c r="Q1285"/>
  <c r="P1285"/>
  <c r="O1285"/>
  <c r="N1285"/>
  <c r="I1285"/>
  <c r="H1285"/>
  <c r="G1285"/>
  <c r="F1285"/>
  <c r="Q1284"/>
  <c r="P1284"/>
  <c r="O1284"/>
  <c r="N1284"/>
  <c r="I1284"/>
  <c r="H1284"/>
  <c r="G1284"/>
  <c r="F1284"/>
  <c r="Q1283"/>
  <c r="P1283"/>
  <c r="O1283"/>
  <c r="N1283"/>
  <c r="I1283"/>
  <c r="H1283"/>
  <c r="G1283"/>
  <c r="F1283"/>
  <c r="Q1282"/>
  <c r="P1282"/>
  <c r="O1282"/>
  <c r="N1282"/>
  <c r="Q1281"/>
  <c r="P1281"/>
  <c r="O1281"/>
  <c r="N1281"/>
  <c r="I1281"/>
  <c r="H1281"/>
  <c r="G1281"/>
  <c r="F1281"/>
  <c r="Q1280"/>
  <c r="P1280"/>
  <c r="O1280"/>
  <c r="N1280"/>
  <c r="I1280"/>
  <c r="H1280"/>
  <c r="G1280"/>
  <c r="F1280"/>
  <c r="Q1279"/>
  <c r="P1279"/>
  <c r="O1279"/>
  <c r="N1279"/>
  <c r="I1279"/>
  <c r="H1279"/>
  <c r="G1279"/>
  <c r="F1279"/>
  <c r="Q1278"/>
  <c r="P1278"/>
  <c r="O1278"/>
  <c r="N1278"/>
  <c r="Q1277"/>
  <c r="P1277"/>
  <c r="O1277"/>
  <c r="N1277"/>
  <c r="Q1276"/>
  <c r="P1276"/>
  <c r="O1276"/>
  <c r="N1276"/>
  <c r="I1276"/>
  <c r="H1276"/>
  <c r="G1276"/>
  <c r="F1276"/>
  <c r="Q1275"/>
  <c r="P1275"/>
  <c r="O1275"/>
  <c r="N1275"/>
  <c r="I1275"/>
  <c r="H1275"/>
  <c r="G1275"/>
  <c r="F1275"/>
  <c r="Q1274"/>
  <c r="P1274"/>
  <c r="O1274"/>
  <c r="N1274"/>
  <c r="I1274"/>
  <c r="H1274"/>
  <c r="G1274"/>
  <c r="F1274"/>
  <c r="Q1273"/>
  <c r="P1273"/>
  <c r="O1273"/>
  <c r="N1273"/>
  <c r="Q1272"/>
  <c r="P1272"/>
  <c r="O1272"/>
  <c r="N1272"/>
  <c r="Q1271"/>
  <c r="P1271"/>
  <c r="O1271"/>
  <c r="N1271"/>
  <c r="M1271"/>
  <c r="L1271"/>
  <c r="K1271"/>
  <c r="J1271"/>
  <c r="I1271"/>
  <c r="H1271"/>
  <c r="G1271"/>
  <c r="F1271"/>
  <c r="Q1270"/>
  <c r="P1270"/>
  <c r="O1270"/>
  <c r="N1270"/>
  <c r="M1270"/>
  <c r="L1270"/>
  <c r="K1270"/>
  <c r="J1270"/>
  <c r="I1270"/>
  <c r="H1270"/>
  <c r="G1270"/>
  <c r="F1270"/>
  <c r="Q1269"/>
  <c r="P1269"/>
  <c r="O1269"/>
  <c r="N1269"/>
  <c r="Q1268"/>
  <c r="P1268"/>
  <c r="O1268"/>
  <c r="N1268"/>
  <c r="Q1267"/>
  <c r="P1267"/>
  <c r="O1267"/>
  <c r="N1267"/>
  <c r="M1267"/>
  <c r="L1267"/>
  <c r="K1267"/>
  <c r="J1267"/>
  <c r="I1267"/>
  <c r="H1267"/>
  <c r="G1267"/>
  <c r="F1267"/>
  <c r="Q1266"/>
  <c r="P1266"/>
  <c r="O1266"/>
  <c r="N1266"/>
  <c r="M1266"/>
  <c r="L1266"/>
  <c r="K1266"/>
  <c r="J1266"/>
  <c r="I1266"/>
  <c r="H1266"/>
  <c r="G1266"/>
  <c r="F1266"/>
  <c r="Q1265"/>
  <c r="P1265"/>
  <c r="O1265"/>
  <c r="N1265"/>
  <c r="Q1264"/>
  <c r="P1264"/>
  <c r="O1264"/>
  <c r="N1264"/>
  <c r="Q1263"/>
  <c r="P1263"/>
  <c r="O1263"/>
  <c r="N1263"/>
  <c r="M1263"/>
  <c r="L1263"/>
  <c r="K1263"/>
  <c r="J1263"/>
  <c r="I1263"/>
  <c r="H1263"/>
  <c r="G1263"/>
  <c r="F1263"/>
  <c r="Q1262"/>
  <c r="P1262"/>
  <c r="O1262"/>
  <c r="N1262"/>
  <c r="M1262"/>
  <c r="L1262"/>
  <c r="K1262"/>
  <c r="J1262"/>
  <c r="I1262"/>
  <c r="H1262"/>
  <c r="G1262"/>
  <c r="F1262"/>
  <c r="Q1261"/>
  <c r="P1261"/>
  <c r="O1261"/>
  <c r="N1261"/>
  <c r="Q1260"/>
  <c r="P1260"/>
  <c r="O1260"/>
  <c r="N1260"/>
  <c r="M1260"/>
  <c r="L1260"/>
  <c r="K1260"/>
  <c r="J1260"/>
  <c r="I1260"/>
  <c r="H1260"/>
  <c r="G1260"/>
  <c r="F1260"/>
  <c r="Q1259"/>
  <c r="P1259"/>
  <c r="O1259"/>
  <c r="N1259"/>
  <c r="M1259"/>
  <c r="L1259"/>
  <c r="K1259"/>
  <c r="J1259"/>
  <c r="I1259"/>
  <c r="H1259"/>
  <c r="G1259"/>
  <c r="F1259"/>
  <c r="Q1258"/>
  <c r="P1258"/>
  <c r="O1258"/>
  <c r="N1258"/>
  <c r="Q1257"/>
  <c r="P1257"/>
  <c r="O1257"/>
  <c r="N1257"/>
  <c r="Q1256"/>
  <c r="P1256"/>
  <c r="O1256"/>
  <c r="N1256"/>
  <c r="M1256"/>
  <c r="L1256"/>
  <c r="K1256"/>
  <c r="J1256"/>
  <c r="I1256"/>
  <c r="H1256"/>
  <c r="G1256"/>
  <c r="F1256"/>
  <c r="Q1255"/>
  <c r="P1255"/>
  <c r="O1255"/>
  <c r="N1255"/>
  <c r="M1255"/>
  <c r="L1255"/>
  <c r="K1255"/>
  <c r="J1255"/>
  <c r="I1255"/>
  <c r="H1255"/>
  <c r="G1255"/>
  <c r="F1255"/>
  <c r="Q1254"/>
  <c r="P1254"/>
  <c r="O1254"/>
  <c r="N1254"/>
  <c r="Q1253"/>
  <c r="P1253"/>
  <c r="O1253"/>
  <c r="N1253"/>
  <c r="M1253"/>
  <c r="L1253"/>
  <c r="K1253"/>
  <c r="J1253"/>
  <c r="I1253"/>
  <c r="H1253"/>
  <c r="G1253"/>
  <c r="F1253"/>
  <c r="Q1252"/>
  <c r="P1252"/>
  <c r="O1252"/>
  <c r="N1252"/>
  <c r="M1252"/>
  <c r="L1252"/>
  <c r="K1252"/>
  <c r="J1252"/>
  <c r="I1252"/>
  <c r="H1252"/>
  <c r="G1252"/>
  <c r="F1252"/>
  <c r="Q1251"/>
  <c r="P1251"/>
  <c r="O1251"/>
  <c r="N1251"/>
  <c r="M1251"/>
  <c r="L1251"/>
  <c r="K1251"/>
  <c r="J1251"/>
  <c r="I1251"/>
  <c r="H1251"/>
  <c r="G1251"/>
  <c r="F1251"/>
  <c r="Q1250"/>
  <c r="P1250"/>
  <c r="O1250"/>
  <c r="N1250"/>
  <c r="Q1249"/>
  <c r="P1249"/>
  <c r="O1249"/>
  <c r="N1249"/>
  <c r="Q1248"/>
  <c r="P1248"/>
  <c r="O1248"/>
  <c r="N1248"/>
  <c r="M1248"/>
  <c r="L1248"/>
  <c r="K1248"/>
  <c r="J1248"/>
  <c r="I1248"/>
  <c r="H1248"/>
  <c r="G1248"/>
  <c r="F1248"/>
  <c r="Q1247"/>
  <c r="P1247"/>
  <c r="O1247"/>
  <c r="N1247"/>
  <c r="M1247"/>
  <c r="L1247"/>
  <c r="K1247"/>
  <c r="J1247"/>
  <c r="I1247"/>
  <c r="H1247"/>
  <c r="G1247"/>
  <c r="F1247"/>
  <c r="Q1246"/>
  <c r="P1246"/>
  <c r="O1246"/>
  <c r="N1246"/>
  <c r="Q1245"/>
  <c r="P1245"/>
  <c r="O1245"/>
  <c r="N1245"/>
  <c r="Q1244"/>
  <c r="P1244"/>
  <c r="O1244"/>
  <c r="N1244"/>
  <c r="M1244"/>
  <c r="L1244"/>
  <c r="K1244"/>
  <c r="J1244"/>
  <c r="I1244"/>
  <c r="H1244"/>
  <c r="G1244"/>
  <c r="F1244"/>
  <c r="Q1243"/>
  <c r="P1243"/>
  <c r="O1243"/>
  <c r="N1243"/>
  <c r="M1243"/>
  <c r="L1243"/>
  <c r="K1243"/>
  <c r="J1243"/>
  <c r="I1243"/>
  <c r="H1243"/>
  <c r="G1243"/>
  <c r="F1243"/>
  <c r="Q1242"/>
  <c r="P1242"/>
  <c r="O1242"/>
  <c r="N1242"/>
  <c r="Q1241"/>
  <c r="P1241"/>
  <c r="O1241"/>
  <c r="N1241"/>
  <c r="M1241"/>
  <c r="L1241"/>
  <c r="K1241"/>
  <c r="J1241"/>
  <c r="I1241"/>
  <c r="H1241"/>
  <c r="G1241"/>
  <c r="F1241"/>
  <c r="Q1240"/>
  <c r="P1240"/>
  <c r="O1240"/>
  <c r="N1240"/>
  <c r="M1240"/>
  <c r="L1240"/>
  <c r="K1240"/>
  <c r="J1240"/>
  <c r="I1240"/>
  <c r="H1240"/>
  <c r="G1240"/>
  <c r="F1240"/>
  <c r="Q1239"/>
  <c r="P1239"/>
  <c r="O1239"/>
  <c r="N1239"/>
  <c r="Q1238"/>
  <c r="P1238"/>
  <c r="O1238"/>
  <c r="N1238"/>
  <c r="Q1237"/>
  <c r="P1237"/>
  <c r="O1237"/>
  <c r="N1237"/>
  <c r="M1237"/>
  <c r="L1237"/>
  <c r="K1237"/>
  <c r="J1237"/>
  <c r="I1237"/>
  <c r="H1237"/>
  <c r="G1237"/>
  <c r="F1237"/>
  <c r="Q1236"/>
  <c r="P1236"/>
  <c r="O1236"/>
  <c r="N1236"/>
  <c r="M1236"/>
  <c r="L1236"/>
  <c r="K1236"/>
  <c r="J1236"/>
  <c r="I1236"/>
  <c r="H1236"/>
  <c r="G1236"/>
  <c r="F1236"/>
  <c r="Q1235"/>
  <c r="P1235"/>
  <c r="O1235"/>
  <c r="N1235"/>
  <c r="Q1234"/>
  <c r="P1234"/>
  <c r="O1234"/>
  <c r="N1234"/>
  <c r="M1234"/>
  <c r="L1234"/>
  <c r="K1234"/>
  <c r="J1234"/>
  <c r="I1234"/>
  <c r="H1234"/>
  <c r="G1234"/>
  <c r="F1234"/>
  <c r="Q1233"/>
  <c r="P1233"/>
  <c r="O1233"/>
  <c r="N1233"/>
  <c r="M1233"/>
  <c r="L1233"/>
  <c r="K1233"/>
  <c r="J1233"/>
  <c r="I1233"/>
  <c r="H1233"/>
  <c r="G1233"/>
  <c r="F1233"/>
  <c r="Q1232"/>
  <c r="P1232"/>
  <c r="O1232"/>
  <c r="N1232"/>
  <c r="M1232"/>
  <c r="L1232"/>
  <c r="K1232"/>
  <c r="J1232"/>
  <c r="I1232"/>
  <c r="H1232"/>
  <c r="G1232"/>
  <c r="F1232"/>
  <c r="Q1231"/>
  <c r="P1231"/>
  <c r="O1231"/>
  <c r="N1231"/>
  <c r="M1231"/>
  <c r="L1231"/>
  <c r="K1231"/>
  <c r="J1231"/>
  <c r="I1231"/>
  <c r="H1231"/>
  <c r="G1231"/>
  <c r="F1231"/>
  <c r="Q1230"/>
  <c r="P1230"/>
  <c r="O1230"/>
  <c r="N1230"/>
  <c r="M1230"/>
  <c r="L1230"/>
  <c r="K1230"/>
  <c r="J1230"/>
  <c r="I1230"/>
  <c r="H1230"/>
  <c r="G1230"/>
  <c r="F1230"/>
  <c r="Q1228"/>
  <c r="P1228"/>
  <c r="O1228"/>
  <c r="N1228"/>
  <c r="M1228"/>
  <c r="L1228"/>
  <c r="K1228"/>
  <c r="J1228"/>
  <c r="I1228"/>
  <c r="H1228"/>
  <c r="G1228"/>
  <c r="F1228"/>
  <c r="Q1222"/>
  <c r="P1222"/>
  <c r="O1222"/>
  <c r="N1222"/>
  <c r="I1222"/>
  <c r="H1222"/>
  <c r="G1222"/>
  <c r="F1222"/>
  <c r="Q1221"/>
  <c r="P1221"/>
  <c r="O1221"/>
  <c r="N1221"/>
  <c r="I1221"/>
  <c r="H1221"/>
  <c r="G1221"/>
  <c r="F1221"/>
  <c r="Q1219"/>
  <c r="P1219"/>
  <c r="O1219"/>
  <c r="N1219"/>
  <c r="I1219"/>
  <c r="H1219"/>
  <c r="G1219"/>
  <c r="F1219"/>
  <c r="Q1218"/>
  <c r="P1218"/>
  <c r="O1218"/>
  <c r="N1218"/>
  <c r="I1218"/>
  <c r="H1218"/>
  <c r="G1218"/>
  <c r="F1218"/>
  <c r="Q1216"/>
  <c r="P1216"/>
  <c r="O1216"/>
  <c r="N1216"/>
  <c r="I1216"/>
  <c r="H1216"/>
  <c r="G1216"/>
  <c r="F1216"/>
  <c r="Q1215"/>
  <c r="P1215"/>
  <c r="O1215"/>
  <c r="N1215"/>
  <c r="I1215"/>
  <c r="H1215"/>
  <c r="G1215"/>
  <c r="F1215"/>
  <c r="Q1213"/>
  <c r="P1213"/>
  <c r="O1213"/>
  <c r="N1213"/>
  <c r="I1213"/>
  <c r="H1213"/>
  <c r="G1213"/>
  <c r="F1213"/>
  <c r="Q1211"/>
  <c r="P1211"/>
  <c r="O1211"/>
  <c r="N1211"/>
  <c r="I1211"/>
  <c r="H1211"/>
  <c r="G1211"/>
  <c r="F1211"/>
  <c r="Q1209"/>
  <c r="P1209"/>
  <c r="O1209"/>
  <c r="N1209"/>
  <c r="I1209"/>
  <c r="H1209"/>
  <c r="G1209"/>
  <c r="F1209"/>
  <c r="Q1208"/>
  <c r="P1208"/>
  <c r="O1208"/>
  <c r="N1208"/>
  <c r="I1208"/>
  <c r="H1208"/>
  <c r="G1208"/>
  <c r="F1208"/>
  <c r="Q1207"/>
  <c r="P1207"/>
  <c r="O1207"/>
  <c r="N1207"/>
  <c r="I1207"/>
  <c r="H1207"/>
  <c r="G1207"/>
  <c r="F1207"/>
  <c r="Q1205"/>
  <c r="P1205"/>
  <c r="O1205"/>
  <c r="N1205"/>
  <c r="I1205"/>
  <c r="H1205"/>
  <c r="G1205"/>
  <c r="F1205"/>
  <c r="Q1204"/>
  <c r="P1204"/>
  <c r="O1204"/>
  <c r="N1204"/>
  <c r="I1204"/>
  <c r="H1204"/>
  <c r="G1204"/>
  <c r="F1204"/>
  <c r="Q1203"/>
  <c r="P1203"/>
  <c r="O1203"/>
  <c r="N1203"/>
  <c r="I1203"/>
  <c r="H1203"/>
  <c r="G1203"/>
  <c r="F1203"/>
  <c r="Q1201"/>
  <c r="P1201"/>
  <c r="O1201"/>
  <c r="N1201"/>
  <c r="I1201"/>
  <c r="H1201"/>
  <c r="G1201"/>
  <c r="F1201"/>
  <c r="Q1200"/>
  <c r="P1200"/>
  <c r="O1200"/>
  <c r="N1200"/>
  <c r="I1200"/>
  <c r="H1200"/>
  <c r="G1200"/>
  <c r="F1200"/>
  <c r="Q1199"/>
  <c r="P1199"/>
  <c r="O1199"/>
  <c r="N1199"/>
  <c r="I1199"/>
  <c r="H1199"/>
  <c r="G1199"/>
  <c r="F1199"/>
  <c r="Q1198"/>
  <c r="P1198"/>
  <c r="O1198"/>
  <c r="N1198"/>
  <c r="I1198"/>
  <c r="H1198"/>
  <c r="G1198"/>
  <c r="F1198"/>
  <c r="Q1197"/>
  <c r="P1197"/>
  <c r="O1197"/>
  <c r="N1197"/>
  <c r="Q1196"/>
  <c r="P1196"/>
  <c r="O1196"/>
  <c r="N1196"/>
  <c r="M1196"/>
  <c r="L1196"/>
  <c r="K1196"/>
  <c r="J1196"/>
  <c r="I1196"/>
  <c r="H1196"/>
  <c r="G1196"/>
  <c r="F1196"/>
  <c r="Q1195"/>
  <c r="P1195"/>
  <c r="O1195"/>
  <c r="N1195"/>
  <c r="M1195"/>
  <c r="L1195"/>
  <c r="K1195"/>
  <c r="J1195"/>
  <c r="I1195"/>
  <c r="H1195"/>
  <c r="G1195"/>
  <c r="F1195"/>
  <c r="Q1194"/>
  <c r="P1194"/>
  <c r="O1194"/>
  <c r="N1194"/>
  <c r="Q1193"/>
  <c r="P1193"/>
  <c r="O1193"/>
  <c r="N1193"/>
  <c r="M1193"/>
  <c r="L1193"/>
  <c r="K1193"/>
  <c r="J1193"/>
  <c r="I1193"/>
  <c r="H1193"/>
  <c r="G1193"/>
  <c r="F1193"/>
  <c r="Q1192"/>
  <c r="P1192"/>
  <c r="O1192"/>
  <c r="N1192"/>
  <c r="M1192"/>
  <c r="L1192"/>
  <c r="K1192"/>
  <c r="J1192"/>
  <c r="I1192"/>
  <c r="H1192"/>
  <c r="G1192"/>
  <c r="F1192"/>
  <c r="Q1191"/>
  <c r="P1191"/>
  <c r="O1191"/>
  <c r="N1191"/>
  <c r="Q1190"/>
  <c r="P1190"/>
  <c r="O1190"/>
  <c r="N1190"/>
  <c r="M1190"/>
  <c r="L1190"/>
  <c r="K1190"/>
  <c r="J1190"/>
  <c r="I1190"/>
  <c r="H1190"/>
  <c r="G1190"/>
  <c r="F1190"/>
  <c r="Q1189"/>
  <c r="P1189"/>
  <c r="O1189"/>
  <c r="N1189"/>
  <c r="M1189"/>
  <c r="L1189"/>
  <c r="K1189"/>
  <c r="J1189"/>
  <c r="I1189"/>
  <c r="H1189"/>
  <c r="G1189"/>
  <c r="F1189"/>
  <c r="Q1188"/>
  <c r="P1188"/>
  <c r="O1188"/>
  <c r="N1188"/>
  <c r="Q1187"/>
  <c r="P1187"/>
  <c r="O1187"/>
  <c r="N1187"/>
  <c r="M1187"/>
  <c r="L1187"/>
  <c r="K1187"/>
  <c r="J1187"/>
  <c r="I1187"/>
  <c r="H1187"/>
  <c r="G1187"/>
  <c r="F1187"/>
  <c r="Q1186"/>
  <c r="P1186"/>
  <c r="O1186"/>
  <c r="N1186"/>
  <c r="M1186"/>
  <c r="L1186"/>
  <c r="K1186"/>
  <c r="J1186"/>
  <c r="I1186"/>
  <c r="H1186"/>
  <c r="G1186"/>
  <c r="F1186"/>
  <c r="Q1185"/>
  <c r="P1185"/>
  <c r="O1185"/>
  <c r="N1185"/>
  <c r="Q1184"/>
  <c r="P1184"/>
  <c r="O1184"/>
  <c r="N1184"/>
  <c r="M1184"/>
  <c r="L1184"/>
  <c r="K1184"/>
  <c r="J1184"/>
  <c r="I1184"/>
  <c r="H1184"/>
  <c r="G1184"/>
  <c r="F1184"/>
  <c r="Q1183"/>
  <c r="P1183"/>
  <c r="O1183"/>
  <c r="N1183"/>
  <c r="Q1182"/>
  <c r="P1182"/>
  <c r="O1182"/>
  <c r="N1182"/>
  <c r="M1182"/>
  <c r="L1182"/>
  <c r="K1182"/>
  <c r="J1182"/>
  <c r="I1182"/>
  <c r="H1182"/>
  <c r="G1182"/>
  <c r="F1182"/>
  <c r="Q1181"/>
  <c r="P1181"/>
  <c r="O1181"/>
  <c r="N1181"/>
  <c r="Q1180"/>
  <c r="P1180"/>
  <c r="O1180"/>
  <c r="N1180"/>
  <c r="M1180"/>
  <c r="L1180"/>
  <c r="K1180"/>
  <c r="J1180"/>
  <c r="I1180"/>
  <c r="H1180"/>
  <c r="G1180"/>
  <c r="F1180"/>
  <c r="Q1179"/>
  <c r="P1179"/>
  <c r="O1179"/>
  <c r="N1179"/>
  <c r="M1179"/>
  <c r="L1179"/>
  <c r="K1179"/>
  <c r="J1179"/>
  <c r="I1179"/>
  <c r="H1179"/>
  <c r="G1179"/>
  <c r="F1179"/>
  <c r="Q1178"/>
  <c r="P1178"/>
  <c r="O1178"/>
  <c r="N1178"/>
  <c r="M1178"/>
  <c r="L1178"/>
  <c r="K1178"/>
  <c r="J1178"/>
  <c r="I1178"/>
  <c r="H1178"/>
  <c r="G1178"/>
  <c r="F1178"/>
  <c r="Q1177"/>
  <c r="P1177"/>
  <c r="O1177"/>
  <c r="N1177"/>
  <c r="Q1176"/>
  <c r="P1176"/>
  <c r="O1176"/>
  <c r="N1176"/>
  <c r="M1176"/>
  <c r="L1176"/>
  <c r="K1176"/>
  <c r="J1176"/>
  <c r="I1176"/>
  <c r="H1176"/>
  <c r="G1176"/>
  <c r="F1176"/>
  <c r="Q1175"/>
  <c r="P1175"/>
  <c r="O1175"/>
  <c r="N1175"/>
  <c r="M1175"/>
  <c r="L1175"/>
  <c r="K1175"/>
  <c r="J1175"/>
  <c r="I1175"/>
  <c r="H1175"/>
  <c r="G1175"/>
  <c r="F1175"/>
  <c r="Q1174"/>
  <c r="P1174"/>
  <c r="O1174"/>
  <c r="N1174"/>
  <c r="M1174"/>
  <c r="L1174"/>
  <c r="K1174"/>
  <c r="J1174"/>
  <c r="I1174"/>
  <c r="H1174"/>
  <c r="G1174"/>
  <c r="F1174"/>
  <c r="Q1173"/>
  <c r="P1173"/>
  <c r="O1173"/>
  <c r="N1173"/>
  <c r="Q1172"/>
  <c r="P1172"/>
  <c r="O1172"/>
  <c r="N1172"/>
  <c r="M1172"/>
  <c r="L1172"/>
  <c r="K1172"/>
  <c r="J1172"/>
  <c r="I1172"/>
  <c r="H1172"/>
  <c r="G1172"/>
  <c r="F1172"/>
  <c r="Q1171"/>
  <c r="P1171"/>
  <c r="O1171"/>
  <c r="N1171"/>
  <c r="M1171"/>
  <c r="L1171"/>
  <c r="K1171"/>
  <c r="J1171"/>
  <c r="I1171"/>
  <c r="H1171"/>
  <c r="G1171"/>
  <c r="F1171"/>
  <c r="Q1170"/>
  <c r="P1170"/>
  <c r="O1170"/>
  <c r="N1170"/>
  <c r="M1170"/>
  <c r="L1170"/>
  <c r="K1170"/>
  <c r="J1170"/>
  <c r="I1170"/>
  <c r="H1170"/>
  <c r="G1170"/>
  <c r="F1170"/>
  <c r="Q1169"/>
  <c r="P1169"/>
  <c r="O1169"/>
  <c r="N1169"/>
  <c r="M1169"/>
  <c r="L1169"/>
  <c r="K1169"/>
  <c r="J1169"/>
  <c r="I1169"/>
  <c r="H1169"/>
  <c r="G1169"/>
  <c r="F1169"/>
  <c r="Q1168"/>
  <c r="P1168"/>
  <c r="O1168"/>
  <c r="N1168"/>
  <c r="M1168"/>
  <c r="L1168"/>
  <c r="K1168"/>
  <c r="J1168"/>
  <c r="I1168"/>
  <c r="H1168"/>
  <c r="G1168"/>
  <c r="F1168"/>
  <c r="Q1165"/>
  <c r="P1165"/>
  <c r="O1165"/>
  <c r="N1165"/>
  <c r="I1165"/>
  <c r="H1165"/>
  <c r="G1165"/>
  <c r="F1165"/>
  <c r="Q1164"/>
  <c r="P1164"/>
  <c r="O1164"/>
  <c r="N1164"/>
  <c r="I1164"/>
  <c r="H1164"/>
  <c r="G1164"/>
  <c r="F1164"/>
  <c r="Q1162"/>
  <c r="P1162"/>
  <c r="O1162"/>
  <c r="N1162"/>
  <c r="I1162"/>
  <c r="H1162"/>
  <c r="G1162"/>
  <c r="F1162"/>
  <c r="Q1161"/>
  <c r="P1161"/>
  <c r="O1161"/>
  <c r="N1161"/>
  <c r="I1161"/>
  <c r="H1161"/>
  <c r="G1161"/>
  <c r="F1161"/>
  <c r="Q1160"/>
  <c r="P1160"/>
  <c r="O1160"/>
  <c r="N1160"/>
  <c r="I1160"/>
  <c r="H1160"/>
  <c r="G1160"/>
  <c r="F1160"/>
  <c r="Q1158"/>
  <c r="P1158"/>
  <c r="O1158"/>
  <c r="N1158"/>
  <c r="I1158"/>
  <c r="H1158"/>
  <c r="G1158"/>
  <c r="F1158"/>
  <c r="Q1157"/>
  <c r="P1157"/>
  <c r="O1157"/>
  <c r="N1157"/>
  <c r="I1157"/>
  <c r="H1157"/>
  <c r="G1157"/>
  <c r="F1157"/>
  <c r="Q1156"/>
  <c r="P1156"/>
  <c r="O1156"/>
  <c r="N1156"/>
  <c r="I1156"/>
  <c r="H1156"/>
  <c r="G1156"/>
  <c r="F1156"/>
  <c r="Q1155"/>
  <c r="P1155"/>
  <c r="O1155"/>
  <c r="N1155"/>
  <c r="I1155"/>
  <c r="H1155"/>
  <c r="G1155"/>
  <c r="F1155"/>
  <c r="Q1149"/>
  <c r="P1149"/>
  <c r="O1149"/>
  <c r="N1149"/>
  <c r="Q1148"/>
  <c r="P1148"/>
  <c r="O1148"/>
  <c r="N1148"/>
  <c r="M1148"/>
  <c r="L1148"/>
  <c r="K1148"/>
  <c r="J1148"/>
  <c r="I1148"/>
  <c r="H1148"/>
  <c r="G1148"/>
  <c r="F1148"/>
  <c r="Q1147"/>
  <c r="P1147"/>
  <c r="O1147"/>
  <c r="N1147"/>
  <c r="M1147"/>
  <c r="L1147"/>
  <c r="K1147"/>
  <c r="J1147"/>
  <c r="I1147"/>
  <c r="H1147"/>
  <c r="G1147"/>
  <c r="F1147"/>
  <c r="Q1146"/>
  <c r="P1146"/>
  <c r="O1146"/>
  <c r="N1146"/>
  <c r="Q1145"/>
  <c r="P1145"/>
  <c r="O1145"/>
  <c r="N1145"/>
  <c r="M1145"/>
  <c r="L1145"/>
  <c r="K1145"/>
  <c r="J1145"/>
  <c r="I1145"/>
  <c r="H1145"/>
  <c r="G1145"/>
  <c r="F1145"/>
  <c r="Q1144"/>
  <c r="P1144"/>
  <c r="O1144"/>
  <c r="N1144"/>
  <c r="M1144"/>
  <c r="L1144"/>
  <c r="K1144"/>
  <c r="J1144"/>
  <c r="I1144"/>
  <c r="H1144"/>
  <c r="G1144"/>
  <c r="F1144"/>
  <c r="Q1143"/>
  <c r="P1143"/>
  <c r="O1143"/>
  <c r="N1143"/>
  <c r="M1143"/>
  <c r="L1143"/>
  <c r="K1143"/>
  <c r="J1143"/>
  <c r="I1143"/>
  <c r="H1143"/>
  <c r="G1143"/>
  <c r="F1143"/>
  <c r="Q1142"/>
  <c r="P1142"/>
  <c r="O1142"/>
  <c r="N1142"/>
  <c r="Q1141"/>
  <c r="P1141"/>
  <c r="O1141"/>
  <c r="N1141"/>
  <c r="M1141"/>
  <c r="L1141"/>
  <c r="K1141"/>
  <c r="J1141"/>
  <c r="I1141"/>
  <c r="H1141"/>
  <c r="G1141"/>
  <c r="F1141"/>
  <c r="Q1140"/>
  <c r="P1140"/>
  <c r="O1140"/>
  <c r="N1140"/>
  <c r="M1140"/>
  <c r="L1140"/>
  <c r="K1140"/>
  <c r="J1140"/>
  <c r="I1140"/>
  <c r="H1140"/>
  <c r="G1140"/>
  <c r="F1140"/>
  <c r="Q1139"/>
  <c r="P1139"/>
  <c r="O1139"/>
  <c r="N1139"/>
  <c r="M1139"/>
  <c r="L1139"/>
  <c r="K1139"/>
  <c r="J1139"/>
  <c r="I1139"/>
  <c r="H1139"/>
  <c r="G1139"/>
  <c r="F1139"/>
  <c r="Q1138"/>
  <c r="P1138"/>
  <c r="O1138"/>
  <c r="N1138"/>
  <c r="M1138"/>
  <c r="L1138"/>
  <c r="K1138"/>
  <c r="J1138"/>
  <c r="I1138"/>
  <c r="H1138"/>
  <c r="G1138"/>
  <c r="F1138"/>
  <c r="Q1137"/>
  <c r="P1137"/>
  <c r="O1137"/>
  <c r="N1137"/>
  <c r="M1137"/>
  <c r="L1137"/>
  <c r="K1137"/>
  <c r="J1137"/>
  <c r="I1137"/>
  <c r="H1137"/>
  <c r="G1137"/>
  <c r="F1137"/>
  <c r="Q1134"/>
  <c r="P1134"/>
  <c r="O1134"/>
  <c r="N1134"/>
  <c r="I1134"/>
  <c r="H1134"/>
  <c r="G1134"/>
  <c r="F1134"/>
  <c r="Q1133"/>
  <c r="P1133"/>
  <c r="O1133"/>
  <c r="N1133"/>
  <c r="I1133"/>
  <c r="H1133"/>
  <c r="G1133"/>
  <c r="F1133"/>
  <c r="Q1132"/>
  <c r="P1132"/>
  <c r="O1132"/>
  <c r="N1132"/>
  <c r="I1132"/>
  <c r="H1132"/>
  <c r="G1132"/>
  <c r="F1132"/>
  <c r="Q1130"/>
  <c r="P1130"/>
  <c r="O1130"/>
  <c r="N1130"/>
  <c r="I1130"/>
  <c r="H1130"/>
  <c r="G1130"/>
  <c r="F1130"/>
  <c r="Q1129"/>
  <c r="P1129"/>
  <c r="O1129"/>
  <c r="N1129"/>
  <c r="I1129"/>
  <c r="H1129"/>
  <c r="G1129"/>
  <c r="F1129"/>
  <c r="Q1128"/>
  <c r="P1128"/>
  <c r="O1128"/>
  <c r="N1128"/>
  <c r="I1128"/>
  <c r="H1128"/>
  <c r="G1128"/>
  <c r="F1128"/>
  <c r="Q1127"/>
  <c r="P1127"/>
  <c r="O1127"/>
  <c r="N1127"/>
  <c r="I1127"/>
  <c r="H1127"/>
  <c r="G1127"/>
  <c r="F1127"/>
  <c r="Q1125"/>
  <c r="P1125"/>
  <c r="O1125"/>
  <c r="N1125"/>
  <c r="N1124" s="1"/>
  <c r="N1123" s="1"/>
  <c r="N1118" s="1"/>
  <c r="N1117" s="1"/>
  <c r="I1125"/>
  <c r="H1125"/>
  <c r="G1125"/>
  <c r="F1125"/>
  <c r="Q1124"/>
  <c r="P1124"/>
  <c r="O1124"/>
  <c r="I1124"/>
  <c r="H1124"/>
  <c r="G1124"/>
  <c r="F1124"/>
  <c r="Q1123"/>
  <c r="P1123"/>
  <c r="O1123"/>
  <c r="I1123"/>
  <c r="H1123"/>
  <c r="G1123"/>
  <c r="F1123"/>
  <c r="Q1121"/>
  <c r="P1121"/>
  <c r="O1121"/>
  <c r="N1121"/>
  <c r="I1121"/>
  <c r="H1121"/>
  <c r="G1121"/>
  <c r="F1121"/>
  <c r="Q1120"/>
  <c r="P1120"/>
  <c r="O1120"/>
  <c r="N1120"/>
  <c r="I1120"/>
  <c r="H1120"/>
  <c r="G1120"/>
  <c r="F1120"/>
  <c r="Q1119"/>
  <c r="P1119"/>
  <c r="O1119"/>
  <c r="N1119"/>
  <c r="I1119"/>
  <c r="H1119"/>
  <c r="G1119"/>
  <c r="F1119"/>
  <c r="Q1118"/>
  <c r="P1118"/>
  <c r="O1118"/>
  <c r="I1118"/>
  <c r="H1118"/>
  <c r="G1118"/>
  <c r="F1118"/>
  <c r="F1117" s="1"/>
  <c r="F880" s="1"/>
  <c r="Q1117"/>
  <c r="P1117"/>
  <c r="O1117"/>
  <c r="I1117"/>
  <c r="H1117"/>
  <c r="G1117"/>
  <c r="Q1114"/>
  <c r="P1114"/>
  <c r="O1114"/>
  <c r="N1114"/>
  <c r="I1114"/>
  <c r="H1114"/>
  <c r="G1114"/>
  <c r="F1114"/>
  <c r="Q1113"/>
  <c r="P1113"/>
  <c r="O1113"/>
  <c r="N1113"/>
  <c r="I1113"/>
  <c r="H1113"/>
  <c r="G1113"/>
  <c r="F1113"/>
  <c r="Q1112"/>
  <c r="P1112"/>
  <c r="O1112"/>
  <c r="N1112"/>
  <c r="I1112"/>
  <c r="H1112"/>
  <c r="G1112"/>
  <c r="F1112"/>
  <c r="Q1111"/>
  <c r="P1111"/>
  <c r="O1111"/>
  <c r="N1111"/>
  <c r="I1111"/>
  <c r="H1111"/>
  <c r="G1111"/>
  <c r="F1111"/>
  <c r="Q1110"/>
  <c r="P1110"/>
  <c r="O1110"/>
  <c r="N1110"/>
  <c r="Q1109"/>
  <c r="P1109"/>
  <c r="O1109"/>
  <c r="N1109"/>
  <c r="M1109"/>
  <c r="L1109"/>
  <c r="K1109"/>
  <c r="J1109"/>
  <c r="I1109"/>
  <c r="H1109"/>
  <c r="G1109"/>
  <c r="F1109"/>
  <c r="Q1108"/>
  <c r="P1108"/>
  <c r="O1108"/>
  <c r="N1108"/>
  <c r="M1108"/>
  <c r="L1108"/>
  <c r="K1108"/>
  <c r="J1108"/>
  <c r="I1108"/>
  <c r="H1108"/>
  <c r="G1108"/>
  <c r="F1108"/>
  <c r="Q1107"/>
  <c r="P1107"/>
  <c r="O1107"/>
  <c r="N1107"/>
  <c r="M1107"/>
  <c r="L1107"/>
  <c r="K1107"/>
  <c r="J1107"/>
  <c r="I1107"/>
  <c r="H1107"/>
  <c r="G1107"/>
  <c r="F1107"/>
  <c r="Q1106"/>
  <c r="P1106"/>
  <c r="O1106"/>
  <c r="N1106"/>
  <c r="M1106"/>
  <c r="L1106"/>
  <c r="K1106"/>
  <c r="J1106"/>
  <c r="I1106"/>
  <c r="H1106"/>
  <c r="G1106"/>
  <c r="F1106"/>
  <c r="Q1105"/>
  <c r="P1105"/>
  <c r="O1105"/>
  <c r="N1105"/>
  <c r="M1105"/>
  <c r="L1105"/>
  <c r="K1105"/>
  <c r="J1105"/>
  <c r="I1105"/>
  <c r="H1105"/>
  <c r="G1105"/>
  <c r="F1105"/>
  <c r="I1102"/>
  <c r="H1102"/>
  <c r="G1102"/>
  <c r="F1102"/>
  <c r="I1101"/>
  <c r="H1101"/>
  <c r="G1101"/>
  <c r="F1101"/>
  <c r="Q1093"/>
  <c r="P1093"/>
  <c r="O1093"/>
  <c r="N1093"/>
  <c r="I1093"/>
  <c r="H1093"/>
  <c r="G1093"/>
  <c r="F1093"/>
  <c r="Q1092"/>
  <c r="P1092"/>
  <c r="O1092"/>
  <c r="N1092"/>
  <c r="I1092"/>
  <c r="H1092"/>
  <c r="G1092"/>
  <c r="F1092"/>
  <c r="Q1087"/>
  <c r="P1087"/>
  <c r="O1087"/>
  <c r="N1087"/>
  <c r="I1087"/>
  <c r="H1087"/>
  <c r="G1087"/>
  <c r="F1087"/>
  <c r="Q1086"/>
  <c r="P1086"/>
  <c r="O1086"/>
  <c r="N1086"/>
  <c r="I1086"/>
  <c r="H1086"/>
  <c r="G1086"/>
  <c r="F1086"/>
  <c r="Q1085"/>
  <c r="P1085"/>
  <c r="O1085"/>
  <c r="N1085"/>
  <c r="I1085"/>
  <c r="H1085"/>
  <c r="G1085"/>
  <c r="F1085"/>
  <c r="Q1084"/>
  <c r="P1084"/>
  <c r="O1084"/>
  <c r="N1084"/>
  <c r="Q1083"/>
  <c r="P1083"/>
  <c r="O1083"/>
  <c r="N1083"/>
  <c r="I1083"/>
  <c r="H1083"/>
  <c r="G1083"/>
  <c r="F1083"/>
  <c r="Q1082"/>
  <c r="P1082"/>
  <c r="O1082"/>
  <c r="N1082"/>
  <c r="I1082"/>
  <c r="H1082"/>
  <c r="G1082"/>
  <c r="F1082"/>
  <c r="Q1081"/>
  <c r="P1081"/>
  <c r="O1081"/>
  <c r="N1081"/>
  <c r="I1081"/>
  <c r="H1081"/>
  <c r="G1081"/>
  <c r="F1081"/>
  <c r="Q1080"/>
  <c r="P1080"/>
  <c r="O1080"/>
  <c r="N1080"/>
  <c r="Q1079"/>
  <c r="P1079"/>
  <c r="O1079"/>
  <c r="N1079"/>
  <c r="I1079"/>
  <c r="H1079"/>
  <c r="G1079"/>
  <c r="F1079"/>
  <c r="Q1078"/>
  <c r="P1078"/>
  <c r="O1078"/>
  <c r="N1078"/>
  <c r="I1078"/>
  <c r="H1078"/>
  <c r="G1078"/>
  <c r="F1078"/>
  <c r="Q1077"/>
  <c r="P1077"/>
  <c r="O1077"/>
  <c r="N1077"/>
  <c r="I1077"/>
  <c r="H1077"/>
  <c r="G1077"/>
  <c r="F1077"/>
  <c r="Q1076"/>
  <c r="P1076"/>
  <c r="O1076"/>
  <c r="N1076"/>
  <c r="I1076"/>
  <c r="H1076"/>
  <c r="G1076"/>
  <c r="F1076"/>
  <c r="Q1075"/>
  <c r="P1075"/>
  <c r="O1075"/>
  <c r="N1075"/>
  <c r="Q1072"/>
  <c r="P1072"/>
  <c r="O1072"/>
  <c r="N1072"/>
  <c r="Q1071"/>
  <c r="P1071"/>
  <c r="O1071"/>
  <c r="N1071"/>
  <c r="I1071"/>
  <c r="H1071"/>
  <c r="G1071"/>
  <c r="F1071"/>
  <c r="Q1070"/>
  <c r="P1070"/>
  <c r="O1070"/>
  <c r="N1070"/>
  <c r="I1070"/>
  <c r="H1070"/>
  <c r="G1070"/>
  <c r="F1070"/>
  <c r="Q1069"/>
  <c r="P1069"/>
  <c r="O1069"/>
  <c r="N1069"/>
  <c r="Q1068"/>
  <c r="P1068"/>
  <c r="O1068"/>
  <c r="N1068"/>
  <c r="M1068"/>
  <c r="L1068"/>
  <c r="K1068"/>
  <c r="J1068"/>
  <c r="I1068"/>
  <c r="H1068"/>
  <c r="G1068"/>
  <c r="F1068"/>
  <c r="Q1067"/>
  <c r="P1067"/>
  <c r="O1067"/>
  <c r="N1067"/>
  <c r="M1067"/>
  <c r="L1067"/>
  <c r="K1067"/>
  <c r="J1067"/>
  <c r="I1067"/>
  <c r="H1067"/>
  <c r="G1067"/>
  <c r="F1067"/>
  <c r="Q1066"/>
  <c r="P1066"/>
  <c r="O1066"/>
  <c r="N1066"/>
  <c r="Q1065"/>
  <c r="P1065"/>
  <c r="O1065"/>
  <c r="N1065"/>
  <c r="I1065"/>
  <c r="H1065"/>
  <c r="G1065"/>
  <c r="F1065"/>
  <c r="Q1064"/>
  <c r="P1064"/>
  <c r="O1064"/>
  <c r="N1064"/>
  <c r="I1064"/>
  <c r="H1064"/>
  <c r="G1064"/>
  <c r="F1064"/>
  <c r="Q1063"/>
  <c r="P1063"/>
  <c r="O1063"/>
  <c r="N1063"/>
  <c r="Q1062"/>
  <c r="P1062"/>
  <c r="O1062"/>
  <c r="N1062"/>
  <c r="I1062"/>
  <c r="H1062"/>
  <c r="G1062"/>
  <c r="F1062"/>
  <c r="Q1061"/>
  <c r="P1061"/>
  <c r="O1061"/>
  <c r="N1061"/>
  <c r="I1061"/>
  <c r="H1061"/>
  <c r="G1061"/>
  <c r="F1061"/>
  <c r="Q1060"/>
  <c r="P1060"/>
  <c r="O1060"/>
  <c r="N1060"/>
  <c r="I1060"/>
  <c r="H1060"/>
  <c r="G1060"/>
  <c r="F1060"/>
  <c r="Q1059"/>
  <c r="P1059"/>
  <c r="O1059"/>
  <c r="N1059"/>
  <c r="I1059"/>
  <c r="H1059"/>
  <c r="G1059"/>
  <c r="F1059"/>
  <c r="Q1058"/>
  <c r="P1058"/>
  <c r="O1058"/>
  <c r="N1058"/>
  <c r="Q1055"/>
  <c r="P1055"/>
  <c r="O1055"/>
  <c r="N1055"/>
  <c r="Q1051"/>
  <c r="P1051"/>
  <c r="O1051"/>
  <c r="N1051"/>
  <c r="Q1050"/>
  <c r="P1050"/>
  <c r="O1050"/>
  <c r="N1050"/>
  <c r="M1050"/>
  <c r="L1050"/>
  <c r="K1050"/>
  <c r="J1050"/>
  <c r="I1050"/>
  <c r="H1050"/>
  <c r="G1050"/>
  <c r="F1050"/>
  <c r="Q1049"/>
  <c r="P1049"/>
  <c r="O1049"/>
  <c r="N1049"/>
  <c r="M1049"/>
  <c r="L1049"/>
  <c r="K1049"/>
  <c r="J1049"/>
  <c r="I1049"/>
  <c r="H1049"/>
  <c r="G1049"/>
  <c r="F1049"/>
  <c r="Q1048"/>
  <c r="P1048"/>
  <c r="O1048"/>
  <c r="N1048"/>
  <c r="M1048"/>
  <c r="L1048"/>
  <c r="K1048"/>
  <c r="J1048"/>
  <c r="I1048"/>
  <c r="H1048"/>
  <c r="G1048"/>
  <c r="F1048"/>
  <c r="Q1047"/>
  <c r="P1047"/>
  <c r="O1047"/>
  <c r="N1047"/>
  <c r="Q1046"/>
  <c r="P1046"/>
  <c r="O1046"/>
  <c r="N1046"/>
  <c r="M1046"/>
  <c r="L1046"/>
  <c r="K1046"/>
  <c r="J1046"/>
  <c r="I1046"/>
  <c r="H1046"/>
  <c r="G1046"/>
  <c r="F1046"/>
  <c r="Q1045"/>
  <c r="P1045"/>
  <c r="O1045"/>
  <c r="N1045"/>
  <c r="M1045"/>
  <c r="L1045"/>
  <c r="K1045"/>
  <c r="J1045"/>
  <c r="I1045"/>
  <c r="H1045"/>
  <c r="G1045"/>
  <c r="F1045"/>
  <c r="Q1044"/>
  <c r="P1044"/>
  <c r="O1044"/>
  <c r="N1044"/>
  <c r="M1044"/>
  <c r="L1044"/>
  <c r="K1044"/>
  <c r="J1044"/>
  <c r="I1044"/>
  <c r="H1044"/>
  <c r="G1044"/>
  <c r="F1044"/>
  <c r="Q1043"/>
  <c r="P1043"/>
  <c r="O1043"/>
  <c r="N1043"/>
  <c r="M1043"/>
  <c r="L1043"/>
  <c r="K1043"/>
  <c r="J1043"/>
  <c r="I1043"/>
  <c r="H1043"/>
  <c r="G1043"/>
  <c r="F1043"/>
  <c r="Q1041"/>
  <c r="P1041"/>
  <c r="O1041"/>
  <c r="N1041"/>
  <c r="I1041"/>
  <c r="H1041"/>
  <c r="G1041"/>
  <c r="F1041"/>
  <c r="Q1040"/>
  <c r="P1040"/>
  <c r="O1040"/>
  <c r="N1040"/>
  <c r="I1040"/>
  <c r="H1040"/>
  <c r="G1040"/>
  <c r="F1040"/>
  <c r="Q1038"/>
  <c r="P1038"/>
  <c r="O1038"/>
  <c r="N1038"/>
  <c r="I1038"/>
  <c r="H1038"/>
  <c r="G1038"/>
  <c r="F1038"/>
  <c r="Q1037"/>
  <c r="P1037"/>
  <c r="O1037"/>
  <c r="N1037"/>
  <c r="I1037"/>
  <c r="H1037"/>
  <c r="G1037"/>
  <c r="F1037"/>
  <c r="Q1036"/>
  <c r="P1036"/>
  <c r="O1036"/>
  <c r="N1036"/>
  <c r="I1036"/>
  <c r="H1036"/>
  <c r="G1036"/>
  <c r="F1036"/>
  <c r="Q1035"/>
  <c r="P1035"/>
  <c r="O1035"/>
  <c r="N1035"/>
  <c r="I1035"/>
  <c r="H1035"/>
  <c r="G1035"/>
  <c r="F1035"/>
  <c r="Q1033"/>
  <c r="P1033"/>
  <c r="O1033"/>
  <c r="N1033"/>
  <c r="I1033"/>
  <c r="H1033"/>
  <c r="G1033"/>
  <c r="F1033"/>
  <c r="Q1032"/>
  <c r="P1032"/>
  <c r="O1032"/>
  <c r="N1032"/>
  <c r="I1032"/>
  <c r="H1032"/>
  <c r="G1032"/>
  <c r="F1032"/>
  <c r="Q1031"/>
  <c r="P1031"/>
  <c r="O1031"/>
  <c r="N1031"/>
  <c r="I1031"/>
  <c r="H1031"/>
  <c r="G1031"/>
  <c r="F1031"/>
  <c r="Q1030"/>
  <c r="P1030"/>
  <c r="O1030"/>
  <c r="N1030"/>
  <c r="Q1029"/>
  <c r="P1029"/>
  <c r="O1029"/>
  <c r="N1029"/>
  <c r="I1029"/>
  <c r="H1029"/>
  <c r="G1029"/>
  <c r="F1029"/>
  <c r="Q1028"/>
  <c r="P1028"/>
  <c r="O1028"/>
  <c r="N1028"/>
  <c r="I1028"/>
  <c r="H1028"/>
  <c r="G1028"/>
  <c r="F1028"/>
  <c r="Q1026"/>
  <c r="P1026"/>
  <c r="O1026"/>
  <c r="N1026"/>
  <c r="I1026"/>
  <c r="H1026"/>
  <c r="G1026"/>
  <c r="F1026"/>
  <c r="Q1025"/>
  <c r="P1025"/>
  <c r="O1025"/>
  <c r="N1025"/>
  <c r="I1025"/>
  <c r="H1025"/>
  <c r="G1025"/>
  <c r="F1025"/>
  <c r="I1024"/>
  <c r="Q1024" s="1"/>
  <c r="Q1019" s="1"/>
  <c r="H1024"/>
  <c r="P1024" s="1"/>
  <c r="P1019" s="1"/>
  <c r="G1024"/>
  <c r="O1024" s="1"/>
  <c r="O1019" s="1"/>
  <c r="F1024"/>
  <c r="N1024" s="1"/>
  <c r="N1019" s="1"/>
  <c r="Q1023"/>
  <c r="P1023"/>
  <c r="O1023"/>
  <c r="N1023"/>
  <c r="Q1022"/>
  <c r="P1022"/>
  <c r="O1022"/>
  <c r="N1022"/>
  <c r="I1022"/>
  <c r="H1022"/>
  <c r="G1022"/>
  <c r="F1022"/>
  <c r="Q1021"/>
  <c r="P1021"/>
  <c r="O1021"/>
  <c r="N1021"/>
  <c r="I1021"/>
  <c r="H1021"/>
  <c r="G1021"/>
  <c r="F1021"/>
  <c r="Q1020"/>
  <c r="P1020"/>
  <c r="O1020"/>
  <c r="N1020"/>
  <c r="I1020"/>
  <c r="H1020"/>
  <c r="G1020"/>
  <c r="F1020"/>
  <c r="I1019"/>
  <c r="H1019"/>
  <c r="G1019"/>
  <c r="F1019"/>
  <c r="Q1018"/>
  <c r="P1018"/>
  <c r="O1018"/>
  <c r="N1018"/>
  <c r="Q1017"/>
  <c r="P1017"/>
  <c r="O1017"/>
  <c r="N1017"/>
  <c r="M1017"/>
  <c r="L1017"/>
  <c r="K1017"/>
  <c r="J1017"/>
  <c r="I1017"/>
  <c r="H1017"/>
  <c r="G1017"/>
  <c r="F1017"/>
  <c r="Q1016"/>
  <c r="P1016"/>
  <c r="O1016"/>
  <c r="N1016"/>
  <c r="M1016"/>
  <c r="L1016"/>
  <c r="K1016"/>
  <c r="J1016"/>
  <c r="I1016"/>
  <c r="H1016"/>
  <c r="G1016"/>
  <c r="F1016"/>
  <c r="Q1014"/>
  <c r="P1014"/>
  <c r="O1014"/>
  <c r="N1014"/>
  <c r="I1014"/>
  <c r="H1014"/>
  <c r="G1014"/>
  <c r="F1014"/>
  <c r="Q1013"/>
  <c r="P1013"/>
  <c r="O1013"/>
  <c r="N1013"/>
  <c r="I1013"/>
  <c r="H1013"/>
  <c r="G1013"/>
  <c r="F1013"/>
  <c r="Q1012"/>
  <c r="P1012"/>
  <c r="O1012"/>
  <c r="N1012"/>
  <c r="I1012"/>
  <c r="H1012"/>
  <c r="G1012"/>
  <c r="F1012"/>
  <c r="Q1011"/>
  <c r="P1011"/>
  <c r="O1011"/>
  <c r="N1011"/>
  <c r="Q1010"/>
  <c r="P1010"/>
  <c r="O1010"/>
  <c r="N1010"/>
  <c r="M1010"/>
  <c r="L1010"/>
  <c r="K1010"/>
  <c r="J1010"/>
  <c r="I1010"/>
  <c r="H1010"/>
  <c r="G1010"/>
  <c r="F1010"/>
  <c r="Q1009"/>
  <c r="P1009"/>
  <c r="O1009"/>
  <c r="N1009"/>
  <c r="M1009"/>
  <c r="L1009"/>
  <c r="K1009"/>
  <c r="J1009"/>
  <c r="I1009"/>
  <c r="H1009"/>
  <c r="G1009"/>
  <c r="F1009"/>
  <c r="Q1008"/>
  <c r="P1008"/>
  <c r="O1008"/>
  <c r="N1008"/>
  <c r="M1008"/>
  <c r="L1008"/>
  <c r="K1008"/>
  <c r="J1008"/>
  <c r="I1008"/>
  <c r="H1008"/>
  <c r="G1008"/>
  <c r="F1008"/>
  <c r="Q1007"/>
  <c r="P1007"/>
  <c r="O1007"/>
  <c r="N1007"/>
  <c r="Q1006"/>
  <c r="P1006"/>
  <c r="O1006"/>
  <c r="N1006"/>
  <c r="M1006"/>
  <c r="L1006"/>
  <c r="K1006"/>
  <c r="J1006"/>
  <c r="I1006"/>
  <c r="H1006"/>
  <c r="G1006"/>
  <c r="F1006"/>
  <c r="Q1005"/>
  <c r="P1005"/>
  <c r="O1005"/>
  <c r="N1005"/>
  <c r="M1005"/>
  <c r="L1005"/>
  <c r="K1005"/>
  <c r="J1005"/>
  <c r="I1005"/>
  <c r="H1005"/>
  <c r="G1005"/>
  <c r="F1005"/>
  <c r="Q1004"/>
  <c r="P1004"/>
  <c r="O1004"/>
  <c r="N1004"/>
  <c r="M1004"/>
  <c r="L1004"/>
  <c r="K1004"/>
  <c r="J1004"/>
  <c r="I1004"/>
  <c r="H1004"/>
  <c r="G1004"/>
  <c r="F1004"/>
  <c r="Q1003"/>
  <c r="P1003"/>
  <c r="O1003"/>
  <c r="N1003"/>
  <c r="M1003"/>
  <c r="L1003"/>
  <c r="K1003"/>
  <c r="J1003"/>
  <c r="I1003"/>
  <c r="H1003"/>
  <c r="G1003"/>
  <c r="F1003"/>
  <c r="M1002"/>
  <c r="L1002"/>
  <c r="K1002"/>
  <c r="J1002"/>
  <c r="I1002"/>
  <c r="H1002"/>
  <c r="G1002"/>
  <c r="F1002"/>
  <c r="Q1000"/>
  <c r="P1000"/>
  <c r="O1000"/>
  <c r="N1000"/>
  <c r="Q999"/>
  <c r="P999"/>
  <c r="O999"/>
  <c r="N999"/>
  <c r="M999"/>
  <c r="L999"/>
  <c r="K999"/>
  <c r="J999"/>
  <c r="I999"/>
  <c r="H999"/>
  <c r="G999"/>
  <c r="F999"/>
  <c r="Q998"/>
  <c r="P998"/>
  <c r="O998"/>
  <c r="N998"/>
  <c r="M998"/>
  <c r="L998"/>
  <c r="K998"/>
  <c r="J998"/>
  <c r="I998"/>
  <c r="H998"/>
  <c r="G998"/>
  <c r="F998"/>
  <c r="Q990"/>
  <c r="P990"/>
  <c r="O990"/>
  <c r="N990"/>
  <c r="I990"/>
  <c r="H990"/>
  <c r="G990"/>
  <c r="F990"/>
  <c r="Q989"/>
  <c r="P989"/>
  <c r="O989"/>
  <c r="N989"/>
  <c r="I989"/>
  <c r="H989"/>
  <c r="G989"/>
  <c r="F989"/>
  <c r="Q987"/>
  <c r="P987"/>
  <c r="O987"/>
  <c r="N987"/>
  <c r="I987"/>
  <c r="H987"/>
  <c r="G987"/>
  <c r="F987"/>
  <c r="Q986"/>
  <c r="P986"/>
  <c r="O986"/>
  <c r="N986"/>
  <c r="I986"/>
  <c r="H986"/>
  <c r="G986"/>
  <c r="F986"/>
  <c r="Q984"/>
  <c r="P984"/>
  <c r="O984"/>
  <c r="N984"/>
  <c r="I984"/>
  <c r="H984"/>
  <c r="G984"/>
  <c r="F984"/>
  <c r="Q983"/>
  <c r="P983"/>
  <c r="O983"/>
  <c r="N983"/>
  <c r="I983"/>
  <c r="H983"/>
  <c r="G983"/>
  <c r="F983"/>
  <c r="Q982"/>
  <c r="P982"/>
  <c r="O982"/>
  <c r="N982"/>
  <c r="I982"/>
  <c r="H982"/>
  <c r="G982"/>
  <c r="F982"/>
  <c r="Q980"/>
  <c r="P980"/>
  <c r="O980"/>
  <c r="N980"/>
  <c r="I980"/>
  <c r="H980"/>
  <c r="G980"/>
  <c r="F980"/>
  <c r="Q979"/>
  <c r="P979"/>
  <c r="O979"/>
  <c r="N979"/>
  <c r="I979"/>
  <c r="H979"/>
  <c r="G979"/>
  <c r="F979"/>
  <c r="Q977"/>
  <c r="P977"/>
  <c r="O977"/>
  <c r="N977"/>
  <c r="I977"/>
  <c r="H977"/>
  <c r="G977"/>
  <c r="F977"/>
  <c r="Q976"/>
  <c r="P976"/>
  <c r="O976"/>
  <c r="N976"/>
  <c r="I976"/>
  <c r="H976"/>
  <c r="G976"/>
  <c r="F976"/>
  <c r="Q975"/>
  <c r="P975"/>
  <c r="O975"/>
  <c r="N975"/>
  <c r="I975"/>
  <c r="H975"/>
  <c r="G975"/>
  <c r="F975"/>
  <c r="Q973"/>
  <c r="P973"/>
  <c r="O973"/>
  <c r="N973"/>
  <c r="I973"/>
  <c r="H973"/>
  <c r="G973"/>
  <c r="F973"/>
  <c r="Q972"/>
  <c r="P972"/>
  <c r="O972"/>
  <c r="N972"/>
  <c r="I972"/>
  <c r="H972"/>
  <c r="G972"/>
  <c r="F972"/>
  <c r="Q971"/>
  <c r="P971"/>
  <c r="O971"/>
  <c r="N971"/>
  <c r="I971"/>
  <c r="H971"/>
  <c r="G971"/>
  <c r="F971"/>
  <c r="Q970"/>
  <c r="P970"/>
  <c r="O970"/>
  <c r="N970"/>
  <c r="I970"/>
  <c r="H970"/>
  <c r="G970"/>
  <c r="F970"/>
  <c r="Q966"/>
  <c r="P966"/>
  <c r="O966"/>
  <c r="N966"/>
  <c r="Q965"/>
  <c r="P965"/>
  <c r="O965"/>
  <c r="N965"/>
  <c r="M965"/>
  <c r="L965"/>
  <c r="K965"/>
  <c r="J965"/>
  <c r="I965"/>
  <c r="H965"/>
  <c r="G965"/>
  <c r="F965"/>
  <c r="Q964"/>
  <c r="P964"/>
  <c r="O964"/>
  <c r="N964"/>
  <c r="M964"/>
  <c r="L964"/>
  <c r="K964"/>
  <c r="J964"/>
  <c r="I964"/>
  <c r="H964"/>
  <c r="G964"/>
  <c r="F964"/>
  <c r="Q963"/>
  <c r="P963"/>
  <c r="O963"/>
  <c r="N963"/>
  <c r="Q962"/>
  <c r="P962"/>
  <c r="O962"/>
  <c r="N962"/>
  <c r="M962"/>
  <c r="L962"/>
  <c r="K962"/>
  <c r="J962"/>
  <c r="I962"/>
  <c r="H962"/>
  <c r="G962"/>
  <c r="F962"/>
  <c r="Q961"/>
  <c r="P961"/>
  <c r="O961"/>
  <c r="N961"/>
  <c r="M961"/>
  <c r="L961"/>
  <c r="K961"/>
  <c r="J961"/>
  <c r="I961"/>
  <c r="H961"/>
  <c r="G961"/>
  <c r="F961"/>
  <c r="Q957"/>
  <c r="P957"/>
  <c r="O957"/>
  <c r="N957"/>
  <c r="Q956"/>
  <c r="P956"/>
  <c r="O956"/>
  <c r="N956"/>
  <c r="M956"/>
  <c r="L956"/>
  <c r="K956"/>
  <c r="J956"/>
  <c r="I956"/>
  <c r="H956"/>
  <c r="G956"/>
  <c r="F956"/>
  <c r="Q955"/>
  <c r="P955"/>
  <c r="O955"/>
  <c r="N955"/>
  <c r="M955"/>
  <c r="L955"/>
  <c r="K955"/>
  <c r="J955"/>
  <c r="I955"/>
  <c r="H955"/>
  <c r="G955"/>
  <c r="F955"/>
  <c r="Q951"/>
  <c r="P951"/>
  <c r="O951"/>
  <c r="N951"/>
  <c r="Q950"/>
  <c r="P950"/>
  <c r="O950"/>
  <c r="N950"/>
  <c r="M950"/>
  <c r="L950"/>
  <c r="K950"/>
  <c r="J950"/>
  <c r="I950"/>
  <c r="H950"/>
  <c r="G950"/>
  <c r="F950"/>
  <c r="Q949"/>
  <c r="P949"/>
  <c r="O949"/>
  <c r="N949"/>
  <c r="M949"/>
  <c r="L949"/>
  <c r="K949"/>
  <c r="J949"/>
  <c r="I949"/>
  <c r="H949"/>
  <c r="G949"/>
  <c r="F949"/>
  <c r="Q941"/>
  <c r="P941"/>
  <c r="O941"/>
  <c r="N941"/>
  <c r="Q940"/>
  <c r="P940"/>
  <c r="O940"/>
  <c r="N940"/>
  <c r="M940"/>
  <c r="L940"/>
  <c r="K940"/>
  <c r="J940"/>
  <c r="I940"/>
  <c r="H940"/>
  <c r="G940"/>
  <c r="F940"/>
  <c r="Q939"/>
  <c r="P939"/>
  <c r="O939"/>
  <c r="N939"/>
  <c r="M939"/>
  <c r="L939"/>
  <c r="K939"/>
  <c r="J939"/>
  <c r="I939"/>
  <c r="H939"/>
  <c r="G939"/>
  <c r="F939"/>
  <c r="Q938"/>
  <c r="P938"/>
  <c r="O938"/>
  <c r="N938"/>
  <c r="Q937"/>
  <c r="P937"/>
  <c r="O937"/>
  <c r="N937"/>
  <c r="M937"/>
  <c r="L937"/>
  <c r="K937"/>
  <c r="J937"/>
  <c r="I937"/>
  <c r="H937"/>
  <c r="G937"/>
  <c r="F937"/>
  <c r="Q936"/>
  <c r="P936"/>
  <c r="O936"/>
  <c r="N936"/>
  <c r="M936"/>
  <c r="L936"/>
  <c r="K936"/>
  <c r="J936"/>
  <c r="I936"/>
  <c r="H936"/>
  <c r="G936"/>
  <c r="F936"/>
  <c r="Q935"/>
  <c r="P935"/>
  <c r="O935"/>
  <c r="N935"/>
  <c r="M935"/>
  <c r="L935"/>
  <c r="K935"/>
  <c r="J935"/>
  <c r="I935"/>
  <c r="H935"/>
  <c r="G935"/>
  <c r="F935"/>
  <c r="Q934"/>
  <c r="P934"/>
  <c r="O934"/>
  <c r="N934"/>
  <c r="Q933"/>
  <c r="P933"/>
  <c r="O933"/>
  <c r="N933"/>
  <c r="M933"/>
  <c r="L933"/>
  <c r="K933"/>
  <c r="J933"/>
  <c r="I933"/>
  <c r="H933"/>
  <c r="G933"/>
  <c r="F933"/>
  <c r="Q932"/>
  <c r="P932"/>
  <c r="O932"/>
  <c r="N932"/>
  <c r="M932"/>
  <c r="L932"/>
  <c r="K932"/>
  <c r="J932"/>
  <c r="I932"/>
  <c r="H932"/>
  <c r="G932"/>
  <c r="F932"/>
  <c r="Q931"/>
  <c r="P931"/>
  <c r="O931"/>
  <c r="N931"/>
  <c r="Q930"/>
  <c r="P930"/>
  <c r="O930"/>
  <c r="N930"/>
  <c r="M930"/>
  <c r="L930"/>
  <c r="K930"/>
  <c r="J930"/>
  <c r="I930"/>
  <c r="H930"/>
  <c r="G930"/>
  <c r="F930"/>
  <c r="Q929"/>
  <c r="P929"/>
  <c r="O929"/>
  <c r="N929"/>
  <c r="M929"/>
  <c r="L929"/>
  <c r="K929"/>
  <c r="J929"/>
  <c r="I929"/>
  <c r="H929"/>
  <c r="G929"/>
  <c r="F929"/>
  <c r="Q928"/>
  <c r="P928"/>
  <c r="O928"/>
  <c r="N928"/>
  <c r="M928"/>
  <c r="L928"/>
  <c r="K928"/>
  <c r="J928"/>
  <c r="I928"/>
  <c r="H928"/>
  <c r="G928"/>
  <c r="F928"/>
  <c r="Q927"/>
  <c r="P927"/>
  <c r="O927"/>
  <c r="N927"/>
  <c r="Q926"/>
  <c r="P926"/>
  <c r="O926"/>
  <c r="N926"/>
  <c r="M926"/>
  <c r="L926"/>
  <c r="K926"/>
  <c r="J926"/>
  <c r="I926"/>
  <c r="H926"/>
  <c r="G926"/>
  <c r="F926"/>
  <c r="Q925"/>
  <c r="P925"/>
  <c r="O925"/>
  <c r="N925"/>
  <c r="M925"/>
  <c r="L925"/>
  <c r="K925"/>
  <c r="J925"/>
  <c r="I925"/>
  <c r="H925"/>
  <c r="G925"/>
  <c r="F925"/>
  <c r="Q924"/>
  <c r="P924"/>
  <c r="O924"/>
  <c r="N924"/>
  <c r="M924"/>
  <c r="L924"/>
  <c r="K924"/>
  <c r="J924"/>
  <c r="I924"/>
  <c r="H924"/>
  <c r="G924"/>
  <c r="F924"/>
  <c r="Q923"/>
  <c r="P923"/>
  <c r="O923"/>
  <c r="N923"/>
  <c r="M923"/>
  <c r="L923"/>
  <c r="K923"/>
  <c r="J923"/>
  <c r="I923"/>
  <c r="H923"/>
  <c r="G923"/>
  <c r="F923"/>
  <c r="Q922"/>
  <c r="P922"/>
  <c r="O922"/>
  <c r="N922"/>
  <c r="M922"/>
  <c r="L922"/>
  <c r="K922"/>
  <c r="J922"/>
  <c r="I922"/>
  <c r="H922"/>
  <c r="G922"/>
  <c r="F922"/>
  <c r="Q920"/>
  <c r="P920"/>
  <c r="O920"/>
  <c r="N920"/>
  <c r="Q919"/>
  <c r="P919"/>
  <c r="O919"/>
  <c r="N919"/>
  <c r="M919"/>
  <c r="L919"/>
  <c r="K919"/>
  <c r="J919"/>
  <c r="I919"/>
  <c r="H919"/>
  <c r="G919"/>
  <c r="F919"/>
  <c r="Q918"/>
  <c r="P918"/>
  <c r="O918"/>
  <c r="N918"/>
  <c r="M918"/>
  <c r="L918"/>
  <c r="K918"/>
  <c r="J918"/>
  <c r="I918"/>
  <c r="H918"/>
  <c r="G918"/>
  <c r="F918"/>
  <c r="Q904"/>
  <c r="P904"/>
  <c r="O904"/>
  <c r="N904"/>
  <c r="Q903"/>
  <c r="P903"/>
  <c r="O903"/>
  <c r="N903"/>
  <c r="Q902"/>
  <c r="P902"/>
  <c r="O902"/>
  <c r="N902"/>
  <c r="M902"/>
  <c r="L902"/>
  <c r="K902"/>
  <c r="J902"/>
  <c r="I902"/>
  <c r="H902"/>
  <c r="G902"/>
  <c r="F902"/>
  <c r="Q901"/>
  <c r="P901"/>
  <c r="O901"/>
  <c r="N901"/>
  <c r="M901"/>
  <c r="L901"/>
  <c r="K901"/>
  <c r="J901"/>
  <c r="I901"/>
  <c r="H901"/>
  <c r="G901"/>
  <c r="F901"/>
  <c r="Q900"/>
  <c r="P900"/>
  <c r="O900"/>
  <c r="N900"/>
  <c r="Q899"/>
  <c r="P899"/>
  <c r="O899"/>
  <c r="N899"/>
  <c r="M899"/>
  <c r="L899"/>
  <c r="K899"/>
  <c r="J899"/>
  <c r="I899"/>
  <c r="H899"/>
  <c r="G899"/>
  <c r="F899"/>
  <c r="Q898"/>
  <c r="P898"/>
  <c r="O898"/>
  <c r="N898"/>
  <c r="M898"/>
  <c r="L898"/>
  <c r="K898"/>
  <c r="J898"/>
  <c r="I898"/>
  <c r="H898"/>
  <c r="G898"/>
  <c r="F898"/>
  <c r="Q897"/>
  <c r="P897"/>
  <c r="O897"/>
  <c r="N897"/>
  <c r="M897"/>
  <c r="L897"/>
  <c r="K897"/>
  <c r="J897"/>
  <c r="I897"/>
  <c r="H897"/>
  <c r="G897"/>
  <c r="F897"/>
  <c r="Q896"/>
  <c r="P896"/>
  <c r="O896"/>
  <c r="N896"/>
  <c r="Q895"/>
  <c r="P895"/>
  <c r="O895"/>
  <c r="N895"/>
  <c r="Q894"/>
  <c r="P894"/>
  <c r="O894"/>
  <c r="N894"/>
  <c r="M894"/>
  <c r="L894"/>
  <c r="K894"/>
  <c r="J894"/>
  <c r="I894"/>
  <c r="H894"/>
  <c r="G894"/>
  <c r="F894"/>
  <c r="Q893"/>
  <c r="P893"/>
  <c r="O893"/>
  <c r="N893"/>
  <c r="M893"/>
  <c r="L893"/>
  <c r="K893"/>
  <c r="J893"/>
  <c r="I893"/>
  <c r="H893"/>
  <c r="G893"/>
  <c r="F893"/>
  <c r="Q892"/>
  <c r="P892"/>
  <c r="O892"/>
  <c r="N892"/>
  <c r="Q891"/>
  <c r="P891"/>
  <c r="O891"/>
  <c r="N891"/>
  <c r="M891"/>
  <c r="L891"/>
  <c r="K891"/>
  <c r="J891"/>
  <c r="I891"/>
  <c r="H891"/>
  <c r="G891"/>
  <c r="F891"/>
  <c r="Q890"/>
  <c r="P890"/>
  <c r="O890"/>
  <c r="N890"/>
  <c r="M890"/>
  <c r="L890"/>
  <c r="K890"/>
  <c r="J890"/>
  <c r="I890"/>
  <c r="H890"/>
  <c r="G890"/>
  <c r="F890"/>
  <c r="Q889"/>
  <c r="P889"/>
  <c r="O889"/>
  <c r="N889"/>
  <c r="M889"/>
  <c r="L889"/>
  <c r="K889"/>
  <c r="J889"/>
  <c r="I889"/>
  <c r="H889"/>
  <c r="G889"/>
  <c r="F889"/>
  <c r="Q888"/>
  <c r="P888"/>
  <c r="O888"/>
  <c r="N888"/>
  <c r="Q887"/>
  <c r="P887"/>
  <c r="O887"/>
  <c r="N887"/>
  <c r="Q886"/>
  <c r="P886"/>
  <c r="O886"/>
  <c r="N886"/>
  <c r="M886"/>
  <c r="L886"/>
  <c r="K886"/>
  <c r="J886"/>
  <c r="I886"/>
  <c r="H886"/>
  <c r="G886"/>
  <c r="F886"/>
  <c r="Q885"/>
  <c r="P885"/>
  <c r="O885"/>
  <c r="N885"/>
  <c r="M885"/>
  <c r="L885"/>
  <c r="K885"/>
  <c r="J885"/>
  <c r="I885"/>
  <c r="H885"/>
  <c r="G885"/>
  <c r="F885"/>
  <c r="Q884"/>
  <c r="P884"/>
  <c r="O884"/>
  <c r="N884"/>
  <c r="M884"/>
  <c r="L884"/>
  <c r="K884"/>
  <c r="J884"/>
  <c r="I884"/>
  <c r="H884"/>
  <c r="G884"/>
  <c r="F884"/>
  <c r="Q883"/>
  <c r="P883"/>
  <c r="O883"/>
  <c r="N883"/>
  <c r="M883"/>
  <c r="L883"/>
  <c r="K883"/>
  <c r="J883"/>
  <c r="I883"/>
  <c r="H883"/>
  <c r="G883"/>
  <c r="F883"/>
  <c r="Q882"/>
  <c r="P882"/>
  <c r="O882"/>
  <c r="N882"/>
  <c r="M882"/>
  <c r="L882"/>
  <c r="K882"/>
  <c r="J882"/>
  <c r="I882"/>
  <c r="H882"/>
  <c r="G882"/>
  <c r="F882"/>
  <c r="M880"/>
  <c r="L880"/>
  <c r="K880"/>
  <c r="J880"/>
  <c r="I880"/>
  <c r="H880"/>
  <c r="G880"/>
  <c r="Q878"/>
  <c r="P878"/>
  <c r="O878"/>
  <c r="N878"/>
  <c r="Q877"/>
  <c r="P877"/>
  <c r="O877"/>
  <c r="N877"/>
  <c r="M877"/>
  <c r="L877"/>
  <c r="K877"/>
  <c r="J877"/>
  <c r="I877"/>
  <c r="H877"/>
  <c r="G877"/>
  <c r="F877"/>
  <c r="Q876"/>
  <c r="P876"/>
  <c r="O876"/>
  <c r="N876"/>
  <c r="M876"/>
  <c r="L876"/>
  <c r="K876"/>
  <c r="J876"/>
  <c r="I876"/>
  <c r="H876"/>
  <c r="G876"/>
  <c r="F876"/>
  <c r="Q875"/>
  <c r="P875"/>
  <c r="O875"/>
  <c r="N875"/>
  <c r="M875"/>
  <c r="L875"/>
  <c r="K875"/>
  <c r="J875"/>
  <c r="I875"/>
  <c r="H875"/>
  <c r="G875"/>
  <c r="F875"/>
  <c r="Q874"/>
  <c r="P874"/>
  <c r="O874"/>
  <c r="N874"/>
  <c r="M874"/>
  <c r="L874"/>
  <c r="K874"/>
  <c r="J874"/>
  <c r="I874"/>
  <c r="H874"/>
  <c r="G874"/>
  <c r="F874"/>
  <c r="Q873"/>
  <c r="P873"/>
  <c r="O873"/>
  <c r="N873"/>
  <c r="Q872"/>
  <c r="P872"/>
  <c r="O872"/>
  <c r="N872"/>
  <c r="M872"/>
  <c r="L872"/>
  <c r="K872"/>
  <c r="J872"/>
  <c r="I872"/>
  <c r="H872"/>
  <c r="G872"/>
  <c r="F872"/>
  <c r="Q871"/>
  <c r="P871"/>
  <c r="O871"/>
  <c r="N871"/>
  <c r="M871"/>
  <c r="L871"/>
  <c r="K871"/>
  <c r="J871"/>
  <c r="I871"/>
  <c r="H871"/>
  <c r="G871"/>
  <c r="F871"/>
  <c r="Q870"/>
  <c r="P870"/>
  <c r="O870"/>
  <c r="N870"/>
  <c r="Q869"/>
  <c r="P869"/>
  <c r="O869"/>
  <c r="N869"/>
  <c r="M869"/>
  <c r="L869"/>
  <c r="K869"/>
  <c r="J869"/>
  <c r="I869"/>
  <c r="H869"/>
  <c r="G869"/>
  <c r="F869"/>
  <c r="Q868"/>
  <c r="P868"/>
  <c r="O868"/>
  <c r="N868"/>
  <c r="M868"/>
  <c r="L868"/>
  <c r="K868"/>
  <c r="J868"/>
  <c r="I868"/>
  <c r="H868"/>
  <c r="G868"/>
  <c r="F868"/>
  <c r="Q867"/>
  <c r="P867"/>
  <c r="O867"/>
  <c r="N867"/>
  <c r="M867"/>
  <c r="L867"/>
  <c r="K867"/>
  <c r="J867"/>
  <c r="I867"/>
  <c r="H867"/>
  <c r="G867"/>
  <c r="F867"/>
  <c r="Q866"/>
  <c r="P866"/>
  <c r="O866"/>
  <c r="N866"/>
  <c r="M866"/>
  <c r="L866"/>
  <c r="K866"/>
  <c r="J866"/>
  <c r="I866"/>
  <c r="H866"/>
  <c r="G866"/>
  <c r="F866"/>
  <c r="Q865"/>
  <c r="P865"/>
  <c r="O865"/>
  <c r="N865"/>
  <c r="M865"/>
  <c r="L865"/>
  <c r="K865"/>
  <c r="J865"/>
  <c r="I865"/>
  <c r="H865"/>
  <c r="G865"/>
  <c r="F865"/>
  <c r="Q860"/>
  <c r="P860"/>
  <c r="O860"/>
  <c r="N860"/>
  <c r="Q859"/>
  <c r="P859"/>
  <c r="O859"/>
  <c r="N859"/>
  <c r="M859"/>
  <c r="L859"/>
  <c r="K859"/>
  <c r="J859"/>
  <c r="I859"/>
  <c r="H859"/>
  <c r="G859"/>
  <c r="F859"/>
  <c r="Q858"/>
  <c r="P858"/>
  <c r="O858"/>
  <c r="N858"/>
  <c r="M858"/>
  <c r="L858"/>
  <c r="K858"/>
  <c r="J858"/>
  <c r="I858"/>
  <c r="H858"/>
  <c r="G858"/>
  <c r="F858"/>
  <c r="Q857"/>
  <c r="P857"/>
  <c r="O857"/>
  <c r="N857"/>
  <c r="M857"/>
  <c r="L857"/>
  <c r="K857"/>
  <c r="J857"/>
  <c r="I857"/>
  <c r="H857"/>
  <c r="G857"/>
  <c r="F857"/>
  <c r="Q856"/>
  <c r="P856"/>
  <c r="O856"/>
  <c r="N856"/>
  <c r="M856"/>
  <c r="L856"/>
  <c r="K856"/>
  <c r="J856"/>
  <c r="I856"/>
  <c r="H856"/>
  <c r="G856"/>
  <c r="F856"/>
  <c r="Q855"/>
  <c r="P855"/>
  <c r="O855"/>
  <c r="N855"/>
  <c r="Q854"/>
  <c r="P854"/>
  <c r="O854"/>
  <c r="N854"/>
  <c r="M854"/>
  <c r="L854"/>
  <c r="K854"/>
  <c r="J854"/>
  <c r="I854"/>
  <c r="H854"/>
  <c r="G854"/>
  <c r="F854"/>
  <c r="Q853"/>
  <c r="P853"/>
  <c r="O853"/>
  <c r="N853"/>
  <c r="M853"/>
  <c r="L853"/>
  <c r="K853"/>
  <c r="J853"/>
  <c r="I853"/>
  <c r="H853"/>
  <c r="G853"/>
  <c r="F853"/>
  <c r="I851"/>
  <c r="H851"/>
  <c r="G851"/>
  <c r="F851"/>
  <c r="I850"/>
  <c r="H850"/>
  <c r="G850"/>
  <c r="F850"/>
  <c r="Q849"/>
  <c r="P849"/>
  <c r="O849"/>
  <c r="N849"/>
  <c r="M849"/>
  <c r="L849"/>
  <c r="K849"/>
  <c r="J849"/>
  <c r="I849"/>
  <c r="H849"/>
  <c r="G849"/>
  <c r="F849"/>
  <c r="Q848"/>
  <c r="P848"/>
  <c r="O848"/>
  <c r="N848"/>
  <c r="M848"/>
  <c r="L848"/>
  <c r="K848"/>
  <c r="J848"/>
  <c r="I848"/>
  <c r="H848"/>
  <c r="G848"/>
  <c r="F848"/>
  <c r="Q847"/>
  <c r="P847"/>
  <c r="O847"/>
  <c r="N847"/>
  <c r="M847"/>
  <c r="L847"/>
  <c r="K847"/>
  <c r="J847"/>
  <c r="I847"/>
  <c r="H847"/>
  <c r="G847"/>
  <c r="F847"/>
  <c r="Q845"/>
  <c r="P845"/>
  <c r="O845"/>
  <c r="N845"/>
  <c r="M845"/>
  <c r="L845"/>
  <c r="K845"/>
  <c r="J845"/>
  <c r="I845"/>
  <c r="H845"/>
  <c r="G845"/>
  <c r="F845"/>
  <c r="I842"/>
  <c r="H842"/>
  <c r="G842"/>
  <c r="F842"/>
  <c r="I841"/>
  <c r="H841"/>
  <c r="G841"/>
  <c r="F841"/>
  <c r="I840"/>
  <c r="H840"/>
  <c r="G840"/>
  <c r="F840"/>
  <c r="Q839"/>
  <c r="P839"/>
  <c r="O839"/>
  <c r="N839"/>
  <c r="Q838"/>
  <c r="P838"/>
  <c r="O838"/>
  <c r="N838"/>
  <c r="M838"/>
  <c r="L838"/>
  <c r="K838"/>
  <c r="J838"/>
  <c r="I838"/>
  <c r="H838"/>
  <c r="G838"/>
  <c r="F838"/>
  <c r="Q837"/>
  <c r="P837"/>
  <c r="O837"/>
  <c r="N837"/>
  <c r="M837"/>
  <c r="L837"/>
  <c r="K837"/>
  <c r="J837"/>
  <c r="I837"/>
  <c r="H837"/>
  <c r="G837"/>
  <c r="F837"/>
  <c r="Q836"/>
  <c r="P836"/>
  <c r="O836"/>
  <c r="N836"/>
  <c r="M836"/>
  <c r="L836"/>
  <c r="K836"/>
  <c r="J836"/>
  <c r="I836"/>
  <c r="H836"/>
  <c r="G836"/>
  <c r="F836"/>
  <c r="Q835"/>
  <c r="P835"/>
  <c r="O835"/>
  <c r="N835"/>
  <c r="M835"/>
  <c r="L835"/>
  <c r="K835"/>
  <c r="J835"/>
  <c r="I835"/>
  <c r="H835"/>
  <c r="G835"/>
  <c r="F835"/>
  <c r="Q833"/>
  <c r="P833"/>
  <c r="O833"/>
  <c r="N833"/>
  <c r="I833"/>
  <c r="H833"/>
  <c r="G833"/>
  <c r="F833"/>
  <c r="Q832"/>
  <c r="P832"/>
  <c r="O832"/>
  <c r="N832"/>
  <c r="I832"/>
  <c r="H832"/>
  <c r="G832"/>
  <c r="F832"/>
  <c r="Q831"/>
  <c r="P831"/>
  <c r="O831"/>
  <c r="N831"/>
  <c r="I831"/>
  <c r="H831"/>
  <c r="G831"/>
  <c r="F831"/>
  <c r="Q830"/>
  <c r="P830"/>
  <c r="O830"/>
  <c r="N830"/>
  <c r="I830"/>
  <c r="H830"/>
  <c r="G830"/>
  <c r="F830"/>
  <c r="Q829"/>
  <c r="P829"/>
  <c r="O829"/>
  <c r="N829"/>
  <c r="Q828"/>
  <c r="P828"/>
  <c r="O828"/>
  <c r="N828"/>
  <c r="M828"/>
  <c r="L828"/>
  <c r="K828"/>
  <c r="J828"/>
  <c r="I828"/>
  <c r="H828"/>
  <c r="G828"/>
  <c r="F828"/>
  <c r="Q827"/>
  <c r="P827"/>
  <c r="O827"/>
  <c r="N827"/>
  <c r="M827"/>
  <c r="L827"/>
  <c r="K827"/>
  <c r="J827"/>
  <c r="I827"/>
  <c r="H827"/>
  <c r="G827"/>
  <c r="F827"/>
  <c r="Q826"/>
  <c r="P826"/>
  <c r="O826"/>
  <c r="N826"/>
  <c r="M826"/>
  <c r="L826"/>
  <c r="K826"/>
  <c r="J826"/>
  <c r="I826"/>
  <c r="H826"/>
  <c r="G826"/>
  <c r="F826"/>
  <c r="Q825"/>
  <c r="P825"/>
  <c r="O825"/>
  <c r="N825"/>
  <c r="M825"/>
  <c r="L825"/>
  <c r="K825"/>
  <c r="J825"/>
  <c r="I825"/>
  <c r="H825"/>
  <c r="G825"/>
  <c r="F825"/>
  <c r="Q823"/>
  <c r="P823"/>
  <c r="O823"/>
  <c r="N823"/>
  <c r="I823"/>
  <c r="H823"/>
  <c r="G823"/>
  <c r="F823"/>
  <c r="Q822"/>
  <c r="P822"/>
  <c r="O822"/>
  <c r="N822"/>
  <c r="I822"/>
  <c r="H822"/>
  <c r="G822"/>
  <c r="F822"/>
  <c r="Q821"/>
  <c r="P821"/>
  <c r="O821"/>
  <c r="N821"/>
  <c r="I821"/>
  <c r="H821"/>
  <c r="G821"/>
  <c r="F821"/>
  <c r="Q820"/>
  <c r="P820"/>
  <c r="O820"/>
  <c r="N820"/>
  <c r="I820"/>
  <c r="H820"/>
  <c r="G820"/>
  <c r="F820"/>
  <c r="Q819"/>
  <c r="P819"/>
  <c r="O819"/>
  <c r="N819"/>
  <c r="Q818"/>
  <c r="P818"/>
  <c r="O818"/>
  <c r="N818"/>
  <c r="M818"/>
  <c r="L818"/>
  <c r="K818"/>
  <c r="J818"/>
  <c r="I818"/>
  <c r="H818"/>
  <c r="G818"/>
  <c r="F818"/>
  <c r="Q817"/>
  <c r="P817"/>
  <c r="O817"/>
  <c r="N817"/>
  <c r="M817"/>
  <c r="L817"/>
  <c r="K817"/>
  <c r="J817"/>
  <c r="I817"/>
  <c r="H817"/>
  <c r="G817"/>
  <c r="F817"/>
  <c r="Q816"/>
  <c r="P816"/>
  <c r="O816"/>
  <c r="N816"/>
  <c r="M816"/>
  <c r="L816"/>
  <c r="K816"/>
  <c r="J816"/>
  <c r="I816"/>
  <c r="H816"/>
  <c r="G816"/>
  <c r="F816"/>
  <c r="Q815"/>
  <c r="P815"/>
  <c r="O815"/>
  <c r="N815"/>
  <c r="Q814"/>
  <c r="P814"/>
  <c r="O814"/>
  <c r="N814"/>
  <c r="M814"/>
  <c r="L814"/>
  <c r="K814"/>
  <c r="J814"/>
  <c r="I814"/>
  <c r="H814"/>
  <c r="G814"/>
  <c r="F814"/>
  <c r="Q813"/>
  <c r="P813"/>
  <c r="O813"/>
  <c r="N813"/>
  <c r="M813"/>
  <c r="L813"/>
  <c r="K813"/>
  <c r="J813"/>
  <c r="I813"/>
  <c r="H813"/>
  <c r="G813"/>
  <c r="F813"/>
  <c r="Q812"/>
  <c r="P812"/>
  <c r="O812"/>
  <c r="N812"/>
  <c r="M812"/>
  <c r="L812"/>
  <c r="K812"/>
  <c r="J812"/>
  <c r="I812"/>
  <c r="H812"/>
  <c r="G812"/>
  <c r="F812"/>
  <c r="Q811"/>
  <c r="P811"/>
  <c r="O811"/>
  <c r="N811"/>
  <c r="M811"/>
  <c r="L811"/>
  <c r="K811"/>
  <c r="J811"/>
  <c r="I811"/>
  <c r="H811"/>
  <c r="G811"/>
  <c r="F811"/>
  <c r="Q810"/>
  <c r="P810"/>
  <c r="O810"/>
  <c r="N810"/>
  <c r="Q809"/>
  <c r="P809"/>
  <c r="O809"/>
  <c r="N809"/>
  <c r="M809"/>
  <c r="L809"/>
  <c r="K809"/>
  <c r="J809"/>
  <c r="I809"/>
  <c r="H809"/>
  <c r="G809"/>
  <c r="F809"/>
  <c r="Q808"/>
  <c r="P808"/>
  <c r="O808"/>
  <c r="N808"/>
  <c r="M808"/>
  <c r="L808"/>
  <c r="K808"/>
  <c r="J808"/>
  <c r="I808"/>
  <c r="H808"/>
  <c r="G808"/>
  <c r="F808"/>
  <c r="Q807"/>
  <c r="P807"/>
  <c r="O807"/>
  <c r="N807"/>
  <c r="M807"/>
  <c r="L807"/>
  <c r="K807"/>
  <c r="J807"/>
  <c r="I807"/>
  <c r="H807"/>
  <c r="G807"/>
  <c r="F807"/>
  <c r="Q806"/>
  <c r="P806"/>
  <c r="O806"/>
  <c r="N806"/>
  <c r="M806"/>
  <c r="L806"/>
  <c r="K806"/>
  <c r="J806"/>
  <c r="I806"/>
  <c r="H806"/>
  <c r="G806"/>
  <c r="F806"/>
  <c r="Q805"/>
  <c r="P805"/>
  <c r="O805"/>
  <c r="N805"/>
  <c r="M805"/>
  <c r="L805"/>
  <c r="L631" s="1"/>
  <c r="K805"/>
  <c r="J805"/>
  <c r="I805"/>
  <c r="H805"/>
  <c r="G805"/>
  <c r="F805"/>
  <c r="I802"/>
  <c r="H802"/>
  <c r="G802"/>
  <c r="F802"/>
  <c r="I801"/>
  <c r="H801"/>
  <c r="G801"/>
  <c r="F801"/>
  <c r="I799"/>
  <c r="H799"/>
  <c r="G799"/>
  <c r="F799"/>
  <c r="I798"/>
  <c r="H798"/>
  <c r="G798"/>
  <c r="F798"/>
  <c r="I796"/>
  <c r="H796"/>
  <c r="G796"/>
  <c r="F796"/>
  <c r="I795"/>
  <c r="H795"/>
  <c r="G795"/>
  <c r="F795"/>
  <c r="I793"/>
  <c r="H793"/>
  <c r="G793"/>
  <c r="F793"/>
  <c r="I791"/>
  <c r="H791"/>
  <c r="G791"/>
  <c r="F791"/>
  <c r="I789"/>
  <c r="H789"/>
  <c r="G789"/>
  <c r="F789"/>
  <c r="I788"/>
  <c r="H788"/>
  <c r="G788"/>
  <c r="F788"/>
  <c r="I787"/>
  <c r="H787"/>
  <c r="G787"/>
  <c r="F787"/>
  <c r="Q783"/>
  <c r="P783"/>
  <c r="O783"/>
  <c r="N783"/>
  <c r="Q782"/>
  <c r="P782"/>
  <c r="O782"/>
  <c r="N782"/>
  <c r="M782"/>
  <c r="L782"/>
  <c r="K782"/>
  <c r="J782"/>
  <c r="I782"/>
  <c r="H782"/>
  <c r="G782"/>
  <c r="F782"/>
  <c r="Q781"/>
  <c r="P781"/>
  <c r="O781"/>
  <c r="N781"/>
  <c r="M781"/>
  <c r="L781"/>
  <c r="K781"/>
  <c r="J781"/>
  <c r="I781"/>
  <c r="H781"/>
  <c r="G781"/>
  <c r="F781"/>
  <c r="Q780"/>
  <c r="P780"/>
  <c r="O780"/>
  <c r="N780"/>
  <c r="Q779"/>
  <c r="P779"/>
  <c r="O779"/>
  <c r="N779"/>
  <c r="M779"/>
  <c r="L779"/>
  <c r="K779"/>
  <c r="J779"/>
  <c r="I779"/>
  <c r="H779"/>
  <c r="G779"/>
  <c r="F779"/>
  <c r="Q778"/>
  <c r="P778"/>
  <c r="O778"/>
  <c r="N778"/>
  <c r="M778"/>
  <c r="L778"/>
  <c r="K778"/>
  <c r="J778"/>
  <c r="I778"/>
  <c r="H778"/>
  <c r="G778"/>
  <c r="F778"/>
  <c r="Q777"/>
  <c r="P777"/>
  <c r="O777"/>
  <c r="N777"/>
  <c r="M777"/>
  <c r="L777"/>
  <c r="K777"/>
  <c r="J777"/>
  <c r="I777"/>
  <c r="H777"/>
  <c r="G777"/>
  <c r="F777"/>
  <c r="Q776"/>
  <c r="P776"/>
  <c r="O776"/>
  <c r="N776"/>
  <c r="M776"/>
  <c r="L776"/>
  <c r="K776"/>
  <c r="J776"/>
  <c r="I776"/>
  <c r="H776"/>
  <c r="G776"/>
  <c r="F776"/>
  <c r="Q774"/>
  <c r="P774"/>
  <c r="O774"/>
  <c r="N774"/>
  <c r="I774"/>
  <c r="H774"/>
  <c r="G774"/>
  <c r="F774"/>
  <c r="Q772"/>
  <c r="P772"/>
  <c r="O772"/>
  <c r="N772"/>
  <c r="I772"/>
  <c r="H772"/>
  <c r="G772"/>
  <c r="F772"/>
  <c r="Q771"/>
  <c r="P771"/>
  <c r="O771"/>
  <c r="N771"/>
  <c r="I771"/>
  <c r="H771"/>
  <c r="G771"/>
  <c r="F771"/>
  <c r="I769"/>
  <c r="H769"/>
  <c r="G769"/>
  <c r="F769"/>
  <c r="I768"/>
  <c r="H768"/>
  <c r="G768"/>
  <c r="F768"/>
  <c r="I766"/>
  <c r="H766"/>
  <c r="G766"/>
  <c r="F766"/>
  <c r="I765"/>
  <c r="H765"/>
  <c r="G765"/>
  <c r="F765"/>
  <c r="Q764"/>
  <c r="P764"/>
  <c r="O764"/>
  <c r="N764"/>
  <c r="Q763"/>
  <c r="P763"/>
  <c r="O763"/>
  <c r="N763"/>
  <c r="M763"/>
  <c r="L763"/>
  <c r="K763"/>
  <c r="J763"/>
  <c r="I763"/>
  <c r="H763"/>
  <c r="G763"/>
  <c r="F763"/>
  <c r="Q762"/>
  <c r="P762"/>
  <c r="O762"/>
  <c r="N762"/>
  <c r="Q761"/>
  <c r="P761"/>
  <c r="O761"/>
  <c r="N761"/>
  <c r="M761"/>
  <c r="L761"/>
  <c r="K761"/>
  <c r="J761"/>
  <c r="I761"/>
  <c r="H761"/>
  <c r="G761"/>
  <c r="F761"/>
  <c r="Q760"/>
  <c r="P760"/>
  <c r="O760"/>
  <c r="N760"/>
  <c r="M760"/>
  <c r="L760"/>
  <c r="K760"/>
  <c r="J760"/>
  <c r="I760"/>
  <c r="H760"/>
  <c r="G760"/>
  <c r="F760"/>
  <c r="Q759"/>
  <c r="P759"/>
  <c r="O759"/>
  <c r="N759"/>
  <c r="M759"/>
  <c r="L759"/>
  <c r="K759"/>
  <c r="J759"/>
  <c r="I759"/>
  <c r="H759"/>
  <c r="G759"/>
  <c r="F759"/>
  <c r="Q757"/>
  <c r="P757"/>
  <c r="O757"/>
  <c r="N757"/>
  <c r="I757"/>
  <c r="H757"/>
  <c r="G757"/>
  <c r="F757"/>
  <c r="Q755"/>
  <c r="P755"/>
  <c r="O755"/>
  <c r="N755"/>
  <c r="I755"/>
  <c r="H755"/>
  <c r="G755"/>
  <c r="F755"/>
  <c r="Q754"/>
  <c r="P754"/>
  <c r="O754"/>
  <c r="N754"/>
  <c r="I754"/>
  <c r="H754"/>
  <c r="G754"/>
  <c r="F754"/>
  <c r="Q752"/>
  <c r="P752"/>
  <c r="O752"/>
  <c r="N752"/>
  <c r="I752"/>
  <c r="H752"/>
  <c r="G752"/>
  <c r="F752"/>
  <c r="Q750"/>
  <c r="P750"/>
  <c r="O750"/>
  <c r="N750"/>
  <c r="I750"/>
  <c r="H750"/>
  <c r="G750"/>
  <c r="F750"/>
  <c r="Q749"/>
  <c r="P749"/>
  <c r="O749"/>
  <c r="N749"/>
  <c r="I749"/>
  <c r="H749"/>
  <c r="G749"/>
  <c r="F749"/>
  <c r="Q748"/>
  <c r="P748"/>
  <c r="O748"/>
  <c r="N748"/>
  <c r="Q747"/>
  <c r="P747"/>
  <c r="O747"/>
  <c r="N747"/>
  <c r="M747"/>
  <c r="L747"/>
  <c r="K747"/>
  <c r="J747"/>
  <c r="I747"/>
  <c r="H747"/>
  <c r="G747"/>
  <c r="F747"/>
  <c r="Q746"/>
  <c r="P746"/>
  <c r="O746"/>
  <c r="N746"/>
  <c r="M746"/>
  <c r="L746"/>
  <c r="K746"/>
  <c r="J746"/>
  <c r="I746"/>
  <c r="H746"/>
  <c r="G746"/>
  <c r="F746"/>
  <c r="Q745"/>
  <c r="P745"/>
  <c r="O745"/>
  <c r="N745"/>
  <c r="Q744"/>
  <c r="P744"/>
  <c r="O744"/>
  <c r="N744"/>
  <c r="M744"/>
  <c r="L744"/>
  <c r="K744"/>
  <c r="J744"/>
  <c r="I744"/>
  <c r="H744"/>
  <c r="G744"/>
  <c r="F744"/>
  <c r="Q743"/>
  <c r="P743"/>
  <c r="O743"/>
  <c r="N743"/>
  <c r="M743"/>
  <c r="L743"/>
  <c r="K743"/>
  <c r="J743"/>
  <c r="I743"/>
  <c r="H743"/>
  <c r="G743"/>
  <c r="F743"/>
  <c r="Q741"/>
  <c r="P741"/>
  <c r="O741"/>
  <c r="N741"/>
  <c r="M741"/>
  <c r="L741"/>
  <c r="K741"/>
  <c r="J741"/>
  <c r="I741"/>
  <c r="H741"/>
  <c r="G741"/>
  <c r="F741"/>
  <c r="Q740"/>
  <c r="P740"/>
  <c r="O740"/>
  <c r="N740"/>
  <c r="M740"/>
  <c r="L740"/>
  <c r="K740"/>
  <c r="J740"/>
  <c r="I740"/>
  <c r="H740"/>
  <c r="G740"/>
  <c r="F740"/>
  <c r="Q739"/>
  <c r="P739"/>
  <c r="O739"/>
  <c r="N739"/>
  <c r="M739"/>
  <c r="L739"/>
  <c r="K739"/>
  <c r="J739"/>
  <c r="I739"/>
  <c r="H739"/>
  <c r="G739"/>
  <c r="F739"/>
  <c r="Q738"/>
  <c r="P738"/>
  <c r="O738"/>
  <c r="N738"/>
  <c r="M738"/>
  <c r="L738"/>
  <c r="K738"/>
  <c r="J738"/>
  <c r="I738"/>
  <c r="H738"/>
  <c r="G738"/>
  <c r="F738"/>
  <c r="Q737"/>
  <c r="P737"/>
  <c r="O737"/>
  <c r="N737"/>
  <c r="Q736"/>
  <c r="P736"/>
  <c r="O736"/>
  <c r="N736"/>
  <c r="M736"/>
  <c r="L736"/>
  <c r="K736"/>
  <c r="J736"/>
  <c r="I736"/>
  <c r="H736"/>
  <c r="G736"/>
  <c r="F736"/>
  <c r="Q735"/>
  <c r="P735"/>
  <c r="O735"/>
  <c r="N735"/>
  <c r="M735"/>
  <c r="L735"/>
  <c r="K735"/>
  <c r="J735"/>
  <c r="I735"/>
  <c r="H735"/>
  <c r="G735"/>
  <c r="F735"/>
  <c r="Q734"/>
  <c r="P734"/>
  <c r="O734"/>
  <c r="N734"/>
  <c r="M734"/>
  <c r="L734"/>
  <c r="K734"/>
  <c r="J734"/>
  <c r="I734"/>
  <c r="H734"/>
  <c r="G734"/>
  <c r="F734"/>
  <c r="Q733"/>
  <c r="P733"/>
  <c r="O733"/>
  <c r="N733"/>
  <c r="M733"/>
  <c r="L733"/>
  <c r="K733"/>
  <c r="J733"/>
  <c r="I733"/>
  <c r="H733"/>
  <c r="G733"/>
  <c r="F733"/>
  <c r="Q732"/>
  <c r="P732"/>
  <c r="O732"/>
  <c r="N732"/>
  <c r="Q731"/>
  <c r="P731"/>
  <c r="O731"/>
  <c r="N731"/>
  <c r="I731"/>
  <c r="H731"/>
  <c r="G731"/>
  <c r="F731"/>
  <c r="Q730"/>
  <c r="P730"/>
  <c r="O730"/>
  <c r="N730"/>
  <c r="I730"/>
  <c r="H730"/>
  <c r="G730"/>
  <c r="F730"/>
  <c r="Q729"/>
  <c r="P729"/>
  <c r="O729"/>
  <c r="N729"/>
  <c r="I729"/>
  <c r="H729"/>
  <c r="G729"/>
  <c r="F729"/>
  <c r="Q728"/>
  <c r="P728"/>
  <c r="O728"/>
  <c r="N728"/>
  <c r="I728"/>
  <c r="H728"/>
  <c r="G728"/>
  <c r="F728"/>
  <c r="Q727"/>
  <c r="P727"/>
  <c r="O727"/>
  <c r="N727"/>
  <c r="Q726"/>
  <c r="P726"/>
  <c r="O726"/>
  <c r="N726"/>
  <c r="M726"/>
  <c r="L726"/>
  <c r="K726"/>
  <c r="J726"/>
  <c r="I726"/>
  <c r="H726"/>
  <c r="G726"/>
  <c r="F726"/>
  <c r="Q725"/>
  <c r="P725"/>
  <c r="O725"/>
  <c r="N725"/>
  <c r="M725"/>
  <c r="L725"/>
  <c r="K725"/>
  <c r="J725"/>
  <c r="I725"/>
  <c r="H725"/>
  <c r="G725"/>
  <c r="F725"/>
  <c r="Q724"/>
  <c r="P724"/>
  <c r="O724"/>
  <c r="N724"/>
  <c r="M724"/>
  <c r="L724"/>
  <c r="K724"/>
  <c r="J724"/>
  <c r="I724"/>
  <c r="H724"/>
  <c r="G724"/>
  <c r="F724"/>
  <c r="Q723"/>
  <c r="P723"/>
  <c r="O723"/>
  <c r="N723"/>
  <c r="M723"/>
  <c r="L723"/>
  <c r="K723"/>
  <c r="J723"/>
  <c r="I723"/>
  <c r="H723"/>
  <c r="G723"/>
  <c r="F723"/>
  <c r="Q722"/>
  <c r="P722"/>
  <c r="O722"/>
  <c r="N722"/>
  <c r="M722"/>
  <c r="L722"/>
  <c r="K722"/>
  <c r="J722"/>
  <c r="I722"/>
  <c r="H722"/>
  <c r="G722"/>
  <c r="F722"/>
  <c r="I720"/>
  <c r="H720"/>
  <c r="G720"/>
  <c r="F720"/>
  <c r="I718"/>
  <c r="H718"/>
  <c r="G718"/>
  <c r="F718"/>
  <c r="I716"/>
  <c r="H716"/>
  <c r="G716"/>
  <c r="F716"/>
  <c r="I715"/>
  <c r="H715"/>
  <c r="G715"/>
  <c r="F715"/>
  <c r="I714"/>
  <c r="H714"/>
  <c r="G714"/>
  <c r="F714"/>
  <c r="Q713"/>
  <c r="P713"/>
  <c r="O713"/>
  <c r="N713"/>
  <c r="Q712"/>
  <c r="P712"/>
  <c r="O712"/>
  <c r="N712"/>
  <c r="M712"/>
  <c r="L712"/>
  <c r="K712"/>
  <c r="J712"/>
  <c r="I712"/>
  <c r="H712"/>
  <c r="G712"/>
  <c r="F712"/>
  <c r="Q711"/>
  <c r="P711"/>
  <c r="O711"/>
  <c r="N711"/>
  <c r="M711"/>
  <c r="L711"/>
  <c r="K711"/>
  <c r="J711"/>
  <c r="I711"/>
  <c r="H711"/>
  <c r="G711"/>
  <c r="F711"/>
  <c r="Q710"/>
  <c r="P710"/>
  <c r="O710"/>
  <c r="N710"/>
  <c r="M710"/>
  <c r="L710"/>
  <c r="K710"/>
  <c r="J710"/>
  <c r="I710"/>
  <c r="H710"/>
  <c r="G710"/>
  <c r="F710"/>
  <c r="Q709"/>
  <c r="P709"/>
  <c r="O709"/>
  <c r="N709"/>
  <c r="M709"/>
  <c r="L709"/>
  <c r="K709"/>
  <c r="J709"/>
  <c r="I709"/>
  <c r="H709"/>
  <c r="G709"/>
  <c r="F709"/>
  <c r="Q708"/>
  <c r="P708"/>
  <c r="O708"/>
  <c r="N708"/>
  <c r="M708"/>
  <c r="L708"/>
  <c r="K708"/>
  <c r="J708"/>
  <c r="I708"/>
  <c r="H708"/>
  <c r="G708"/>
  <c r="F708"/>
  <c r="Q705"/>
  <c r="P705"/>
  <c r="O705"/>
  <c r="N705"/>
  <c r="I705"/>
  <c r="H705"/>
  <c r="G705"/>
  <c r="F705"/>
  <c r="Q704"/>
  <c r="P704"/>
  <c r="O704"/>
  <c r="N704"/>
  <c r="Q703"/>
  <c r="P703"/>
  <c r="O703"/>
  <c r="N703"/>
  <c r="M703"/>
  <c r="L703"/>
  <c r="K703"/>
  <c r="J703"/>
  <c r="I703"/>
  <c r="H703"/>
  <c r="G703"/>
  <c r="F703"/>
  <c r="Q702"/>
  <c r="P702"/>
  <c r="O702"/>
  <c r="N702"/>
  <c r="M702"/>
  <c r="L702"/>
  <c r="K702"/>
  <c r="J702"/>
  <c r="I702"/>
  <c r="H702"/>
  <c r="G702"/>
  <c r="F702"/>
  <c r="Q701"/>
  <c r="P701"/>
  <c r="O701"/>
  <c r="N701"/>
  <c r="Q700"/>
  <c r="P700"/>
  <c r="O700"/>
  <c r="N700"/>
  <c r="M700"/>
  <c r="L700"/>
  <c r="K700"/>
  <c r="J700"/>
  <c r="I700"/>
  <c r="H700"/>
  <c r="G700"/>
  <c r="F700"/>
  <c r="Q699"/>
  <c r="P699"/>
  <c r="O699"/>
  <c r="N699"/>
  <c r="M699"/>
  <c r="L699"/>
  <c r="K699"/>
  <c r="J699"/>
  <c r="I699"/>
  <c r="H699"/>
  <c r="G699"/>
  <c r="F699"/>
  <c r="Q698"/>
  <c r="P698"/>
  <c r="O698"/>
  <c r="N698"/>
  <c r="M698"/>
  <c r="L698"/>
  <c r="K698"/>
  <c r="J698"/>
  <c r="I698"/>
  <c r="H698"/>
  <c r="G698"/>
  <c r="F698"/>
  <c r="Q697"/>
  <c r="P697"/>
  <c r="O697"/>
  <c r="N697"/>
  <c r="M697"/>
  <c r="L697"/>
  <c r="K697"/>
  <c r="J697"/>
  <c r="I697"/>
  <c r="H697"/>
  <c r="G697"/>
  <c r="F697"/>
  <c r="Q695"/>
  <c r="P695"/>
  <c r="P694" s="1"/>
  <c r="P693" s="1"/>
  <c r="P692" s="1"/>
  <c r="P664" s="1"/>
  <c r="O695"/>
  <c r="N695"/>
  <c r="I695"/>
  <c r="H695"/>
  <c r="G695"/>
  <c r="F695"/>
  <c r="F694" s="1"/>
  <c r="F693" s="1"/>
  <c r="F692" s="1"/>
  <c r="F664" s="1"/>
  <c r="Q694"/>
  <c r="O694"/>
  <c r="N694"/>
  <c r="I694"/>
  <c r="H694"/>
  <c r="G694"/>
  <c r="Q693"/>
  <c r="O693"/>
  <c r="N693"/>
  <c r="I693"/>
  <c r="H693"/>
  <c r="G693"/>
  <c r="Q692"/>
  <c r="O692"/>
  <c r="N692"/>
  <c r="I692"/>
  <c r="H692"/>
  <c r="G692"/>
  <c r="Q691"/>
  <c r="P691"/>
  <c r="O691"/>
  <c r="N691"/>
  <c r="Q690"/>
  <c r="P690"/>
  <c r="O690"/>
  <c r="N690"/>
  <c r="M690"/>
  <c r="L690"/>
  <c r="K690"/>
  <c r="J690"/>
  <c r="I690"/>
  <c r="H690"/>
  <c r="G690"/>
  <c r="F690"/>
  <c r="Q689"/>
  <c r="P689"/>
  <c r="O689"/>
  <c r="N689"/>
  <c r="M689"/>
  <c r="L689"/>
  <c r="K689"/>
  <c r="J689"/>
  <c r="I689"/>
  <c r="H689"/>
  <c r="G689"/>
  <c r="F689"/>
  <c r="Q688"/>
  <c r="P688"/>
  <c r="O688"/>
  <c r="N688"/>
  <c r="M688"/>
  <c r="L688"/>
  <c r="K688"/>
  <c r="J688"/>
  <c r="I688"/>
  <c r="H688"/>
  <c r="G688"/>
  <c r="F688"/>
  <c r="Q687"/>
  <c r="P687"/>
  <c r="O687"/>
  <c r="N687"/>
  <c r="M687"/>
  <c r="L687"/>
  <c r="K687"/>
  <c r="J687"/>
  <c r="I687"/>
  <c r="H687"/>
  <c r="G687"/>
  <c r="F687"/>
  <c r="Q686"/>
  <c r="P686"/>
  <c r="O686"/>
  <c r="N686"/>
  <c r="Q685"/>
  <c r="P685"/>
  <c r="O685"/>
  <c r="N685"/>
  <c r="M685"/>
  <c r="L685"/>
  <c r="K685"/>
  <c r="J685"/>
  <c r="I685"/>
  <c r="H685"/>
  <c r="G685"/>
  <c r="F685"/>
  <c r="Q684"/>
  <c r="P684"/>
  <c r="O684"/>
  <c r="N684"/>
  <c r="M684"/>
  <c r="L684"/>
  <c r="K684"/>
  <c r="J684"/>
  <c r="I684"/>
  <c r="H684"/>
  <c r="G684"/>
  <c r="F684"/>
  <c r="Q683"/>
  <c r="P683"/>
  <c r="O683"/>
  <c r="N683"/>
  <c r="M683"/>
  <c r="L683"/>
  <c r="K683"/>
  <c r="J683"/>
  <c r="I683"/>
  <c r="H683"/>
  <c r="G683"/>
  <c r="F683"/>
  <c r="Q682"/>
  <c r="P682"/>
  <c r="O682"/>
  <c r="N682"/>
  <c r="M682"/>
  <c r="L682"/>
  <c r="K682"/>
  <c r="J682"/>
  <c r="I682"/>
  <c r="H682"/>
  <c r="G682"/>
  <c r="F682"/>
  <c r="I680"/>
  <c r="H680"/>
  <c r="G680"/>
  <c r="F680"/>
  <c r="I679"/>
  <c r="H679"/>
  <c r="G679"/>
  <c r="F679"/>
  <c r="I678"/>
  <c r="H678"/>
  <c r="G678"/>
  <c r="F678"/>
  <c r="I677"/>
  <c r="H677"/>
  <c r="G677"/>
  <c r="F677"/>
  <c r="Q676"/>
  <c r="P676"/>
  <c r="O676"/>
  <c r="N676"/>
  <c r="Q675"/>
  <c r="P675"/>
  <c r="O675"/>
  <c r="N675"/>
  <c r="M675"/>
  <c r="L675"/>
  <c r="K675"/>
  <c r="J675"/>
  <c r="I675"/>
  <c r="H675"/>
  <c r="G675"/>
  <c r="F675"/>
  <c r="Q674"/>
  <c r="P674"/>
  <c r="O674"/>
  <c r="N674"/>
  <c r="M674"/>
  <c r="L674"/>
  <c r="K674"/>
  <c r="J674"/>
  <c r="I674"/>
  <c r="H674"/>
  <c r="G674"/>
  <c r="F674"/>
  <c r="Q673"/>
  <c r="P673"/>
  <c r="O673"/>
  <c r="N673"/>
  <c r="M673"/>
  <c r="L673"/>
  <c r="K673"/>
  <c r="J673"/>
  <c r="I673"/>
  <c r="H673"/>
  <c r="G673"/>
  <c r="F673"/>
  <c r="Q672"/>
  <c r="P672"/>
  <c r="O672"/>
  <c r="N672"/>
  <c r="M672"/>
  <c r="L672"/>
  <c r="K672"/>
  <c r="J672"/>
  <c r="I672"/>
  <c r="H672"/>
  <c r="G672"/>
  <c r="F672"/>
  <c r="Q671"/>
  <c r="P671"/>
  <c r="O671"/>
  <c r="N671"/>
  <c r="Q670"/>
  <c r="P670"/>
  <c r="O670"/>
  <c r="N670"/>
  <c r="M670"/>
  <c r="L670"/>
  <c r="K670"/>
  <c r="J670"/>
  <c r="Q669"/>
  <c r="P669"/>
  <c r="O669"/>
  <c r="N669"/>
  <c r="M669"/>
  <c r="L669"/>
  <c r="K669"/>
  <c r="J669"/>
  <c r="Q668"/>
  <c r="P668"/>
  <c r="O668"/>
  <c r="N668"/>
  <c r="Q667"/>
  <c r="P667"/>
  <c r="O667"/>
  <c r="N667"/>
  <c r="M667"/>
  <c r="L667"/>
  <c r="K667"/>
  <c r="J667"/>
  <c r="Q666"/>
  <c r="P666"/>
  <c r="O666"/>
  <c r="N666"/>
  <c r="M666"/>
  <c r="L666"/>
  <c r="K666"/>
  <c r="J666"/>
  <c r="Q665"/>
  <c r="P665"/>
  <c r="O665"/>
  <c r="N665"/>
  <c r="M665"/>
  <c r="L665"/>
  <c r="K665"/>
  <c r="J665"/>
  <c r="Q664"/>
  <c r="O664"/>
  <c r="N664"/>
  <c r="M664"/>
  <c r="L664"/>
  <c r="K664"/>
  <c r="J664"/>
  <c r="I664"/>
  <c r="H664"/>
  <c r="G664"/>
  <c r="Q661"/>
  <c r="P661"/>
  <c r="O661"/>
  <c r="N661"/>
  <c r="Q660"/>
  <c r="P660"/>
  <c r="O660"/>
  <c r="N660"/>
  <c r="I660"/>
  <c r="H660"/>
  <c r="G660"/>
  <c r="F660"/>
  <c r="Q659"/>
  <c r="P659"/>
  <c r="O659"/>
  <c r="N659"/>
  <c r="Q658"/>
  <c r="P658"/>
  <c r="O658"/>
  <c r="N658"/>
  <c r="M658"/>
  <c r="L658"/>
  <c r="K658"/>
  <c r="J658"/>
  <c r="I658"/>
  <c r="H658"/>
  <c r="G658"/>
  <c r="F658"/>
  <c r="Q657"/>
  <c r="P657"/>
  <c r="O657"/>
  <c r="N657"/>
  <c r="M657"/>
  <c r="L657"/>
  <c r="K657"/>
  <c r="J657"/>
  <c r="I657"/>
  <c r="H657"/>
  <c r="G657"/>
  <c r="F657"/>
  <c r="Q656"/>
  <c r="P656"/>
  <c r="O656"/>
  <c r="N656"/>
  <c r="M656"/>
  <c r="L656"/>
  <c r="K656"/>
  <c r="J656"/>
  <c r="I656"/>
  <c r="H656"/>
  <c r="G656"/>
  <c r="F656"/>
  <c r="Q655"/>
  <c r="P655"/>
  <c r="O655"/>
  <c r="N655"/>
  <c r="M655"/>
  <c r="L655"/>
  <c r="K655"/>
  <c r="J655"/>
  <c r="I655"/>
  <c r="H655"/>
  <c r="G655"/>
  <c r="F655"/>
  <c r="Q653"/>
  <c r="P653"/>
  <c r="O653"/>
  <c r="N653"/>
  <c r="I653"/>
  <c r="H653"/>
  <c r="G653"/>
  <c r="F653"/>
  <c r="Q652"/>
  <c r="P652"/>
  <c r="O652"/>
  <c r="N652"/>
  <c r="I652"/>
  <c r="H652"/>
  <c r="G652"/>
  <c r="F652"/>
  <c r="Q651"/>
  <c r="P651"/>
  <c r="O651"/>
  <c r="N651"/>
  <c r="I651"/>
  <c r="H651"/>
  <c r="G651"/>
  <c r="F651"/>
  <c r="Q650"/>
  <c r="P650"/>
  <c r="O650"/>
  <c r="N650"/>
  <c r="Q649"/>
  <c r="P649"/>
  <c r="O649"/>
  <c r="N649"/>
  <c r="M649"/>
  <c r="L649"/>
  <c r="K649"/>
  <c r="J649"/>
  <c r="I649"/>
  <c r="H649"/>
  <c r="G649"/>
  <c r="F649"/>
  <c r="Q648"/>
  <c r="P648"/>
  <c r="O648"/>
  <c r="N648"/>
  <c r="M648"/>
  <c r="L648"/>
  <c r="K648"/>
  <c r="J648"/>
  <c r="I648"/>
  <c r="H648"/>
  <c r="G648"/>
  <c r="F648"/>
  <c r="Q647"/>
  <c r="P647"/>
  <c r="O647"/>
  <c r="N647"/>
  <c r="M647"/>
  <c r="L647"/>
  <c r="K647"/>
  <c r="J647"/>
  <c r="I647"/>
  <c r="H647"/>
  <c r="G647"/>
  <c r="F647"/>
  <c r="Q646"/>
  <c r="P646"/>
  <c r="O646"/>
  <c r="N646"/>
  <c r="M646"/>
  <c r="L646"/>
  <c r="K646"/>
  <c r="J646"/>
  <c r="I646"/>
  <c r="H646"/>
  <c r="G646"/>
  <c r="F646"/>
  <c r="I644"/>
  <c r="H644"/>
  <c r="G644"/>
  <c r="F644"/>
  <c r="I643"/>
  <c r="H643"/>
  <c r="G643"/>
  <c r="F643"/>
  <c r="I642"/>
  <c r="H642"/>
  <c r="G642"/>
  <c r="F642"/>
  <c r="I641"/>
  <c r="H641"/>
  <c r="G641"/>
  <c r="F641"/>
  <c r="Q640"/>
  <c r="P640"/>
  <c r="O640"/>
  <c r="N640"/>
  <c r="Q639"/>
  <c r="P639"/>
  <c r="O639"/>
  <c r="N639"/>
  <c r="M639"/>
  <c r="L639"/>
  <c r="K639"/>
  <c r="J639"/>
  <c r="I639"/>
  <c r="H639"/>
  <c r="G639"/>
  <c r="F639"/>
  <c r="Q638"/>
  <c r="P638"/>
  <c r="O638"/>
  <c r="N638"/>
  <c r="Q637"/>
  <c r="P637"/>
  <c r="O637"/>
  <c r="N637"/>
  <c r="M637"/>
  <c r="L637"/>
  <c r="K637"/>
  <c r="J637"/>
  <c r="I637"/>
  <c r="H637"/>
  <c r="G637"/>
  <c r="F637"/>
  <c r="Q636"/>
  <c r="P636"/>
  <c r="O636"/>
  <c r="N636"/>
  <c r="M636"/>
  <c r="L636"/>
  <c r="K636"/>
  <c r="J636"/>
  <c r="I636"/>
  <c r="H636"/>
  <c r="G636"/>
  <c r="F636"/>
  <c r="Q635"/>
  <c r="P635"/>
  <c r="O635"/>
  <c r="N635"/>
  <c r="M635"/>
  <c r="L635"/>
  <c r="K635"/>
  <c r="J635"/>
  <c r="I635"/>
  <c r="H635"/>
  <c r="G635"/>
  <c r="F635"/>
  <c r="Q634"/>
  <c r="P634"/>
  <c r="O634"/>
  <c r="N634"/>
  <c r="M634"/>
  <c r="L634"/>
  <c r="K634"/>
  <c r="J634"/>
  <c r="I634"/>
  <c r="H634"/>
  <c r="G634"/>
  <c r="F634"/>
  <c r="Q633"/>
  <c r="P633"/>
  <c r="O633"/>
  <c r="N633"/>
  <c r="M633"/>
  <c r="L633"/>
  <c r="K633"/>
  <c r="J633"/>
  <c r="I633"/>
  <c r="H633"/>
  <c r="G633"/>
  <c r="F633"/>
  <c r="Q631"/>
  <c r="O631"/>
  <c r="N631"/>
  <c r="M631"/>
  <c r="K631"/>
  <c r="J631"/>
  <c r="I631"/>
  <c r="G631"/>
  <c r="Q629"/>
  <c r="P629"/>
  <c r="O629"/>
  <c r="N629"/>
  <c r="Q628"/>
  <c r="P628"/>
  <c r="O628"/>
  <c r="N628"/>
  <c r="M628"/>
  <c r="L628"/>
  <c r="K628"/>
  <c r="J628"/>
  <c r="I628"/>
  <c r="H628"/>
  <c r="G628"/>
  <c r="F628"/>
  <c r="Q627"/>
  <c r="P627"/>
  <c r="O627"/>
  <c r="N627"/>
  <c r="M627"/>
  <c r="L627"/>
  <c r="K627"/>
  <c r="J627"/>
  <c r="I627"/>
  <c r="H627"/>
  <c r="G627"/>
  <c r="F627"/>
  <c r="Q626"/>
  <c r="P626"/>
  <c r="O626"/>
  <c r="N626"/>
  <c r="Q625"/>
  <c r="P625"/>
  <c r="O625"/>
  <c r="N625"/>
  <c r="M625"/>
  <c r="L625"/>
  <c r="K625"/>
  <c r="J625"/>
  <c r="I625"/>
  <c r="H625"/>
  <c r="G625"/>
  <c r="F625"/>
  <c r="Q624"/>
  <c r="P624"/>
  <c r="O624"/>
  <c r="N624"/>
  <c r="M624"/>
  <c r="L624"/>
  <c r="K624"/>
  <c r="J624"/>
  <c r="I624"/>
  <c r="H624"/>
  <c r="G624"/>
  <c r="F624"/>
  <c r="Q623"/>
  <c r="P623"/>
  <c r="O623"/>
  <c r="N623"/>
  <c r="Q622"/>
  <c r="P622"/>
  <c r="O622"/>
  <c r="N622"/>
  <c r="M622"/>
  <c r="L622"/>
  <c r="K622"/>
  <c r="J622"/>
  <c r="I622"/>
  <c r="H622"/>
  <c r="G622"/>
  <c r="F622"/>
  <c r="Q621"/>
  <c r="P621"/>
  <c r="O621"/>
  <c r="N621"/>
  <c r="M621"/>
  <c r="L621"/>
  <c r="K621"/>
  <c r="J621"/>
  <c r="I621"/>
  <c r="H621"/>
  <c r="G621"/>
  <c r="F621"/>
  <c r="Q620"/>
  <c r="P620"/>
  <c r="O620"/>
  <c r="N620"/>
  <c r="M620"/>
  <c r="L620"/>
  <c r="K620"/>
  <c r="J620"/>
  <c r="I620"/>
  <c r="H620"/>
  <c r="G620"/>
  <c r="F620"/>
  <c r="Q619"/>
  <c r="P619"/>
  <c r="O619"/>
  <c r="N619"/>
  <c r="Q618"/>
  <c r="P618"/>
  <c r="O618"/>
  <c r="N618"/>
  <c r="M618"/>
  <c r="L618"/>
  <c r="K618"/>
  <c r="J618"/>
  <c r="I618"/>
  <c r="H618"/>
  <c r="G618"/>
  <c r="F618"/>
  <c r="Q617"/>
  <c r="P617"/>
  <c r="O617"/>
  <c r="N617"/>
  <c r="M617"/>
  <c r="L617"/>
  <c r="K617"/>
  <c r="J617"/>
  <c r="I617"/>
  <c r="H617"/>
  <c r="G617"/>
  <c r="F617"/>
  <c r="Q616"/>
  <c r="P616"/>
  <c r="O616"/>
  <c r="N616"/>
  <c r="Q615"/>
  <c r="P615"/>
  <c r="O615"/>
  <c r="N615"/>
  <c r="M615"/>
  <c r="L615"/>
  <c r="K615"/>
  <c r="J615"/>
  <c r="I615"/>
  <c r="H615"/>
  <c r="G615"/>
  <c r="F615"/>
  <c r="Q614"/>
  <c r="P614"/>
  <c r="O614"/>
  <c r="N614"/>
  <c r="M614"/>
  <c r="L614"/>
  <c r="K614"/>
  <c r="J614"/>
  <c r="I614"/>
  <c r="H614"/>
  <c r="G614"/>
  <c r="F614"/>
  <c r="Q613"/>
  <c r="P613"/>
  <c r="O613"/>
  <c r="N613"/>
  <c r="M613"/>
  <c r="L613"/>
  <c r="K613"/>
  <c r="J613"/>
  <c r="I613"/>
  <c r="H613"/>
  <c r="G613"/>
  <c r="F613"/>
  <c r="Q612"/>
  <c r="P612"/>
  <c r="O612"/>
  <c r="N612"/>
  <c r="M612"/>
  <c r="L612"/>
  <c r="K612"/>
  <c r="J612"/>
  <c r="I612"/>
  <c r="H612"/>
  <c r="G612"/>
  <c r="F612"/>
  <c r="Q611"/>
  <c r="P611"/>
  <c r="O611"/>
  <c r="N611"/>
  <c r="Q610"/>
  <c r="P610"/>
  <c r="O610"/>
  <c r="N610"/>
  <c r="M610"/>
  <c r="L610"/>
  <c r="K610"/>
  <c r="J610"/>
  <c r="I610"/>
  <c r="H610"/>
  <c r="G610"/>
  <c r="F610"/>
  <c r="Q609"/>
  <c r="P609"/>
  <c r="O609"/>
  <c r="N609"/>
  <c r="M609"/>
  <c r="L609"/>
  <c r="K609"/>
  <c r="J609"/>
  <c r="I609"/>
  <c r="H609"/>
  <c r="G609"/>
  <c r="F609"/>
  <c r="Q608"/>
  <c r="P608"/>
  <c r="O608"/>
  <c r="N608"/>
  <c r="M608"/>
  <c r="L608"/>
  <c r="K608"/>
  <c r="J608"/>
  <c r="I608"/>
  <c r="H608"/>
  <c r="G608"/>
  <c r="F608"/>
  <c r="Q607"/>
  <c r="P607"/>
  <c r="O607"/>
  <c r="N607"/>
  <c r="M607"/>
  <c r="L607"/>
  <c r="K607"/>
  <c r="J607"/>
  <c r="I607"/>
  <c r="H607"/>
  <c r="G607"/>
  <c r="F607"/>
  <c r="Q605"/>
  <c r="P605"/>
  <c r="O605"/>
  <c r="N605"/>
  <c r="I605"/>
  <c r="H605"/>
  <c r="G605"/>
  <c r="F605"/>
  <c r="Q604"/>
  <c r="P604"/>
  <c r="O604"/>
  <c r="N604"/>
  <c r="Q603"/>
  <c r="P603"/>
  <c r="O603"/>
  <c r="N603"/>
  <c r="M603"/>
  <c r="L603"/>
  <c r="K603"/>
  <c r="J603"/>
  <c r="I603"/>
  <c r="H603"/>
  <c r="G603"/>
  <c r="F603"/>
  <c r="Q602"/>
  <c r="P602"/>
  <c r="O602"/>
  <c r="N602"/>
  <c r="M602"/>
  <c r="L602"/>
  <c r="K602"/>
  <c r="J602"/>
  <c r="I602"/>
  <c r="H602"/>
  <c r="G602"/>
  <c r="F602"/>
  <c r="Q601"/>
  <c r="P601"/>
  <c r="O601"/>
  <c r="N601"/>
  <c r="M601"/>
  <c r="L601"/>
  <c r="K601"/>
  <c r="J601"/>
  <c r="I601"/>
  <c r="H601"/>
  <c r="G601"/>
  <c r="F601"/>
  <c r="Q600"/>
  <c r="P600"/>
  <c r="O600"/>
  <c r="N600"/>
  <c r="Q599"/>
  <c r="P599"/>
  <c r="O599"/>
  <c r="N599"/>
  <c r="M599"/>
  <c r="L599"/>
  <c r="K599"/>
  <c r="J599"/>
  <c r="I599"/>
  <c r="H599"/>
  <c r="G599"/>
  <c r="F599"/>
  <c r="Q598"/>
  <c r="P598"/>
  <c r="O598"/>
  <c r="N598"/>
  <c r="M598"/>
  <c r="L598"/>
  <c r="K598"/>
  <c r="J598"/>
  <c r="I598"/>
  <c r="H598"/>
  <c r="G598"/>
  <c r="F598"/>
  <c r="Q597"/>
  <c r="P597"/>
  <c r="O597"/>
  <c r="N597"/>
  <c r="M597"/>
  <c r="L597"/>
  <c r="K597"/>
  <c r="J597"/>
  <c r="I597"/>
  <c r="H597"/>
  <c r="G597"/>
  <c r="F597"/>
  <c r="Q596"/>
  <c r="P596"/>
  <c r="O596"/>
  <c r="N596"/>
  <c r="M596"/>
  <c r="L596"/>
  <c r="K596"/>
  <c r="J596"/>
  <c r="I596"/>
  <c r="H596"/>
  <c r="G596"/>
  <c r="F596"/>
  <c r="Q594"/>
  <c r="P594"/>
  <c r="P593" s="1"/>
  <c r="P581" s="1"/>
  <c r="P576" s="1"/>
  <c r="P575" s="1"/>
  <c r="O594"/>
  <c r="N594"/>
  <c r="I594"/>
  <c r="H594"/>
  <c r="G594"/>
  <c r="F594"/>
  <c r="Q593"/>
  <c r="O593"/>
  <c r="N593"/>
  <c r="I593"/>
  <c r="H593"/>
  <c r="G593"/>
  <c r="F593"/>
  <c r="Q591"/>
  <c r="P591"/>
  <c r="O591"/>
  <c r="N591"/>
  <c r="I591"/>
  <c r="H591"/>
  <c r="G591"/>
  <c r="F591"/>
  <c r="Q589"/>
  <c r="P589"/>
  <c r="O589"/>
  <c r="N589"/>
  <c r="I589"/>
  <c r="H589"/>
  <c r="G589"/>
  <c r="F589"/>
  <c r="Q587"/>
  <c r="P587"/>
  <c r="O587"/>
  <c r="N587"/>
  <c r="I587"/>
  <c r="H587"/>
  <c r="G587"/>
  <c r="F587"/>
  <c r="Q586"/>
  <c r="P586"/>
  <c r="O586"/>
  <c r="N586"/>
  <c r="I586"/>
  <c r="H586"/>
  <c r="G586"/>
  <c r="F586"/>
  <c r="Q585"/>
  <c r="P585"/>
  <c r="O585"/>
  <c r="N585"/>
  <c r="I585"/>
  <c r="H585"/>
  <c r="G585"/>
  <c r="F585"/>
  <c r="Q584"/>
  <c r="P584"/>
  <c r="O584"/>
  <c r="N584"/>
  <c r="Q583"/>
  <c r="P583"/>
  <c r="O583"/>
  <c r="N583"/>
  <c r="M583"/>
  <c r="L583"/>
  <c r="K583"/>
  <c r="J583"/>
  <c r="I583"/>
  <c r="H583"/>
  <c r="G583"/>
  <c r="F583"/>
  <c r="Q582"/>
  <c r="P582"/>
  <c r="O582"/>
  <c r="N582"/>
  <c r="M582"/>
  <c r="L582"/>
  <c r="K582"/>
  <c r="J582"/>
  <c r="I582"/>
  <c r="H582"/>
  <c r="G582"/>
  <c r="F582"/>
  <c r="Q581"/>
  <c r="O581"/>
  <c r="N581"/>
  <c r="M581"/>
  <c r="L581"/>
  <c r="K581"/>
  <c r="J581"/>
  <c r="I581"/>
  <c r="H581"/>
  <c r="G581"/>
  <c r="F581"/>
  <c r="Q580"/>
  <c r="P580"/>
  <c r="O580"/>
  <c r="N580"/>
  <c r="Q579"/>
  <c r="P579"/>
  <c r="O579"/>
  <c r="N579"/>
  <c r="M579"/>
  <c r="L579"/>
  <c r="K579"/>
  <c r="J579"/>
  <c r="I579"/>
  <c r="H579"/>
  <c r="G579"/>
  <c r="F579"/>
  <c r="Q578"/>
  <c r="P578"/>
  <c r="O578"/>
  <c r="N578"/>
  <c r="M578"/>
  <c r="L578"/>
  <c r="K578"/>
  <c r="J578"/>
  <c r="I578"/>
  <c r="H578"/>
  <c r="G578"/>
  <c r="F578"/>
  <c r="Q577"/>
  <c r="P577"/>
  <c r="O577"/>
  <c r="N577"/>
  <c r="M577"/>
  <c r="L577"/>
  <c r="K577"/>
  <c r="J577"/>
  <c r="I577"/>
  <c r="H577"/>
  <c r="G577"/>
  <c r="F577"/>
  <c r="Q576"/>
  <c r="O576"/>
  <c r="N576"/>
  <c r="M576"/>
  <c r="L576"/>
  <c r="K576"/>
  <c r="J576"/>
  <c r="I576"/>
  <c r="H576"/>
  <c r="G576"/>
  <c r="F576"/>
  <c r="Q575"/>
  <c r="O575"/>
  <c r="N575"/>
  <c r="M575"/>
  <c r="L575"/>
  <c r="K575"/>
  <c r="J575"/>
  <c r="I575"/>
  <c r="H575"/>
  <c r="G575"/>
  <c r="F575"/>
  <c r="Q570"/>
  <c r="P570"/>
  <c r="O570"/>
  <c r="N570"/>
  <c r="I570"/>
  <c r="H570"/>
  <c r="G570"/>
  <c r="F570"/>
  <c r="Q569"/>
  <c r="P569"/>
  <c r="O569"/>
  <c r="N569"/>
  <c r="I569"/>
  <c r="H569"/>
  <c r="G569"/>
  <c r="F569"/>
  <c r="Q568"/>
  <c r="P568"/>
  <c r="O568"/>
  <c r="N568"/>
  <c r="I568"/>
  <c r="H568"/>
  <c r="G568"/>
  <c r="F568"/>
  <c r="Q567"/>
  <c r="P567"/>
  <c r="O567"/>
  <c r="N567"/>
  <c r="I567"/>
  <c r="H567"/>
  <c r="G567"/>
  <c r="F567"/>
  <c r="Q566"/>
  <c r="P566"/>
  <c r="O566"/>
  <c r="N566"/>
  <c r="I566"/>
  <c r="H566"/>
  <c r="G566"/>
  <c r="F566"/>
  <c r="Q563"/>
  <c r="P563"/>
  <c r="O563"/>
  <c r="N563"/>
  <c r="I563"/>
  <c r="H563"/>
  <c r="G563"/>
  <c r="F563"/>
  <c r="Q562"/>
  <c r="P562"/>
  <c r="O562"/>
  <c r="N562"/>
  <c r="I562"/>
  <c r="H562"/>
  <c r="G562"/>
  <c r="F562"/>
  <c r="Q560"/>
  <c r="P560"/>
  <c r="P559" s="1"/>
  <c r="O560"/>
  <c r="N560"/>
  <c r="N559" s="1"/>
  <c r="I560"/>
  <c r="H560"/>
  <c r="H559" s="1"/>
  <c r="G560"/>
  <c r="F560"/>
  <c r="F559" s="1"/>
  <c r="D560"/>
  <c r="Q559"/>
  <c r="O559"/>
  <c r="I559"/>
  <c r="G559"/>
  <c r="Q558"/>
  <c r="P558"/>
  <c r="O558"/>
  <c r="N558"/>
  <c r="Q556"/>
  <c r="P556"/>
  <c r="O556"/>
  <c r="N556"/>
  <c r="M556"/>
  <c r="L556"/>
  <c r="K556"/>
  <c r="J556"/>
  <c r="I556"/>
  <c r="H556"/>
  <c r="G556"/>
  <c r="F556"/>
  <c r="Q554"/>
  <c r="P554"/>
  <c r="O554"/>
  <c r="N554"/>
  <c r="M554"/>
  <c r="L554"/>
  <c r="K554"/>
  <c r="J554"/>
  <c r="I554"/>
  <c r="H554"/>
  <c r="G554"/>
  <c r="F554"/>
  <c r="Q552"/>
  <c r="P552"/>
  <c r="O552"/>
  <c r="N552"/>
  <c r="M552"/>
  <c r="L552"/>
  <c r="K552"/>
  <c r="J552"/>
  <c r="I552"/>
  <c r="H552"/>
  <c r="G552"/>
  <c r="F552"/>
  <c r="Q551"/>
  <c r="P551"/>
  <c r="O551"/>
  <c r="N551"/>
  <c r="M551"/>
  <c r="L551"/>
  <c r="K551"/>
  <c r="J551"/>
  <c r="I551"/>
  <c r="H551"/>
  <c r="G551"/>
  <c r="F551"/>
  <c r="Q550"/>
  <c r="P550"/>
  <c r="O550"/>
  <c r="N550"/>
  <c r="M550"/>
  <c r="M542" s="1"/>
  <c r="L550"/>
  <c r="K550"/>
  <c r="J550"/>
  <c r="I550"/>
  <c r="I542" s="1"/>
  <c r="H550"/>
  <c r="G550"/>
  <c r="F550"/>
  <c r="Q548"/>
  <c r="P548"/>
  <c r="O548"/>
  <c r="N548"/>
  <c r="M548"/>
  <c r="L548"/>
  <c r="K548"/>
  <c r="J548"/>
  <c r="I548"/>
  <c r="H548"/>
  <c r="G548"/>
  <c r="F548"/>
  <c r="Q547"/>
  <c r="P547"/>
  <c r="O547"/>
  <c r="N547"/>
  <c r="M547"/>
  <c r="L547"/>
  <c r="K547"/>
  <c r="J547"/>
  <c r="I547"/>
  <c r="H547"/>
  <c r="G547"/>
  <c r="F547"/>
  <c r="Q545"/>
  <c r="P545"/>
  <c r="O545"/>
  <c r="N545"/>
  <c r="M545"/>
  <c r="L545"/>
  <c r="K545"/>
  <c r="J545"/>
  <c r="I545"/>
  <c r="H545"/>
  <c r="G545"/>
  <c r="F545"/>
  <c r="Q544"/>
  <c r="P544"/>
  <c r="O544"/>
  <c r="N544"/>
  <c r="M544"/>
  <c r="L544"/>
  <c r="K544"/>
  <c r="J544"/>
  <c r="I544"/>
  <c r="H544"/>
  <c r="G544"/>
  <c r="F544"/>
  <c r="Q543"/>
  <c r="P543"/>
  <c r="O543"/>
  <c r="O542" s="1"/>
  <c r="N543"/>
  <c r="M543"/>
  <c r="L543"/>
  <c r="K543"/>
  <c r="J543"/>
  <c r="I543"/>
  <c r="H543"/>
  <c r="G543"/>
  <c r="F543"/>
  <c r="Q542"/>
  <c r="L542"/>
  <c r="K542"/>
  <c r="J542"/>
  <c r="G542"/>
  <c r="Q541"/>
  <c r="P541"/>
  <c r="O541"/>
  <c r="N541"/>
  <c r="Q540"/>
  <c r="P540"/>
  <c r="O540"/>
  <c r="N540"/>
  <c r="M540"/>
  <c r="L540"/>
  <c r="K540"/>
  <c r="J540"/>
  <c r="I540"/>
  <c r="H540"/>
  <c r="G540"/>
  <c r="F540"/>
  <c r="Q539"/>
  <c r="P539"/>
  <c r="O539"/>
  <c r="N539"/>
  <c r="Q538"/>
  <c r="P538"/>
  <c r="O538"/>
  <c r="N538"/>
  <c r="M538"/>
  <c r="L538"/>
  <c r="K538"/>
  <c r="J538"/>
  <c r="I538"/>
  <c r="H538"/>
  <c r="G538"/>
  <c r="F538"/>
  <c r="Q537"/>
  <c r="P537"/>
  <c r="O537"/>
  <c r="N537"/>
  <c r="Q536"/>
  <c r="P536"/>
  <c r="O536"/>
  <c r="N536"/>
  <c r="M536"/>
  <c r="L536"/>
  <c r="K536"/>
  <c r="J536"/>
  <c r="I536"/>
  <c r="H536"/>
  <c r="G536"/>
  <c r="F536"/>
  <c r="Q535"/>
  <c r="P535"/>
  <c r="O535"/>
  <c r="N535"/>
  <c r="M535"/>
  <c r="L535"/>
  <c r="K535"/>
  <c r="J535"/>
  <c r="I535"/>
  <c r="H535"/>
  <c r="G535"/>
  <c r="F535"/>
  <c r="Q534"/>
  <c r="P534"/>
  <c r="O534"/>
  <c r="N534"/>
  <c r="M534"/>
  <c r="L534"/>
  <c r="K534"/>
  <c r="J534"/>
  <c r="I534"/>
  <c r="H534"/>
  <c r="G534"/>
  <c r="F534"/>
  <c r="Q533"/>
  <c r="P533"/>
  <c r="O533"/>
  <c r="N533"/>
  <c r="Q532"/>
  <c r="P532"/>
  <c r="O532"/>
  <c r="N532"/>
  <c r="M532"/>
  <c r="L532"/>
  <c r="K532"/>
  <c r="J532"/>
  <c r="I532"/>
  <c r="H532"/>
  <c r="G532"/>
  <c r="F532"/>
  <c r="Q531"/>
  <c r="P531"/>
  <c r="O531"/>
  <c r="N531"/>
  <c r="M531"/>
  <c r="L531"/>
  <c r="K531"/>
  <c r="J531"/>
  <c r="I531"/>
  <c r="H531"/>
  <c r="G531"/>
  <c r="F531"/>
  <c r="Q530"/>
  <c r="P530"/>
  <c r="O530"/>
  <c r="N530"/>
  <c r="M530"/>
  <c r="L530"/>
  <c r="K530"/>
  <c r="J530"/>
  <c r="I530"/>
  <c r="H530"/>
  <c r="G530"/>
  <c r="F530"/>
  <c r="Q529"/>
  <c r="P529"/>
  <c r="O529"/>
  <c r="N529"/>
  <c r="M529"/>
  <c r="L529"/>
  <c r="K529"/>
  <c r="J529"/>
  <c r="I529"/>
  <c r="H529"/>
  <c r="G529"/>
  <c r="F529"/>
  <c r="Q528"/>
  <c r="Q527" s="1"/>
  <c r="Q524" s="1"/>
  <c r="P528"/>
  <c r="O528"/>
  <c r="N528"/>
  <c r="P527"/>
  <c r="O527"/>
  <c r="N527"/>
  <c r="M527"/>
  <c r="L527"/>
  <c r="K527"/>
  <c r="J527"/>
  <c r="I527"/>
  <c r="H527"/>
  <c r="G527"/>
  <c r="F527"/>
  <c r="Q526"/>
  <c r="P526"/>
  <c r="O526"/>
  <c r="N526"/>
  <c r="Q525"/>
  <c r="P525"/>
  <c r="O525"/>
  <c r="N525"/>
  <c r="M525"/>
  <c r="L525"/>
  <c r="K525"/>
  <c r="J525"/>
  <c r="I525"/>
  <c r="H525"/>
  <c r="G525"/>
  <c r="F525"/>
  <c r="P524"/>
  <c r="O524"/>
  <c r="N524"/>
  <c r="M524"/>
  <c r="L524"/>
  <c r="K524"/>
  <c r="J524"/>
  <c r="I524"/>
  <c r="H524"/>
  <c r="G524"/>
  <c r="F524"/>
  <c r="Q523"/>
  <c r="P523"/>
  <c r="O523"/>
  <c r="N523"/>
  <c r="Q522"/>
  <c r="P522"/>
  <c r="O522"/>
  <c r="N522"/>
  <c r="M522"/>
  <c r="L522"/>
  <c r="K522"/>
  <c r="J522"/>
  <c r="Q521"/>
  <c r="P521"/>
  <c r="O521"/>
  <c r="N521"/>
  <c r="M521"/>
  <c r="L521"/>
  <c r="K521"/>
  <c r="J521"/>
  <c r="Q520"/>
  <c r="P520"/>
  <c r="O520"/>
  <c r="N520"/>
  <c r="Q519"/>
  <c r="P519"/>
  <c r="O519"/>
  <c r="N519"/>
  <c r="M519"/>
  <c r="L519"/>
  <c r="K519"/>
  <c r="J519"/>
  <c r="Q518"/>
  <c r="P518"/>
  <c r="O518"/>
  <c r="N518"/>
  <c r="M518"/>
  <c r="L518"/>
  <c r="K518"/>
  <c r="J518"/>
  <c r="Q517"/>
  <c r="P517"/>
  <c r="O517"/>
  <c r="N517"/>
  <c r="Q516"/>
  <c r="P516"/>
  <c r="O516"/>
  <c r="N516"/>
  <c r="M516"/>
  <c r="L516"/>
  <c r="K516"/>
  <c r="J516"/>
  <c r="I516"/>
  <c r="H516"/>
  <c r="G516"/>
  <c r="F516"/>
  <c r="Q515"/>
  <c r="P515"/>
  <c r="O515"/>
  <c r="N515"/>
  <c r="M515"/>
  <c r="L515"/>
  <c r="K515"/>
  <c r="J515"/>
  <c r="I515"/>
  <c r="H515"/>
  <c r="G515"/>
  <c r="F515"/>
  <c r="Q514"/>
  <c r="P514"/>
  <c r="O514"/>
  <c r="N514"/>
  <c r="Q513"/>
  <c r="P513"/>
  <c r="O513"/>
  <c r="N513"/>
  <c r="M513"/>
  <c r="L513"/>
  <c r="K513"/>
  <c r="J513"/>
  <c r="I513"/>
  <c r="H513"/>
  <c r="G513"/>
  <c r="F513"/>
  <c r="Q512"/>
  <c r="P512"/>
  <c r="O512"/>
  <c r="N512"/>
  <c r="M512"/>
  <c r="M508" s="1"/>
  <c r="M507" s="1"/>
  <c r="M501" s="1"/>
  <c r="L512"/>
  <c r="K512"/>
  <c r="K508" s="1"/>
  <c r="K507" s="1"/>
  <c r="K501" s="1"/>
  <c r="K500" s="1"/>
  <c r="J512"/>
  <c r="J508" s="1"/>
  <c r="J507" s="1"/>
  <c r="J501" s="1"/>
  <c r="J500" s="1"/>
  <c r="I512"/>
  <c r="I508" s="1"/>
  <c r="I507" s="1"/>
  <c r="I501" s="1"/>
  <c r="H512"/>
  <c r="G512"/>
  <c r="G508" s="1"/>
  <c r="G507" s="1"/>
  <c r="G501" s="1"/>
  <c r="G500" s="1"/>
  <c r="F512"/>
  <c r="F508" s="1"/>
  <c r="F507" s="1"/>
  <c r="F501" s="1"/>
  <c r="Q511"/>
  <c r="Q510" s="1"/>
  <c r="Q509" s="1"/>
  <c r="Q508" s="1"/>
  <c r="P511"/>
  <c r="O511"/>
  <c r="O510" s="1"/>
  <c r="O509" s="1"/>
  <c r="O508" s="1"/>
  <c r="O507" s="1"/>
  <c r="O501" s="1"/>
  <c r="N511"/>
  <c r="N510" s="1"/>
  <c r="N509" s="1"/>
  <c r="N508" s="1"/>
  <c r="N507" s="1"/>
  <c r="N501" s="1"/>
  <c r="F511"/>
  <c r="P510"/>
  <c r="M510"/>
  <c r="L510"/>
  <c r="K510"/>
  <c r="J510"/>
  <c r="I510"/>
  <c r="H510"/>
  <c r="G510"/>
  <c r="F510"/>
  <c r="P509"/>
  <c r="M509"/>
  <c r="L509"/>
  <c r="K509"/>
  <c r="J509"/>
  <c r="I509"/>
  <c r="H509"/>
  <c r="G509"/>
  <c r="F509"/>
  <c r="P508"/>
  <c r="L508"/>
  <c r="H508"/>
  <c r="P507"/>
  <c r="P501" s="1"/>
  <c r="L507"/>
  <c r="L501" s="1"/>
  <c r="L500" s="1"/>
  <c r="H507"/>
  <c r="H501" s="1"/>
  <c r="Q506"/>
  <c r="P506"/>
  <c r="O506"/>
  <c r="N506"/>
  <c r="Q505"/>
  <c r="P505"/>
  <c r="O505"/>
  <c r="N505"/>
  <c r="M505"/>
  <c r="L505"/>
  <c r="K505"/>
  <c r="J505"/>
  <c r="I505"/>
  <c r="H505"/>
  <c r="G505"/>
  <c r="F505"/>
  <c r="Q504"/>
  <c r="P504"/>
  <c r="O504"/>
  <c r="N504"/>
  <c r="M504"/>
  <c r="L504"/>
  <c r="K504"/>
  <c r="J504"/>
  <c r="I504"/>
  <c r="H504"/>
  <c r="G504"/>
  <c r="F504"/>
  <c r="Q503"/>
  <c r="P503"/>
  <c r="O503"/>
  <c r="N503"/>
  <c r="M503"/>
  <c r="L503"/>
  <c r="K503"/>
  <c r="J503"/>
  <c r="I503"/>
  <c r="H503"/>
  <c r="G503"/>
  <c r="F503"/>
  <c r="Q502"/>
  <c r="P502"/>
  <c r="O502"/>
  <c r="N502"/>
  <c r="M502"/>
  <c r="L502"/>
  <c r="K502"/>
  <c r="J502"/>
  <c r="I502"/>
  <c r="H502"/>
  <c r="G502"/>
  <c r="F502"/>
  <c r="Q494"/>
  <c r="P494"/>
  <c r="O494"/>
  <c r="N494"/>
  <c r="I494"/>
  <c r="H494"/>
  <c r="G494"/>
  <c r="F494"/>
  <c r="Q493"/>
  <c r="P493"/>
  <c r="O493"/>
  <c r="N493"/>
  <c r="I493"/>
  <c r="H493"/>
  <c r="G493"/>
  <c r="F493"/>
  <c r="Q492"/>
  <c r="P492"/>
  <c r="O492"/>
  <c r="N492"/>
  <c r="I492"/>
  <c r="H492"/>
  <c r="G492"/>
  <c r="F492"/>
  <c r="Q490"/>
  <c r="P490"/>
  <c r="O490"/>
  <c r="N490"/>
  <c r="I490"/>
  <c r="H490"/>
  <c r="G490"/>
  <c r="F490"/>
  <c r="Q489"/>
  <c r="P489"/>
  <c r="O489"/>
  <c r="N489"/>
  <c r="I489"/>
  <c r="H489"/>
  <c r="G489"/>
  <c r="F489"/>
  <c r="Q487"/>
  <c r="P487"/>
  <c r="O487"/>
  <c r="N487"/>
  <c r="I487"/>
  <c r="H487"/>
  <c r="G487"/>
  <c r="F487"/>
  <c r="Q486"/>
  <c r="P486"/>
  <c r="O486"/>
  <c r="N486"/>
  <c r="I486"/>
  <c r="H486"/>
  <c r="G486"/>
  <c r="F486"/>
  <c r="Q484"/>
  <c r="P484"/>
  <c r="O484"/>
  <c r="N484"/>
  <c r="I484"/>
  <c r="H484"/>
  <c r="G484"/>
  <c r="F484"/>
  <c r="Q483"/>
  <c r="P483"/>
  <c r="O483"/>
  <c r="N483"/>
  <c r="I483"/>
  <c r="H483"/>
  <c r="G483"/>
  <c r="F483"/>
  <c r="Q481"/>
  <c r="P481"/>
  <c r="O481"/>
  <c r="N481"/>
  <c r="I481"/>
  <c r="H481"/>
  <c r="G481"/>
  <c r="F481"/>
  <c r="Q480"/>
  <c r="P480"/>
  <c r="O480"/>
  <c r="N480"/>
  <c r="I480"/>
  <c r="H480"/>
  <c r="G480"/>
  <c r="F480"/>
  <c r="Q479"/>
  <c r="P479"/>
  <c r="O479"/>
  <c r="N479"/>
  <c r="I479"/>
  <c r="H479"/>
  <c r="G479"/>
  <c r="F479"/>
  <c r="Q478"/>
  <c r="P478"/>
  <c r="O478"/>
  <c r="N478"/>
  <c r="I478"/>
  <c r="H478"/>
  <c r="G478"/>
  <c r="F478"/>
  <c r="Q477"/>
  <c r="P477"/>
  <c r="O477"/>
  <c r="N477"/>
  <c r="Q476"/>
  <c r="P476"/>
  <c r="O476"/>
  <c r="N476"/>
  <c r="M476"/>
  <c r="L476"/>
  <c r="K476"/>
  <c r="J476"/>
  <c r="I476"/>
  <c r="H476"/>
  <c r="G476"/>
  <c r="F476"/>
  <c r="Q475"/>
  <c r="P475"/>
  <c r="O475"/>
  <c r="N475"/>
  <c r="M475"/>
  <c r="L475"/>
  <c r="K475"/>
  <c r="J475"/>
  <c r="I475"/>
  <c r="H475"/>
  <c r="G475"/>
  <c r="F475"/>
  <c r="I473"/>
  <c r="H473"/>
  <c r="G473"/>
  <c r="F473"/>
  <c r="I472"/>
  <c r="H472"/>
  <c r="G472"/>
  <c r="F472"/>
  <c r="I470"/>
  <c r="H470"/>
  <c r="G470"/>
  <c r="F470"/>
  <c r="I469"/>
  <c r="H469"/>
  <c r="G469"/>
  <c r="F469"/>
  <c r="I468"/>
  <c r="H468"/>
  <c r="G468"/>
  <c r="F468"/>
  <c r="I466"/>
  <c r="H466"/>
  <c r="G466"/>
  <c r="F466"/>
  <c r="I465"/>
  <c r="H465"/>
  <c r="G465"/>
  <c r="F465"/>
  <c r="Q464"/>
  <c r="P464"/>
  <c r="O464"/>
  <c r="N464"/>
  <c r="Q463"/>
  <c r="P463"/>
  <c r="O463"/>
  <c r="N463"/>
  <c r="M463"/>
  <c r="L463"/>
  <c r="K463"/>
  <c r="J463"/>
  <c r="I463"/>
  <c r="H463"/>
  <c r="G463"/>
  <c r="F463"/>
  <c r="Q462"/>
  <c r="P462"/>
  <c r="O462"/>
  <c r="N462"/>
  <c r="M462"/>
  <c r="L462"/>
  <c r="K462"/>
  <c r="J462"/>
  <c r="I462"/>
  <c r="H462"/>
  <c r="G462"/>
  <c r="F462"/>
  <c r="Q461"/>
  <c r="P461"/>
  <c r="O461"/>
  <c r="N461"/>
  <c r="M461"/>
  <c r="L461"/>
  <c r="K461"/>
  <c r="J461"/>
  <c r="I461"/>
  <c r="H461"/>
  <c r="G461"/>
  <c r="F461"/>
  <c r="Q460"/>
  <c r="P460"/>
  <c r="O460"/>
  <c r="N460"/>
  <c r="Q459"/>
  <c r="P459"/>
  <c r="O459"/>
  <c r="N459"/>
  <c r="M459"/>
  <c r="L459"/>
  <c r="K459"/>
  <c r="J459"/>
  <c r="I459"/>
  <c r="H459"/>
  <c r="G459"/>
  <c r="F459"/>
  <c r="Q458"/>
  <c r="P458"/>
  <c r="O458"/>
  <c r="N458"/>
  <c r="M458"/>
  <c r="L458"/>
  <c r="K458"/>
  <c r="J458"/>
  <c r="I458"/>
  <c r="H458"/>
  <c r="G458"/>
  <c r="F458"/>
  <c r="Q457"/>
  <c r="P457"/>
  <c r="O457"/>
  <c r="N457"/>
  <c r="Q456"/>
  <c r="P456"/>
  <c r="O456"/>
  <c r="N456"/>
  <c r="M456"/>
  <c r="L456"/>
  <c r="K456"/>
  <c r="J456"/>
  <c r="I456"/>
  <c r="H456"/>
  <c r="G456"/>
  <c r="F456"/>
  <c r="Q455"/>
  <c r="P455"/>
  <c r="O455"/>
  <c r="N455"/>
  <c r="M455"/>
  <c r="L455"/>
  <c r="K455"/>
  <c r="J455"/>
  <c r="I455"/>
  <c r="H455"/>
  <c r="G455"/>
  <c r="F455"/>
  <c r="Q454"/>
  <c r="P454"/>
  <c r="O454"/>
  <c r="N454"/>
  <c r="M454"/>
  <c r="L454"/>
  <c r="K454"/>
  <c r="J454"/>
  <c r="I454"/>
  <c r="H454"/>
  <c r="G454"/>
  <c r="F454"/>
  <c r="Q453"/>
  <c r="P453"/>
  <c r="O453"/>
  <c r="N453"/>
  <c r="M453"/>
  <c r="L453"/>
  <c r="K453"/>
  <c r="J453"/>
  <c r="I453"/>
  <c r="H453"/>
  <c r="G453"/>
  <c r="F453"/>
  <c r="Q452"/>
  <c r="P452"/>
  <c r="O452"/>
  <c r="N452"/>
  <c r="M452"/>
  <c r="L452"/>
  <c r="K452"/>
  <c r="J452"/>
  <c r="I452"/>
  <c r="H452"/>
  <c r="G452"/>
  <c r="F452"/>
  <c r="Q451"/>
  <c r="P451"/>
  <c r="O451"/>
  <c r="N451"/>
  <c r="M451"/>
  <c r="L451"/>
  <c r="K451"/>
  <c r="J451"/>
  <c r="I451"/>
  <c r="H451"/>
  <c r="G451"/>
  <c r="F451"/>
  <c r="Q449"/>
  <c r="P449"/>
  <c r="O449"/>
  <c r="N449"/>
  <c r="Q448"/>
  <c r="P448"/>
  <c r="O448"/>
  <c r="N448"/>
  <c r="I448"/>
  <c r="H448"/>
  <c r="G448"/>
  <c r="F448"/>
  <c r="Q447"/>
  <c r="P447"/>
  <c r="O447"/>
  <c r="N447"/>
  <c r="Q446"/>
  <c r="P446"/>
  <c r="O446"/>
  <c r="N446"/>
  <c r="I446"/>
  <c r="H446"/>
  <c r="G446"/>
  <c r="F446"/>
  <c r="Q445"/>
  <c r="P445"/>
  <c r="O445"/>
  <c r="N445"/>
  <c r="I445"/>
  <c r="H445"/>
  <c r="G445"/>
  <c r="F445"/>
  <c r="Q444"/>
  <c r="P444"/>
  <c r="O444"/>
  <c r="N444"/>
  <c r="Q443"/>
  <c r="P443"/>
  <c r="O443"/>
  <c r="N443"/>
  <c r="M443"/>
  <c r="L443"/>
  <c r="K443"/>
  <c r="J443"/>
  <c r="I443"/>
  <c r="H443"/>
  <c r="G443"/>
  <c r="F443"/>
  <c r="Q442"/>
  <c r="P442"/>
  <c r="O442"/>
  <c r="N442"/>
  <c r="M442"/>
  <c r="L442"/>
  <c r="K442"/>
  <c r="J442"/>
  <c r="I442"/>
  <c r="H442"/>
  <c r="G442"/>
  <c r="F442"/>
  <c r="Q441"/>
  <c r="P441"/>
  <c r="O441"/>
  <c r="N441"/>
  <c r="Q440"/>
  <c r="P440"/>
  <c r="O440"/>
  <c r="N440"/>
  <c r="I440"/>
  <c r="H440"/>
  <c r="G440"/>
  <c r="F440"/>
  <c r="Q438"/>
  <c r="P438"/>
  <c r="O438"/>
  <c r="N438"/>
  <c r="I438"/>
  <c r="H438"/>
  <c r="G438"/>
  <c r="F438"/>
  <c r="Q437"/>
  <c r="P437"/>
  <c r="O437"/>
  <c r="N437"/>
  <c r="I437"/>
  <c r="H437"/>
  <c r="G437"/>
  <c r="F437"/>
  <c r="Q436"/>
  <c r="P436"/>
  <c r="O436"/>
  <c r="N436"/>
  <c r="Q435"/>
  <c r="P435"/>
  <c r="O435"/>
  <c r="N435"/>
  <c r="I435"/>
  <c r="H435"/>
  <c r="G435"/>
  <c r="F435"/>
  <c r="Q433"/>
  <c r="P433"/>
  <c r="O433"/>
  <c r="N433"/>
  <c r="I433"/>
  <c r="H433"/>
  <c r="G433"/>
  <c r="F433"/>
  <c r="Q432"/>
  <c r="P432"/>
  <c r="O432"/>
  <c r="N432"/>
  <c r="I432"/>
  <c r="H432"/>
  <c r="G432"/>
  <c r="F432"/>
  <c r="Q431"/>
  <c r="P431"/>
  <c r="O431"/>
  <c r="N431"/>
  <c r="Q430"/>
  <c r="P430"/>
  <c r="O430"/>
  <c r="N430"/>
  <c r="M430"/>
  <c r="L430"/>
  <c r="K430"/>
  <c r="J430"/>
  <c r="I430"/>
  <c r="H430"/>
  <c r="G430"/>
  <c r="F430"/>
  <c r="Q429"/>
  <c r="P429"/>
  <c r="O429"/>
  <c r="N429"/>
  <c r="M429"/>
  <c r="L429"/>
  <c r="K429"/>
  <c r="J429"/>
  <c r="I429"/>
  <c r="H429"/>
  <c r="G429"/>
  <c r="F429"/>
  <c r="Q428"/>
  <c r="P428"/>
  <c r="O428"/>
  <c r="N428"/>
  <c r="Q427"/>
  <c r="P427"/>
  <c r="O427"/>
  <c r="N427"/>
  <c r="M427"/>
  <c r="L427"/>
  <c r="K427"/>
  <c r="J427"/>
  <c r="I427"/>
  <c r="H427"/>
  <c r="G427"/>
  <c r="F427"/>
  <c r="Q426"/>
  <c r="P426"/>
  <c r="O426"/>
  <c r="N426"/>
  <c r="Q425"/>
  <c r="P425"/>
  <c r="O425"/>
  <c r="N425"/>
  <c r="M425"/>
  <c r="L425"/>
  <c r="K425"/>
  <c r="J425"/>
  <c r="I425"/>
  <c r="H425"/>
  <c r="G425"/>
  <c r="F425"/>
  <c r="Q424"/>
  <c r="P424"/>
  <c r="O424"/>
  <c r="N424"/>
  <c r="Q423"/>
  <c r="P423"/>
  <c r="O423"/>
  <c r="N423"/>
  <c r="M423"/>
  <c r="L423"/>
  <c r="K423"/>
  <c r="J423"/>
  <c r="I423"/>
  <c r="H423"/>
  <c r="G423"/>
  <c r="F423"/>
  <c r="Q422"/>
  <c r="P422"/>
  <c r="O422"/>
  <c r="N422"/>
  <c r="M422"/>
  <c r="L422"/>
  <c r="K422"/>
  <c r="J422"/>
  <c r="I422"/>
  <c r="H422"/>
  <c r="G422"/>
  <c r="F422"/>
  <c r="Q421"/>
  <c r="P421"/>
  <c r="O421"/>
  <c r="N421"/>
  <c r="M421"/>
  <c r="L421"/>
  <c r="K421"/>
  <c r="J421"/>
  <c r="I421"/>
  <c r="H421"/>
  <c r="G421"/>
  <c r="F421"/>
  <c r="Q420"/>
  <c r="P420"/>
  <c r="O420"/>
  <c r="N420"/>
  <c r="Q419"/>
  <c r="P419"/>
  <c r="O419"/>
  <c r="N419"/>
  <c r="M419"/>
  <c r="L419"/>
  <c r="K419"/>
  <c r="J419"/>
  <c r="I419"/>
  <c r="H419"/>
  <c r="G419"/>
  <c r="F419"/>
  <c r="Q418"/>
  <c r="P418"/>
  <c r="O418"/>
  <c r="N418"/>
  <c r="M418"/>
  <c r="L418"/>
  <c r="K418"/>
  <c r="J418"/>
  <c r="I418"/>
  <c r="H418"/>
  <c r="G418"/>
  <c r="F418"/>
  <c r="Q417"/>
  <c r="P417"/>
  <c r="O417"/>
  <c r="N417"/>
  <c r="M417"/>
  <c r="L417"/>
  <c r="K417"/>
  <c r="J417"/>
  <c r="I417"/>
  <c r="H417"/>
  <c r="G417"/>
  <c r="F417"/>
  <c r="Q416"/>
  <c r="P416"/>
  <c r="O416"/>
  <c r="N416"/>
  <c r="M416"/>
  <c r="L416"/>
  <c r="K416"/>
  <c r="J416"/>
  <c r="I416"/>
  <c r="H416"/>
  <c r="G416"/>
  <c r="F416"/>
  <c r="Q415"/>
  <c r="P415"/>
  <c r="O415"/>
  <c r="N415"/>
  <c r="Q414"/>
  <c r="P414"/>
  <c r="O414"/>
  <c r="N414"/>
  <c r="I414"/>
  <c r="H414"/>
  <c r="G414"/>
  <c r="F414"/>
  <c r="Q413"/>
  <c r="P413"/>
  <c r="O413"/>
  <c r="N413"/>
  <c r="Q412"/>
  <c r="P412"/>
  <c r="O412"/>
  <c r="N412"/>
  <c r="I412"/>
  <c r="H412"/>
  <c r="G412"/>
  <c r="F412"/>
  <c r="Q411"/>
  <c r="P411"/>
  <c r="O411"/>
  <c r="N411"/>
  <c r="I411"/>
  <c r="H411"/>
  <c r="G411"/>
  <c r="F411"/>
  <c r="Q410"/>
  <c r="P410"/>
  <c r="O410"/>
  <c r="N410"/>
  <c r="Q409"/>
  <c r="P409"/>
  <c r="O409"/>
  <c r="N409"/>
  <c r="M409"/>
  <c r="L409"/>
  <c r="K409"/>
  <c r="J409"/>
  <c r="I409"/>
  <c r="H409"/>
  <c r="G409"/>
  <c r="F409"/>
  <c r="Q408"/>
  <c r="P408"/>
  <c r="O408"/>
  <c r="N408"/>
  <c r="M408"/>
  <c r="L408"/>
  <c r="K408"/>
  <c r="J408"/>
  <c r="I408"/>
  <c r="H408"/>
  <c r="G408"/>
  <c r="F408"/>
  <c r="Q407"/>
  <c r="P407"/>
  <c r="O407"/>
  <c r="N407"/>
  <c r="Q406"/>
  <c r="P406"/>
  <c r="O406"/>
  <c r="N406"/>
  <c r="I406"/>
  <c r="H406"/>
  <c r="G406"/>
  <c r="F406"/>
  <c r="Q404"/>
  <c r="P404"/>
  <c r="O404"/>
  <c r="N404"/>
  <c r="I404"/>
  <c r="H404"/>
  <c r="G404"/>
  <c r="F404"/>
  <c r="Q403"/>
  <c r="P403"/>
  <c r="O403"/>
  <c r="N403"/>
  <c r="I403"/>
  <c r="H403"/>
  <c r="G403"/>
  <c r="F403"/>
  <c r="Q402"/>
  <c r="P402"/>
  <c r="O402"/>
  <c r="N402"/>
  <c r="Q401"/>
  <c r="P401"/>
  <c r="O401"/>
  <c r="N401"/>
  <c r="I401"/>
  <c r="H401"/>
  <c r="G401"/>
  <c r="F401"/>
  <c r="Q399"/>
  <c r="P399"/>
  <c r="O399"/>
  <c r="N399"/>
  <c r="I399"/>
  <c r="H399"/>
  <c r="G399"/>
  <c r="F399"/>
  <c r="Q398"/>
  <c r="P398"/>
  <c r="O398"/>
  <c r="N398"/>
  <c r="I398"/>
  <c r="H398"/>
  <c r="G398"/>
  <c r="F398"/>
  <c r="Q397"/>
  <c r="P397"/>
  <c r="O397"/>
  <c r="N397"/>
  <c r="Q396"/>
  <c r="P396"/>
  <c r="O396"/>
  <c r="N396"/>
  <c r="M396"/>
  <c r="L396"/>
  <c r="K396"/>
  <c r="J396"/>
  <c r="I396"/>
  <c r="H396"/>
  <c r="G396"/>
  <c r="F396"/>
  <c r="Q395"/>
  <c r="P395"/>
  <c r="O395"/>
  <c r="N395"/>
  <c r="M395"/>
  <c r="L395"/>
  <c r="K395"/>
  <c r="J395"/>
  <c r="I395"/>
  <c r="H395"/>
  <c r="G395"/>
  <c r="F395"/>
  <c r="Q393"/>
  <c r="P393"/>
  <c r="O393"/>
  <c r="N393"/>
  <c r="I393"/>
  <c r="H393"/>
  <c r="G393"/>
  <c r="F393"/>
  <c r="Q392"/>
  <c r="P392"/>
  <c r="O392"/>
  <c r="N392"/>
  <c r="I392"/>
  <c r="H392"/>
  <c r="G392"/>
  <c r="F392"/>
  <c r="Q391"/>
  <c r="P391"/>
  <c r="O391"/>
  <c r="N391"/>
  <c r="Q390"/>
  <c r="P390"/>
  <c r="O390"/>
  <c r="N390"/>
  <c r="M390"/>
  <c r="L390"/>
  <c r="K390"/>
  <c r="J390"/>
  <c r="I390"/>
  <c r="H390"/>
  <c r="G390"/>
  <c r="F390"/>
  <c r="Q389"/>
  <c r="P389"/>
  <c r="O389"/>
  <c r="N389"/>
  <c r="Q388"/>
  <c r="P388"/>
  <c r="O388"/>
  <c r="N388"/>
  <c r="M388"/>
  <c r="L388"/>
  <c r="K388"/>
  <c r="J388"/>
  <c r="I388"/>
  <c r="H388"/>
  <c r="G388"/>
  <c r="F388"/>
  <c r="Q387"/>
  <c r="P387"/>
  <c r="O387"/>
  <c r="N387"/>
  <c r="Q386"/>
  <c r="P386"/>
  <c r="O386"/>
  <c r="N386"/>
  <c r="M386"/>
  <c r="L386"/>
  <c r="K386"/>
  <c r="J386"/>
  <c r="I386"/>
  <c r="H386"/>
  <c r="G386"/>
  <c r="F386"/>
  <c r="Q385"/>
  <c r="P385"/>
  <c r="O385"/>
  <c r="N385"/>
  <c r="M385"/>
  <c r="L385"/>
  <c r="K385"/>
  <c r="J385"/>
  <c r="I385"/>
  <c r="H385"/>
  <c r="G385"/>
  <c r="F385"/>
  <c r="Q384"/>
  <c r="P384"/>
  <c r="O384"/>
  <c r="N384"/>
  <c r="M384"/>
  <c r="L384"/>
  <c r="K384"/>
  <c r="J384"/>
  <c r="I384"/>
  <c r="H384"/>
  <c r="G384"/>
  <c r="F384"/>
  <c r="Q382"/>
  <c r="P382"/>
  <c r="O382"/>
  <c r="N382"/>
  <c r="I382"/>
  <c r="H382"/>
  <c r="G382"/>
  <c r="F382"/>
  <c r="Q381"/>
  <c r="P381"/>
  <c r="O381"/>
  <c r="N381"/>
  <c r="I381"/>
  <c r="H381"/>
  <c r="G381"/>
  <c r="F381"/>
  <c r="Q380"/>
  <c r="P380"/>
  <c r="O380"/>
  <c r="N380"/>
  <c r="I380"/>
  <c r="H380"/>
  <c r="G380"/>
  <c r="F380"/>
  <c r="Q379"/>
  <c r="P379"/>
  <c r="O379"/>
  <c r="N379"/>
  <c r="Q378"/>
  <c r="P378"/>
  <c r="O378"/>
  <c r="N378"/>
  <c r="M378"/>
  <c r="L378"/>
  <c r="K378"/>
  <c r="J378"/>
  <c r="I378"/>
  <c r="H378"/>
  <c r="G378"/>
  <c r="F378"/>
  <c r="Q377"/>
  <c r="P377"/>
  <c r="O377"/>
  <c r="N377"/>
  <c r="M377"/>
  <c r="L377"/>
  <c r="K377"/>
  <c r="J377"/>
  <c r="I377"/>
  <c r="H377"/>
  <c r="G377"/>
  <c r="F377"/>
  <c r="Q376"/>
  <c r="P376"/>
  <c r="O376"/>
  <c r="N376"/>
  <c r="M376"/>
  <c r="L376"/>
  <c r="K376"/>
  <c r="J376"/>
  <c r="I376"/>
  <c r="H376"/>
  <c r="G376"/>
  <c r="F376"/>
  <c r="Q375"/>
  <c r="P375"/>
  <c r="O375"/>
  <c r="N375"/>
  <c r="M375"/>
  <c r="L375"/>
  <c r="K375"/>
  <c r="J375"/>
  <c r="I375"/>
  <c r="H375"/>
  <c r="G375"/>
  <c r="F375"/>
  <c r="I373"/>
  <c r="H373"/>
  <c r="G373"/>
  <c r="F373"/>
  <c r="I372"/>
  <c r="H372"/>
  <c r="G372"/>
  <c r="F372"/>
  <c r="I371"/>
  <c r="H371"/>
  <c r="G371"/>
  <c r="F371"/>
  <c r="I370"/>
  <c r="H370"/>
  <c r="G370"/>
  <c r="F370"/>
  <c r="Q369"/>
  <c r="P369"/>
  <c r="O369"/>
  <c r="N369"/>
  <c r="M369"/>
  <c r="L369"/>
  <c r="K369"/>
  <c r="J369"/>
  <c r="I369"/>
  <c r="H369"/>
  <c r="G369"/>
  <c r="F369"/>
  <c r="I364"/>
  <c r="H364"/>
  <c r="G364"/>
  <c r="F364"/>
  <c r="I362"/>
  <c r="H362"/>
  <c r="G362"/>
  <c r="F362"/>
  <c r="I360"/>
  <c r="H360"/>
  <c r="G360"/>
  <c r="F360"/>
  <c r="I359"/>
  <c r="H359"/>
  <c r="G359"/>
  <c r="F359"/>
  <c r="I357"/>
  <c r="H357"/>
  <c r="G357"/>
  <c r="F357"/>
  <c r="I356"/>
  <c r="H356"/>
  <c r="G356"/>
  <c r="F356"/>
  <c r="Q355"/>
  <c r="P355"/>
  <c r="O355"/>
  <c r="N355"/>
  <c r="Q354"/>
  <c r="P354"/>
  <c r="O354"/>
  <c r="N354"/>
  <c r="M354"/>
  <c r="L354"/>
  <c r="K354"/>
  <c r="J354"/>
  <c r="I354"/>
  <c r="H354"/>
  <c r="G354"/>
  <c r="F354"/>
  <c r="Q353"/>
  <c r="P353"/>
  <c r="O353"/>
  <c r="N353"/>
  <c r="M353"/>
  <c r="L353"/>
  <c r="K353"/>
  <c r="J353"/>
  <c r="I353"/>
  <c r="H353"/>
  <c r="G353"/>
  <c r="F353"/>
  <c r="Q352"/>
  <c r="P352"/>
  <c r="O352"/>
  <c r="N352"/>
  <c r="M352"/>
  <c r="L352"/>
  <c r="K352"/>
  <c r="J352"/>
  <c r="I352"/>
  <c r="H352"/>
  <c r="G352"/>
  <c r="F352"/>
  <c r="Q351"/>
  <c r="P351"/>
  <c r="O351"/>
  <c r="N351"/>
  <c r="M351"/>
  <c r="L351"/>
  <c r="K351"/>
  <c r="J351"/>
  <c r="I351"/>
  <c r="H351"/>
  <c r="G351"/>
  <c r="F351"/>
  <c r="Q350"/>
  <c r="P350"/>
  <c r="O350"/>
  <c r="N350"/>
  <c r="Q349"/>
  <c r="P349"/>
  <c r="O349"/>
  <c r="N349"/>
  <c r="M349"/>
  <c r="L349"/>
  <c r="K349"/>
  <c r="J349"/>
  <c r="I349"/>
  <c r="H349"/>
  <c r="G349"/>
  <c r="F349"/>
  <c r="Q348"/>
  <c r="P348"/>
  <c r="O348"/>
  <c r="N348"/>
  <c r="M348"/>
  <c r="L348"/>
  <c r="K348"/>
  <c r="J348"/>
  <c r="I348"/>
  <c r="H348"/>
  <c r="G348"/>
  <c r="F348"/>
  <c r="Q347"/>
  <c r="P347"/>
  <c r="O347"/>
  <c r="N347"/>
  <c r="Q346"/>
  <c r="P346"/>
  <c r="O346"/>
  <c r="N346"/>
  <c r="M346"/>
  <c r="L346"/>
  <c r="K346"/>
  <c r="J346"/>
  <c r="I346"/>
  <c r="H346"/>
  <c r="G346"/>
  <c r="F346"/>
  <c r="Q345"/>
  <c r="P345"/>
  <c r="O345"/>
  <c r="N345"/>
  <c r="Q344"/>
  <c r="P344"/>
  <c r="O344"/>
  <c r="N344"/>
  <c r="M344"/>
  <c r="L344"/>
  <c r="K344"/>
  <c r="J344"/>
  <c r="I344"/>
  <c r="H344"/>
  <c r="G344"/>
  <c r="F344"/>
  <c r="Q343"/>
  <c r="P343"/>
  <c r="O343"/>
  <c r="N343"/>
  <c r="Q342"/>
  <c r="P342"/>
  <c r="O342"/>
  <c r="N342"/>
  <c r="M342"/>
  <c r="L342"/>
  <c r="K342"/>
  <c r="J342"/>
  <c r="I342"/>
  <c r="H342"/>
  <c r="G342"/>
  <c r="F342"/>
  <c r="Q341"/>
  <c r="P341"/>
  <c r="O341"/>
  <c r="N341"/>
  <c r="M341"/>
  <c r="L341"/>
  <c r="K341"/>
  <c r="J341"/>
  <c r="I341"/>
  <c r="H341"/>
  <c r="G341"/>
  <c r="F341"/>
  <c r="Q340"/>
  <c r="P340"/>
  <c r="O340"/>
  <c r="N340"/>
  <c r="M340"/>
  <c r="L340"/>
  <c r="K340"/>
  <c r="J340"/>
  <c r="I340"/>
  <c r="H340"/>
  <c r="G340"/>
  <c r="F340"/>
  <c r="Q339"/>
  <c r="P339"/>
  <c r="O339"/>
  <c r="N339"/>
  <c r="Q338"/>
  <c r="P338"/>
  <c r="O338"/>
  <c r="N338"/>
  <c r="M338"/>
  <c r="L338"/>
  <c r="K338"/>
  <c r="J338"/>
  <c r="I338"/>
  <c r="H338"/>
  <c r="G338"/>
  <c r="F338"/>
  <c r="Q337"/>
  <c r="P337"/>
  <c r="O337"/>
  <c r="N337"/>
  <c r="M337"/>
  <c r="L337"/>
  <c r="K337"/>
  <c r="J337"/>
  <c r="I337"/>
  <c r="H337"/>
  <c r="G337"/>
  <c r="F337"/>
  <c r="Q336"/>
  <c r="P336"/>
  <c r="O336"/>
  <c r="N336"/>
  <c r="M336"/>
  <c r="L336"/>
  <c r="K336"/>
  <c r="J336"/>
  <c r="I336"/>
  <c r="H336"/>
  <c r="G336"/>
  <c r="F336"/>
  <c r="Q334"/>
  <c r="P334"/>
  <c r="O334"/>
  <c r="N334"/>
  <c r="M334"/>
  <c r="L334"/>
  <c r="K334"/>
  <c r="J334"/>
  <c r="I334"/>
  <c r="H334"/>
  <c r="G334"/>
  <c r="F334"/>
  <c r="Q333"/>
  <c r="P333"/>
  <c r="O333"/>
  <c r="N333"/>
  <c r="M333"/>
  <c r="L333"/>
  <c r="K333"/>
  <c r="J333"/>
  <c r="I333"/>
  <c r="H333"/>
  <c r="G333"/>
  <c r="F333"/>
  <c r="Q332"/>
  <c r="P332"/>
  <c r="O332"/>
  <c r="N332"/>
  <c r="M332"/>
  <c r="L332"/>
  <c r="K332"/>
  <c r="J332"/>
  <c r="I332"/>
  <c r="H332"/>
  <c r="G332"/>
  <c r="F332"/>
  <c r="Q331"/>
  <c r="P331"/>
  <c r="O331"/>
  <c r="N331"/>
  <c r="M331"/>
  <c r="L331"/>
  <c r="K331"/>
  <c r="J331"/>
  <c r="I331"/>
  <c r="H331"/>
  <c r="G331"/>
  <c r="F331"/>
  <c r="Q330"/>
  <c r="P330"/>
  <c r="O330"/>
  <c r="N330"/>
  <c r="Q329"/>
  <c r="P329"/>
  <c r="O329"/>
  <c r="N329"/>
  <c r="M329"/>
  <c r="L329"/>
  <c r="K329"/>
  <c r="J329"/>
  <c r="I329"/>
  <c r="H329"/>
  <c r="G329"/>
  <c r="F329"/>
  <c r="Q328"/>
  <c r="P328"/>
  <c r="O328"/>
  <c r="N328"/>
  <c r="M328"/>
  <c r="L328"/>
  <c r="K328"/>
  <c r="J328"/>
  <c r="I328"/>
  <c r="H328"/>
  <c r="G328"/>
  <c r="F328"/>
  <c r="Q327"/>
  <c r="P327"/>
  <c r="O327"/>
  <c r="N327"/>
  <c r="M327"/>
  <c r="L327"/>
  <c r="K327"/>
  <c r="J327"/>
  <c r="I327"/>
  <c r="H327"/>
  <c r="G327"/>
  <c r="F327"/>
  <c r="Q326"/>
  <c r="P326"/>
  <c r="O326"/>
  <c r="N326"/>
  <c r="M326"/>
  <c r="L326"/>
  <c r="K326"/>
  <c r="J326"/>
  <c r="I326"/>
  <c r="H326"/>
  <c r="G326"/>
  <c r="F326"/>
  <c r="Q325"/>
  <c r="P325"/>
  <c r="O325"/>
  <c r="N325"/>
  <c r="M325"/>
  <c r="L325"/>
  <c r="K325"/>
  <c r="J325"/>
  <c r="I325"/>
  <c r="H325"/>
  <c r="G325"/>
  <c r="F325"/>
  <c r="Q323"/>
  <c r="P323"/>
  <c r="O323"/>
  <c r="N323"/>
  <c r="Q322"/>
  <c r="P322"/>
  <c r="O322"/>
  <c r="N322"/>
  <c r="I322"/>
  <c r="H322"/>
  <c r="G322"/>
  <c r="F322"/>
  <c r="Q321"/>
  <c r="P321"/>
  <c r="O321"/>
  <c r="N321"/>
  <c r="I321"/>
  <c r="H321"/>
  <c r="G321"/>
  <c r="F321"/>
  <c r="Q320"/>
  <c r="P320"/>
  <c r="O320"/>
  <c r="N320"/>
  <c r="I320"/>
  <c r="H320"/>
  <c r="G320"/>
  <c r="F320"/>
  <c r="Q319"/>
  <c r="P319"/>
  <c r="O319"/>
  <c r="N319"/>
  <c r="I319"/>
  <c r="H319"/>
  <c r="G319"/>
  <c r="F319"/>
  <c r="Q318"/>
  <c r="P318"/>
  <c r="O318"/>
  <c r="N318"/>
  <c r="Q317"/>
  <c r="P317"/>
  <c r="O317"/>
  <c r="N317"/>
  <c r="M317"/>
  <c r="L317"/>
  <c r="K317"/>
  <c r="J317"/>
  <c r="I317"/>
  <c r="H317"/>
  <c r="G317"/>
  <c r="F317"/>
  <c r="Q316"/>
  <c r="P316"/>
  <c r="O316"/>
  <c r="N316"/>
  <c r="Q315"/>
  <c r="P315"/>
  <c r="O315"/>
  <c r="N315"/>
  <c r="M315"/>
  <c r="L315"/>
  <c r="K315"/>
  <c r="J315"/>
  <c r="I315"/>
  <c r="H315"/>
  <c r="G315"/>
  <c r="F315"/>
  <c r="Q314"/>
  <c r="P314"/>
  <c r="O314"/>
  <c r="N314"/>
  <c r="Q313"/>
  <c r="P313"/>
  <c r="O313"/>
  <c r="N313"/>
  <c r="M313"/>
  <c r="L313"/>
  <c r="K313"/>
  <c r="J313"/>
  <c r="I313"/>
  <c r="H313"/>
  <c r="G313"/>
  <c r="F313"/>
  <c r="Q312"/>
  <c r="P312"/>
  <c r="O312"/>
  <c r="N312"/>
  <c r="M312"/>
  <c r="L312"/>
  <c r="K312"/>
  <c r="J312"/>
  <c r="I312"/>
  <c r="H312"/>
  <c r="G312"/>
  <c r="F312"/>
  <c r="Q311"/>
  <c r="P311"/>
  <c r="O311"/>
  <c r="N311"/>
  <c r="M311"/>
  <c r="L311"/>
  <c r="K311"/>
  <c r="J311"/>
  <c r="I311"/>
  <c r="H311"/>
  <c r="G311"/>
  <c r="F311"/>
  <c r="Q310"/>
  <c r="P310"/>
  <c r="O310"/>
  <c r="N310"/>
  <c r="M310"/>
  <c r="L310"/>
  <c r="K310"/>
  <c r="J310"/>
  <c r="I310"/>
  <c r="H310"/>
  <c r="G310"/>
  <c r="F310"/>
  <c r="Q309"/>
  <c r="P309"/>
  <c r="O309"/>
  <c r="N309"/>
  <c r="M309"/>
  <c r="L309"/>
  <c r="K309"/>
  <c r="J309"/>
  <c r="I309"/>
  <c r="H309"/>
  <c r="G309"/>
  <c r="F309"/>
  <c r="Q306"/>
  <c r="P306"/>
  <c r="O306"/>
  <c r="N306"/>
  <c r="M306"/>
  <c r="L306"/>
  <c r="K306"/>
  <c r="J306"/>
  <c r="I306"/>
  <c r="H306"/>
  <c r="G306"/>
  <c r="F306"/>
  <c r="Q304"/>
  <c r="P304"/>
  <c r="O304"/>
  <c r="N304"/>
  <c r="M304"/>
  <c r="L304"/>
  <c r="K304"/>
  <c r="J304"/>
  <c r="I304"/>
  <c r="H304"/>
  <c r="G304"/>
  <c r="F304"/>
  <c r="Q302"/>
  <c r="P302"/>
  <c r="O302"/>
  <c r="N302"/>
  <c r="M302"/>
  <c r="L302"/>
  <c r="K302"/>
  <c r="J302"/>
  <c r="I302"/>
  <c r="H302"/>
  <c r="G302"/>
  <c r="F302"/>
  <c r="Q301"/>
  <c r="P301"/>
  <c r="O301"/>
  <c r="N301"/>
  <c r="M301"/>
  <c r="L301"/>
  <c r="K301"/>
  <c r="J301"/>
  <c r="I301"/>
  <c r="H301"/>
  <c r="G301"/>
  <c r="F301"/>
  <c r="Q300"/>
  <c r="P300"/>
  <c r="O300"/>
  <c r="N300"/>
  <c r="M300"/>
  <c r="L300"/>
  <c r="K300"/>
  <c r="J300"/>
  <c r="I300"/>
  <c r="H300"/>
  <c r="G300"/>
  <c r="F300"/>
  <c r="Q299"/>
  <c r="P299"/>
  <c r="O299"/>
  <c r="N299"/>
  <c r="M299"/>
  <c r="L299"/>
  <c r="K299"/>
  <c r="J299"/>
  <c r="I299"/>
  <c r="H299"/>
  <c r="G299"/>
  <c r="F299"/>
  <c r="Q298"/>
  <c r="P298"/>
  <c r="O298"/>
  <c r="N298"/>
  <c r="M298"/>
  <c r="L298"/>
  <c r="K298"/>
  <c r="J298"/>
  <c r="I298"/>
  <c r="H298"/>
  <c r="G298"/>
  <c r="F298"/>
  <c r="Q296"/>
  <c r="P296"/>
  <c r="O296"/>
  <c r="N296"/>
  <c r="M296"/>
  <c r="L296"/>
  <c r="K296"/>
  <c r="J296"/>
  <c r="I296"/>
  <c r="H296"/>
  <c r="G296"/>
  <c r="F296"/>
  <c r="Q270"/>
  <c r="P270"/>
  <c r="O270"/>
  <c r="N270"/>
  <c r="Q269"/>
  <c r="P269"/>
  <c r="O269"/>
  <c r="N269"/>
  <c r="M269"/>
  <c r="L269"/>
  <c r="K269"/>
  <c r="J269"/>
  <c r="I269"/>
  <c r="H269"/>
  <c r="G269"/>
  <c r="F269"/>
  <c r="Q268"/>
  <c r="P268"/>
  <c r="O268"/>
  <c r="N268"/>
  <c r="Q267"/>
  <c r="P267"/>
  <c r="O267"/>
  <c r="N267"/>
  <c r="M267"/>
  <c r="L267"/>
  <c r="K267"/>
  <c r="J267"/>
  <c r="I267"/>
  <c r="H267"/>
  <c r="G267"/>
  <c r="F267"/>
  <c r="Q266"/>
  <c r="P266"/>
  <c r="O266"/>
  <c r="N266"/>
  <c r="Q265"/>
  <c r="P265"/>
  <c r="O265"/>
  <c r="N265"/>
  <c r="M265"/>
  <c r="L265"/>
  <c r="K265"/>
  <c r="J265"/>
  <c r="I265"/>
  <c r="H265"/>
  <c r="G265"/>
  <c r="F265"/>
  <c r="Q264"/>
  <c r="P264"/>
  <c r="O264"/>
  <c r="N264"/>
  <c r="M264"/>
  <c r="L264"/>
  <c r="K264"/>
  <c r="J264"/>
  <c r="I264"/>
  <c r="H264"/>
  <c r="G264"/>
  <c r="F264"/>
  <c r="Q263"/>
  <c r="P263"/>
  <c r="O263"/>
  <c r="N263"/>
  <c r="Q262"/>
  <c r="P262"/>
  <c r="O262"/>
  <c r="N262"/>
  <c r="M262"/>
  <c r="L262"/>
  <c r="K262"/>
  <c r="J262"/>
  <c r="I262"/>
  <c r="H262"/>
  <c r="G262"/>
  <c r="F262"/>
  <c r="Q261"/>
  <c r="P261"/>
  <c r="O261"/>
  <c r="N261"/>
  <c r="Q260"/>
  <c r="P260"/>
  <c r="O260"/>
  <c r="N260"/>
  <c r="M260"/>
  <c r="L260"/>
  <c r="K260"/>
  <c r="J260"/>
  <c r="I260"/>
  <c r="H260"/>
  <c r="G260"/>
  <c r="F260"/>
  <c r="Q259"/>
  <c r="P259"/>
  <c r="O259"/>
  <c r="N259"/>
  <c r="Q258"/>
  <c r="P258"/>
  <c r="O258"/>
  <c r="N258"/>
  <c r="M258"/>
  <c r="L258"/>
  <c r="K258"/>
  <c r="J258"/>
  <c r="I258"/>
  <c r="H258"/>
  <c r="G258"/>
  <c r="F258"/>
  <c r="Q257"/>
  <c r="P257"/>
  <c r="O257"/>
  <c r="N257"/>
  <c r="M257"/>
  <c r="L257"/>
  <c r="K257"/>
  <c r="J257"/>
  <c r="I257"/>
  <c r="H257"/>
  <c r="G257"/>
  <c r="F257"/>
  <c r="Q256"/>
  <c r="P256"/>
  <c r="O256"/>
  <c r="N256"/>
  <c r="M256"/>
  <c r="L256"/>
  <c r="K256"/>
  <c r="J256"/>
  <c r="I256"/>
  <c r="H256"/>
  <c r="G256"/>
  <c r="F256"/>
  <c r="I254"/>
  <c r="H254"/>
  <c r="G254"/>
  <c r="F254"/>
  <c r="I253"/>
  <c r="H253"/>
  <c r="G253"/>
  <c r="F253"/>
  <c r="Q252"/>
  <c r="P252"/>
  <c r="O252"/>
  <c r="N252"/>
  <c r="Q251"/>
  <c r="P251"/>
  <c r="O251"/>
  <c r="N251"/>
  <c r="M251"/>
  <c r="L251"/>
  <c r="K251"/>
  <c r="J251"/>
  <c r="I251"/>
  <c r="H251"/>
  <c r="G251"/>
  <c r="F251"/>
  <c r="Q250"/>
  <c r="P250"/>
  <c r="O250"/>
  <c r="N250"/>
  <c r="M250"/>
  <c r="L250"/>
  <c r="K250"/>
  <c r="J250"/>
  <c r="I250"/>
  <c r="H250"/>
  <c r="G250"/>
  <c r="F250"/>
  <c r="Q249"/>
  <c r="P249"/>
  <c r="O249"/>
  <c r="O248" s="1"/>
  <c r="O247" s="1"/>
  <c r="N249"/>
  <c r="Q248"/>
  <c r="P248"/>
  <c r="N248"/>
  <c r="M248"/>
  <c r="L248"/>
  <c r="K248"/>
  <c r="J248"/>
  <c r="I248"/>
  <c r="H248"/>
  <c r="G248"/>
  <c r="F248"/>
  <c r="Q247"/>
  <c r="P247"/>
  <c r="N247"/>
  <c r="M247"/>
  <c r="L247"/>
  <c r="K247"/>
  <c r="J247"/>
  <c r="I247"/>
  <c r="H247"/>
  <c r="G247"/>
  <c r="F247"/>
  <c r="Q246"/>
  <c r="P246"/>
  <c r="O246"/>
  <c r="N246"/>
  <c r="Q245"/>
  <c r="P245"/>
  <c r="O245"/>
  <c r="N245"/>
  <c r="M245"/>
  <c r="L245"/>
  <c r="K245"/>
  <c r="J245"/>
  <c r="I245"/>
  <c r="H245"/>
  <c r="G245"/>
  <c r="F245"/>
  <c r="Q244"/>
  <c r="P244"/>
  <c r="O244"/>
  <c r="N244"/>
  <c r="M244"/>
  <c r="L244"/>
  <c r="K244"/>
  <c r="J244"/>
  <c r="I244"/>
  <c r="H244"/>
  <c r="G244"/>
  <c r="F244"/>
  <c r="Q243"/>
  <c r="Q242" s="1"/>
  <c r="Q241" s="1"/>
  <c r="P243"/>
  <c r="O243"/>
  <c r="N243"/>
  <c r="P242"/>
  <c r="O242"/>
  <c r="N242"/>
  <c r="M242"/>
  <c r="L242"/>
  <c r="K242"/>
  <c r="J242"/>
  <c r="I242"/>
  <c r="H242"/>
  <c r="G242"/>
  <c r="F242"/>
  <c r="P241"/>
  <c r="O241"/>
  <c r="N241"/>
  <c r="M241"/>
  <c r="L241"/>
  <c r="K241"/>
  <c r="J241"/>
  <c r="I241"/>
  <c r="H241"/>
  <c r="G241"/>
  <c r="F241"/>
  <c r="Q240"/>
  <c r="P240"/>
  <c r="O240"/>
  <c r="N240"/>
  <c r="Q239"/>
  <c r="P239"/>
  <c r="O239"/>
  <c r="N239"/>
  <c r="M239"/>
  <c r="L239"/>
  <c r="K239"/>
  <c r="J239"/>
  <c r="I239"/>
  <c r="H239"/>
  <c r="G239"/>
  <c r="F239"/>
  <c r="Q238"/>
  <c r="P238"/>
  <c r="O238"/>
  <c r="N238"/>
  <c r="M238"/>
  <c r="L238"/>
  <c r="K238"/>
  <c r="J238"/>
  <c r="I238"/>
  <c r="H238"/>
  <c r="G238"/>
  <c r="F238"/>
  <c r="Q237"/>
  <c r="P237"/>
  <c r="O237"/>
  <c r="N237"/>
  <c r="Q235"/>
  <c r="Q234" s="1"/>
  <c r="O235"/>
  <c r="N235"/>
  <c r="H235"/>
  <c r="P235" s="1"/>
  <c r="F235"/>
  <c r="O234"/>
  <c r="M234"/>
  <c r="L234"/>
  <c r="K234"/>
  <c r="J234"/>
  <c r="J225" s="1"/>
  <c r="J224" s="1"/>
  <c r="I234"/>
  <c r="H234"/>
  <c r="G234"/>
  <c r="Q232"/>
  <c r="P232"/>
  <c r="O232"/>
  <c r="N232"/>
  <c r="I232"/>
  <c r="H232"/>
  <c r="G232"/>
  <c r="F232"/>
  <c r="Q231"/>
  <c r="P231"/>
  <c r="O231"/>
  <c r="N231"/>
  <c r="Q230"/>
  <c r="P230"/>
  <c r="O230"/>
  <c r="N230"/>
  <c r="M230"/>
  <c r="L230"/>
  <c r="K230"/>
  <c r="J230"/>
  <c r="I230"/>
  <c r="H230"/>
  <c r="G230"/>
  <c r="F230"/>
  <c r="Q229"/>
  <c r="P229"/>
  <c r="P228" s="1"/>
  <c r="O229"/>
  <c r="O228" s="1"/>
  <c r="H229"/>
  <c r="F229"/>
  <c r="N229" s="1"/>
  <c r="N228" s="1"/>
  <c r="Q228"/>
  <c r="M228"/>
  <c r="L228"/>
  <c r="K228"/>
  <c r="J228"/>
  <c r="I228"/>
  <c r="H228"/>
  <c r="G228"/>
  <c r="F228"/>
  <c r="Q227"/>
  <c r="P227"/>
  <c r="O227"/>
  <c r="N227"/>
  <c r="Q226"/>
  <c r="P226"/>
  <c r="O226"/>
  <c r="N226"/>
  <c r="M226"/>
  <c r="L226"/>
  <c r="K226"/>
  <c r="J226"/>
  <c r="I226"/>
  <c r="H226"/>
  <c r="G226"/>
  <c r="F226"/>
  <c r="M225"/>
  <c r="M224" s="1"/>
  <c r="M219" s="1"/>
  <c r="I225"/>
  <c r="I224" s="1"/>
  <c r="I219" s="1"/>
  <c r="Q223"/>
  <c r="P223"/>
  <c r="O223"/>
  <c r="N223"/>
  <c r="Q222"/>
  <c r="P222"/>
  <c r="O222"/>
  <c r="N222"/>
  <c r="M222"/>
  <c r="L222"/>
  <c r="K222"/>
  <c r="J222"/>
  <c r="I222"/>
  <c r="H222"/>
  <c r="G222"/>
  <c r="F222"/>
  <c r="Q221"/>
  <c r="P221"/>
  <c r="O221"/>
  <c r="N221"/>
  <c r="M221"/>
  <c r="L221"/>
  <c r="K221"/>
  <c r="J221"/>
  <c r="I221"/>
  <c r="H221"/>
  <c r="G221"/>
  <c r="F221"/>
  <c r="Q220"/>
  <c r="P220"/>
  <c r="O220"/>
  <c r="N220"/>
  <c r="M220"/>
  <c r="L220"/>
  <c r="K220"/>
  <c r="J220"/>
  <c r="I220"/>
  <c r="H220"/>
  <c r="G220"/>
  <c r="F220"/>
  <c r="I217"/>
  <c r="H217"/>
  <c r="G217"/>
  <c r="F217"/>
  <c r="I216"/>
  <c r="H216"/>
  <c r="G216"/>
  <c r="F216"/>
  <c r="I215"/>
  <c r="H215"/>
  <c r="G215"/>
  <c r="F215"/>
  <c r="I214"/>
  <c r="H214"/>
  <c r="G214"/>
  <c r="F214"/>
  <c r="Q213"/>
  <c r="P213"/>
  <c r="O213"/>
  <c r="N213"/>
  <c r="Q211"/>
  <c r="P211"/>
  <c r="O211"/>
  <c r="N211"/>
  <c r="M211"/>
  <c r="L211"/>
  <c r="K211"/>
  <c r="J211"/>
  <c r="I211"/>
  <c r="H211"/>
  <c r="G211"/>
  <c r="F211"/>
  <c r="Q210"/>
  <c r="P210"/>
  <c r="O210"/>
  <c r="N210"/>
  <c r="Q209"/>
  <c r="P209"/>
  <c r="O209"/>
  <c r="N209"/>
  <c r="M209"/>
  <c r="L209"/>
  <c r="K209"/>
  <c r="J209"/>
  <c r="I209"/>
  <c r="H209"/>
  <c r="G209"/>
  <c r="F209"/>
  <c r="Q208"/>
  <c r="P208"/>
  <c r="O208"/>
  <c r="N208"/>
  <c r="Q207"/>
  <c r="P207"/>
  <c r="O207"/>
  <c r="N207"/>
  <c r="M207"/>
  <c r="L207"/>
  <c r="K207"/>
  <c r="J207"/>
  <c r="I207"/>
  <c r="H207"/>
  <c r="G207"/>
  <c r="F207"/>
  <c r="Q206"/>
  <c r="P206"/>
  <c r="O206"/>
  <c r="N206"/>
  <c r="M206"/>
  <c r="L206"/>
  <c r="K206"/>
  <c r="J206"/>
  <c r="I206"/>
  <c r="H206"/>
  <c r="G206"/>
  <c r="F206"/>
  <c r="Q205"/>
  <c r="P205"/>
  <c r="O205"/>
  <c r="N205"/>
  <c r="M205"/>
  <c r="L205"/>
  <c r="K205"/>
  <c r="J205"/>
  <c r="I205"/>
  <c r="H205"/>
  <c r="G205"/>
  <c r="F205"/>
  <c r="Q204"/>
  <c r="P204"/>
  <c r="O204"/>
  <c r="N204"/>
  <c r="M204"/>
  <c r="L204"/>
  <c r="K204"/>
  <c r="J204"/>
  <c r="I204"/>
  <c r="H204"/>
  <c r="G204"/>
  <c r="F204"/>
  <c r="Q202"/>
  <c r="P202"/>
  <c r="O202"/>
  <c r="N202"/>
  <c r="I202"/>
  <c r="H202"/>
  <c r="G202"/>
  <c r="F202"/>
  <c r="Q201"/>
  <c r="P201"/>
  <c r="O201"/>
  <c r="N201"/>
  <c r="I201"/>
  <c r="H201"/>
  <c r="G201"/>
  <c r="F201"/>
  <c r="Q200"/>
  <c r="P200"/>
  <c r="O200"/>
  <c r="N200"/>
  <c r="I200"/>
  <c r="H200"/>
  <c r="G200"/>
  <c r="F200"/>
  <c r="Q199"/>
  <c r="P199"/>
  <c r="O199"/>
  <c r="N199"/>
  <c r="I199"/>
  <c r="H199"/>
  <c r="G199"/>
  <c r="F199"/>
  <c r="Q197"/>
  <c r="P197"/>
  <c r="O197"/>
  <c r="N197"/>
  <c r="I197"/>
  <c r="H197"/>
  <c r="G197"/>
  <c r="F197"/>
  <c r="Q195"/>
  <c r="P195"/>
  <c r="O195"/>
  <c r="N195"/>
  <c r="I195"/>
  <c r="H195"/>
  <c r="G195"/>
  <c r="F195"/>
  <c r="Q194"/>
  <c r="P194"/>
  <c r="O194"/>
  <c r="N194"/>
  <c r="I194"/>
  <c r="H194"/>
  <c r="G194"/>
  <c r="F194"/>
  <c r="Q193"/>
  <c r="P193"/>
  <c r="O193"/>
  <c r="N193"/>
  <c r="I193"/>
  <c r="H193"/>
  <c r="G193"/>
  <c r="F193"/>
  <c r="Q192"/>
  <c r="P192"/>
  <c r="O192"/>
  <c r="N192"/>
  <c r="I192"/>
  <c r="H192"/>
  <c r="G192"/>
  <c r="F192"/>
  <c r="Q173"/>
  <c r="P173"/>
  <c r="O173"/>
  <c r="N173"/>
  <c r="Q172"/>
  <c r="P172"/>
  <c r="O172"/>
  <c r="N172"/>
  <c r="M172"/>
  <c r="L172"/>
  <c r="K172"/>
  <c r="J172"/>
  <c r="I172"/>
  <c r="H172"/>
  <c r="G172"/>
  <c r="F172"/>
  <c r="Q171"/>
  <c r="P171"/>
  <c r="O171"/>
  <c r="N171"/>
  <c r="Q170"/>
  <c r="P170"/>
  <c r="O170"/>
  <c r="N170"/>
  <c r="M170"/>
  <c r="L170"/>
  <c r="K170"/>
  <c r="J170"/>
  <c r="I170"/>
  <c r="H170"/>
  <c r="G170"/>
  <c r="F170"/>
  <c r="Q169"/>
  <c r="P169"/>
  <c r="O169"/>
  <c r="N169"/>
  <c r="Q168"/>
  <c r="P168"/>
  <c r="O168"/>
  <c r="N168"/>
  <c r="M168"/>
  <c r="L168"/>
  <c r="K168"/>
  <c r="J168"/>
  <c r="I168"/>
  <c r="H168"/>
  <c r="G168"/>
  <c r="F168"/>
  <c r="Q167"/>
  <c r="P167"/>
  <c r="O167"/>
  <c r="N167"/>
  <c r="M167"/>
  <c r="L167"/>
  <c r="K167"/>
  <c r="J167"/>
  <c r="I167"/>
  <c r="H167"/>
  <c r="G167"/>
  <c r="F167"/>
  <c r="Q166"/>
  <c r="P166"/>
  <c r="O166"/>
  <c r="N166"/>
  <c r="Q165"/>
  <c r="P165"/>
  <c r="O165"/>
  <c r="N165"/>
  <c r="M165"/>
  <c r="L165"/>
  <c r="K165"/>
  <c r="J165"/>
  <c r="I165"/>
  <c r="H165"/>
  <c r="G165"/>
  <c r="F165"/>
  <c r="Q164"/>
  <c r="P164"/>
  <c r="O164"/>
  <c r="N164"/>
  <c r="Q163"/>
  <c r="P163"/>
  <c r="O163"/>
  <c r="N163"/>
  <c r="M163"/>
  <c r="L163"/>
  <c r="K163"/>
  <c r="J163"/>
  <c r="I163"/>
  <c r="H163"/>
  <c r="G163"/>
  <c r="F163"/>
  <c r="Q162"/>
  <c r="P162"/>
  <c r="O162"/>
  <c r="N162"/>
  <c r="Q161"/>
  <c r="P161"/>
  <c r="O161"/>
  <c r="N161"/>
  <c r="M161"/>
  <c r="L161"/>
  <c r="K161"/>
  <c r="J161"/>
  <c r="I161"/>
  <c r="H161"/>
  <c r="G161"/>
  <c r="F161"/>
  <c r="Q160"/>
  <c r="P160"/>
  <c r="O160"/>
  <c r="N160"/>
  <c r="M160"/>
  <c r="L160"/>
  <c r="K160"/>
  <c r="J160"/>
  <c r="I160"/>
  <c r="H160"/>
  <c r="G160"/>
  <c r="F160"/>
  <c r="Q159"/>
  <c r="P159"/>
  <c r="O159"/>
  <c r="N159"/>
  <c r="M159"/>
  <c r="L159"/>
  <c r="K159"/>
  <c r="J159"/>
  <c r="I159"/>
  <c r="H159"/>
  <c r="G159"/>
  <c r="F159"/>
  <c r="Q158"/>
  <c r="P158"/>
  <c r="O158"/>
  <c r="N158"/>
  <c r="Q157"/>
  <c r="P157"/>
  <c r="O157"/>
  <c r="N157"/>
  <c r="M157"/>
  <c r="L157"/>
  <c r="K157"/>
  <c r="J157"/>
  <c r="I157"/>
  <c r="H157"/>
  <c r="G157"/>
  <c r="F157"/>
  <c r="Q156"/>
  <c r="P156"/>
  <c r="O156"/>
  <c r="N156"/>
  <c r="M156"/>
  <c r="L156"/>
  <c r="K156"/>
  <c r="J156"/>
  <c r="I156"/>
  <c r="H156"/>
  <c r="G156"/>
  <c r="F156"/>
  <c r="Q155"/>
  <c r="Q154" s="1"/>
  <c r="Q149" s="1"/>
  <c r="Q148" s="1"/>
  <c r="Q147" s="1"/>
  <c r="O155"/>
  <c r="N155"/>
  <c r="N154" s="1"/>
  <c r="P155"/>
  <c r="P154" s="1"/>
  <c r="O154"/>
  <c r="M154"/>
  <c r="L154"/>
  <c r="K154"/>
  <c r="J154"/>
  <c r="I154"/>
  <c r="H154"/>
  <c r="G154"/>
  <c r="F154"/>
  <c r="Q153"/>
  <c r="P153"/>
  <c r="O153"/>
  <c r="N153"/>
  <c r="Q152"/>
  <c r="P152"/>
  <c r="O152"/>
  <c r="N152"/>
  <c r="M152"/>
  <c r="L152"/>
  <c r="L149" s="1"/>
  <c r="L148" s="1"/>
  <c r="L147" s="1"/>
  <c r="K152"/>
  <c r="K149" s="1"/>
  <c r="K148" s="1"/>
  <c r="K147" s="1"/>
  <c r="J152"/>
  <c r="I152"/>
  <c r="H152"/>
  <c r="H149" s="1"/>
  <c r="H148" s="1"/>
  <c r="H147" s="1"/>
  <c r="G152"/>
  <c r="G149" s="1"/>
  <c r="G148" s="1"/>
  <c r="G147" s="1"/>
  <c r="F152"/>
  <c r="Q151"/>
  <c r="P151"/>
  <c r="P150" s="1"/>
  <c r="P149" s="1"/>
  <c r="P148" s="1"/>
  <c r="P147" s="1"/>
  <c r="O151"/>
  <c r="O150" s="1"/>
  <c r="O149" s="1"/>
  <c r="O148" s="1"/>
  <c r="O147" s="1"/>
  <c r="H151"/>
  <c r="F151"/>
  <c r="N151" s="1"/>
  <c r="N150" s="1"/>
  <c r="Q150"/>
  <c r="M150"/>
  <c r="L150"/>
  <c r="K150"/>
  <c r="J150"/>
  <c r="I150"/>
  <c r="H150"/>
  <c r="G150"/>
  <c r="F150"/>
  <c r="M149"/>
  <c r="J149"/>
  <c r="I149"/>
  <c r="F149"/>
  <c r="M148"/>
  <c r="J148"/>
  <c r="I148"/>
  <c r="F148"/>
  <c r="M147"/>
  <c r="J147"/>
  <c r="I147"/>
  <c r="F147"/>
  <c r="Q146"/>
  <c r="P146"/>
  <c r="O146"/>
  <c r="N146"/>
  <c r="Q145"/>
  <c r="P145"/>
  <c r="O145"/>
  <c r="N145"/>
  <c r="I145"/>
  <c r="H145"/>
  <c r="G145"/>
  <c r="F145"/>
  <c r="Q144"/>
  <c r="P144"/>
  <c r="O144"/>
  <c r="N144"/>
  <c r="I144"/>
  <c r="H144"/>
  <c r="G144"/>
  <c r="F144"/>
  <c r="Q143"/>
  <c r="P143"/>
  <c r="O143"/>
  <c r="N143"/>
  <c r="I143"/>
  <c r="H143"/>
  <c r="G143"/>
  <c r="F143"/>
  <c r="Q142"/>
  <c r="P142"/>
  <c r="O142"/>
  <c r="N142"/>
  <c r="I142"/>
  <c r="H142"/>
  <c r="G142"/>
  <c r="F142"/>
  <c r="Q141"/>
  <c r="P141"/>
  <c r="O141"/>
  <c r="N141"/>
  <c r="Q140"/>
  <c r="P140"/>
  <c r="O140"/>
  <c r="N140"/>
  <c r="I140"/>
  <c r="H140"/>
  <c r="G140"/>
  <c r="F140"/>
  <c r="Q139"/>
  <c r="P139"/>
  <c r="O139"/>
  <c r="N139"/>
  <c r="I139"/>
  <c r="H139"/>
  <c r="G139"/>
  <c r="F139"/>
  <c r="Q138"/>
  <c r="P138"/>
  <c r="O138"/>
  <c r="N138"/>
  <c r="Q137"/>
  <c r="P137"/>
  <c r="O137"/>
  <c r="N137"/>
  <c r="I137"/>
  <c r="I134" s="1"/>
  <c r="I133" s="1"/>
  <c r="I128" s="1"/>
  <c r="H137"/>
  <c r="G137"/>
  <c r="F137"/>
  <c r="F134" s="1"/>
  <c r="F133" s="1"/>
  <c r="F128" s="1"/>
  <c r="Q136"/>
  <c r="Q135" s="1"/>
  <c r="Q134" s="1"/>
  <c r="Q133" s="1"/>
  <c r="Q128" s="1"/>
  <c r="O136"/>
  <c r="N136"/>
  <c r="N135" s="1"/>
  <c r="N134" s="1"/>
  <c r="N133" s="1"/>
  <c r="N128" s="1"/>
  <c r="H136"/>
  <c r="P136" s="1"/>
  <c r="P135" s="1"/>
  <c r="P134" s="1"/>
  <c r="P133" s="1"/>
  <c r="P128" s="1"/>
  <c r="F136"/>
  <c r="O135"/>
  <c r="I135"/>
  <c r="H135"/>
  <c r="G135"/>
  <c r="F135"/>
  <c r="O134"/>
  <c r="O133" s="1"/>
  <c r="O128" s="1"/>
  <c r="H134"/>
  <c r="H133" s="1"/>
  <c r="H128" s="1"/>
  <c r="G134"/>
  <c r="G133"/>
  <c r="G128" s="1"/>
  <c r="Q132"/>
  <c r="P132"/>
  <c r="O132"/>
  <c r="N132"/>
  <c r="Q131"/>
  <c r="P131"/>
  <c r="O131"/>
  <c r="N131"/>
  <c r="M131"/>
  <c r="L131"/>
  <c r="K131"/>
  <c r="J131"/>
  <c r="I131"/>
  <c r="H131"/>
  <c r="G131"/>
  <c r="F131"/>
  <c r="Q130"/>
  <c r="P130"/>
  <c r="O130"/>
  <c r="N130"/>
  <c r="I130"/>
  <c r="H130"/>
  <c r="G130"/>
  <c r="F130"/>
  <c r="Q129"/>
  <c r="P129"/>
  <c r="O129"/>
  <c r="N129"/>
  <c r="I129"/>
  <c r="H129"/>
  <c r="G129"/>
  <c r="F129"/>
  <c r="Q127"/>
  <c r="P127"/>
  <c r="O127"/>
  <c r="N127"/>
  <c r="Q126"/>
  <c r="P126"/>
  <c r="O126"/>
  <c r="N126"/>
  <c r="M126"/>
  <c r="L126"/>
  <c r="K126"/>
  <c r="J126"/>
  <c r="I126"/>
  <c r="H126"/>
  <c r="G126"/>
  <c r="F126"/>
  <c r="Q125"/>
  <c r="P125"/>
  <c r="O125"/>
  <c r="N125"/>
  <c r="M125"/>
  <c r="L125"/>
  <c r="K125"/>
  <c r="J125"/>
  <c r="I125"/>
  <c r="H125"/>
  <c r="G125"/>
  <c r="F125"/>
  <c r="Q124"/>
  <c r="P124"/>
  <c r="O124"/>
  <c r="N124"/>
  <c r="M124"/>
  <c r="L124"/>
  <c r="K124"/>
  <c r="J124"/>
  <c r="I124"/>
  <c r="H124"/>
  <c r="G124"/>
  <c r="F124"/>
  <c r="Q123"/>
  <c r="P123"/>
  <c r="O123"/>
  <c r="N123"/>
  <c r="M123"/>
  <c r="L123"/>
  <c r="K123"/>
  <c r="J123"/>
  <c r="I123"/>
  <c r="H123"/>
  <c r="G123"/>
  <c r="F123"/>
  <c r="Q120"/>
  <c r="P120"/>
  <c r="O120"/>
  <c r="N120"/>
  <c r="Q119"/>
  <c r="P119"/>
  <c r="O119"/>
  <c r="N119"/>
  <c r="M119"/>
  <c r="L119"/>
  <c r="K119"/>
  <c r="J119"/>
  <c r="I119"/>
  <c r="H119"/>
  <c r="G119"/>
  <c r="F119"/>
  <c r="Q118"/>
  <c r="P118"/>
  <c r="O118"/>
  <c r="N118"/>
  <c r="M118"/>
  <c r="L118"/>
  <c r="K118"/>
  <c r="J118"/>
  <c r="I118"/>
  <c r="H118"/>
  <c r="G118"/>
  <c r="F118"/>
  <c r="Q117"/>
  <c r="P117"/>
  <c r="O117"/>
  <c r="N117"/>
  <c r="M117"/>
  <c r="L117"/>
  <c r="K117"/>
  <c r="J117"/>
  <c r="I117"/>
  <c r="H117"/>
  <c r="G117"/>
  <c r="F117"/>
  <c r="Q116"/>
  <c r="P116"/>
  <c r="O116"/>
  <c r="N116"/>
  <c r="M116"/>
  <c r="L116"/>
  <c r="K116"/>
  <c r="J116"/>
  <c r="I116"/>
  <c r="H116"/>
  <c r="G116"/>
  <c r="F116"/>
  <c r="Q115"/>
  <c r="P115"/>
  <c r="O115"/>
  <c r="N115"/>
  <c r="M115"/>
  <c r="L115"/>
  <c r="K115"/>
  <c r="J115"/>
  <c r="I115"/>
  <c r="H115"/>
  <c r="G115"/>
  <c r="F115"/>
  <c r="I112"/>
  <c r="H112"/>
  <c r="G112"/>
  <c r="F112"/>
  <c r="I111"/>
  <c r="H111"/>
  <c r="G111"/>
  <c r="F111"/>
  <c r="Q110"/>
  <c r="P110"/>
  <c r="O110"/>
  <c r="N110"/>
  <c r="Q109"/>
  <c r="P109"/>
  <c r="O109"/>
  <c r="N109"/>
  <c r="M109"/>
  <c r="L109"/>
  <c r="K109"/>
  <c r="J109"/>
  <c r="I109"/>
  <c r="H109"/>
  <c r="G109"/>
  <c r="F109"/>
  <c r="Q108"/>
  <c r="P108"/>
  <c r="O108"/>
  <c r="N108"/>
  <c r="Q107"/>
  <c r="P107"/>
  <c r="O107"/>
  <c r="N107"/>
  <c r="M107"/>
  <c r="L107"/>
  <c r="K107"/>
  <c r="J107"/>
  <c r="I107"/>
  <c r="H107"/>
  <c r="G107"/>
  <c r="F107"/>
  <c r="Q106"/>
  <c r="P106"/>
  <c r="O106"/>
  <c r="N106"/>
  <c r="Q105"/>
  <c r="P105"/>
  <c r="O105"/>
  <c r="N105"/>
  <c r="M105"/>
  <c r="L105"/>
  <c r="K105"/>
  <c r="J105"/>
  <c r="I105"/>
  <c r="H105"/>
  <c r="G105"/>
  <c r="F105"/>
  <c r="Q104"/>
  <c r="P104"/>
  <c r="O104"/>
  <c r="N104"/>
  <c r="M104"/>
  <c r="L104"/>
  <c r="K104"/>
  <c r="J104"/>
  <c r="I104"/>
  <c r="H104"/>
  <c r="G104"/>
  <c r="F104"/>
  <c r="Q103"/>
  <c r="P103"/>
  <c r="O103"/>
  <c r="N103"/>
  <c r="M103"/>
  <c r="L103"/>
  <c r="K103"/>
  <c r="J103"/>
  <c r="I103"/>
  <c r="H103"/>
  <c r="G103"/>
  <c r="F103"/>
  <c r="Q102"/>
  <c r="P102"/>
  <c r="O102"/>
  <c r="N102"/>
  <c r="M102"/>
  <c r="L102"/>
  <c r="K102"/>
  <c r="J102"/>
  <c r="I102"/>
  <c r="H102"/>
  <c r="G102"/>
  <c r="F102"/>
  <c r="Q101"/>
  <c r="P101"/>
  <c r="O101"/>
  <c r="N101"/>
  <c r="M101"/>
  <c r="L101"/>
  <c r="K101"/>
  <c r="J101"/>
  <c r="I101"/>
  <c r="H101"/>
  <c r="G101"/>
  <c r="F101"/>
  <c r="Q83"/>
  <c r="P83"/>
  <c r="O83"/>
  <c r="N83"/>
  <c r="Q82"/>
  <c r="P82"/>
  <c r="O82"/>
  <c r="N82"/>
  <c r="M82"/>
  <c r="L82"/>
  <c r="K82"/>
  <c r="J82"/>
  <c r="I82"/>
  <c r="H82"/>
  <c r="G82"/>
  <c r="F82"/>
  <c r="Q81"/>
  <c r="P81"/>
  <c r="O81"/>
  <c r="N81"/>
  <c r="Q80"/>
  <c r="P80"/>
  <c r="O80"/>
  <c r="N80"/>
  <c r="M80"/>
  <c r="L80"/>
  <c r="K80"/>
  <c r="J80"/>
  <c r="I80"/>
  <c r="H80"/>
  <c r="G80"/>
  <c r="F80"/>
  <c r="Q79"/>
  <c r="P79"/>
  <c r="O79"/>
  <c r="N79"/>
  <c r="Q78"/>
  <c r="P78"/>
  <c r="O78"/>
  <c r="N78"/>
  <c r="M78"/>
  <c r="L78"/>
  <c r="K78"/>
  <c r="J78"/>
  <c r="I78"/>
  <c r="H78"/>
  <c r="G78"/>
  <c r="F78"/>
  <c r="Q77"/>
  <c r="P77"/>
  <c r="O77"/>
  <c r="N77"/>
  <c r="M77"/>
  <c r="L77"/>
  <c r="K77"/>
  <c r="J77"/>
  <c r="I77"/>
  <c r="H77"/>
  <c r="G77"/>
  <c r="F77"/>
  <c r="Q76"/>
  <c r="P76"/>
  <c r="O76"/>
  <c r="N76"/>
  <c r="M76"/>
  <c r="L76"/>
  <c r="K76"/>
  <c r="J76"/>
  <c r="I76"/>
  <c r="H76"/>
  <c r="G76"/>
  <c r="F76"/>
  <c r="Q75"/>
  <c r="P75"/>
  <c r="O75"/>
  <c r="N75"/>
  <c r="M75"/>
  <c r="L75"/>
  <c r="K75"/>
  <c r="J75"/>
  <c r="I75"/>
  <c r="H75"/>
  <c r="G75"/>
  <c r="F75"/>
  <c r="Q57"/>
  <c r="P57"/>
  <c r="O57"/>
  <c r="N57"/>
  <c r="I57"/>
  <c r="H57"/>
  <c r="G57"/>
  <c r="F57"/>
  <c r="Q56"/>
  <c r="P56"/>
  <c r="P55" s="1"/>
  <c r="P52" s="1"/>
  <c r="P51" s="1"/>
  <c r="P50" s="1"/>
  <c r="P49" s="1"/>
  <c r="O56"/>
  <c r="O55" s="1"/>
  <c r="O52" s="1"/>
  <c r="O51" s="1"/>
  <c r="O50" s="1"/>
  <c r="O49" s="1"/>
  <c r="H56"/>
  <c r="F56"/>
  <c r="N56" s="1"/>
  <c r="N55" s="1"/>
  <c r="Q55"/>
  <c r="M55"/>
  <c r="M52" s="1"/>
  <c r="M51" s="1"/>
  <c r="M50" s="1"/>
  <c r="M49" s="1"/>
  <c r="L55"/>
  <c r="K55"/>
  <c r="J55"/>
  <c r="J52" s="1"/>
  <c r="J51" s="1"/>
  <c r="J50" s="1"/>
  <c r="J49" s="1"/>
  <c r="I55"/>
  <c r="I52" s="1"/>
  <c r="I51" s="1"/>
  <c r="I50" s="1"/>
  <c r="I49" s="1"/>
  <c r="H55"/>
  <c r="G55"/>
  <c r="F55"/>
  <c r="F52" s="1"/>
  <c r="F51" s="1"/>
  <c r="F50" s="1"/>
  <c r="F49" s="1"/>
  <c r="Q54"/>
  <c r="Q53" s="1"/>
  <c r="Q52" s="1"/>
  <c r="Q51" s="1"/>
  <c r="Q50" s="1"/>
  <c r="Q49" s="1"/>
  <c r="P54"/>
  <c r="O54"/>
  <c r="N54"/>
  <c r="N53" s="1"/>
  <c r="N52" s="1"/>
  <c r="N51" s="1"/>
  <c r="N50" s="1"/>
  <c r="N49" s="1"/>
  <c r="H54"/>
  <c r="F54"/>
  <c r="P53"/>
  <c r="O53"/>
  <c r="M53"/>
  <c r="L53"/>
  <c r="K53"/>
  <c r="J53"/>
  <c r="I53"/>
  <c r="H53"/>
  <c r="G53"/>
  <c r="F53"/>
  <c r="L52"/>
  <c r="K52"/>
  <c r="H52"/>
  <c r="G52"/>
  <c r="L51"/>
  <c r="K51"/>
  <c r="H51"/>
  <c r="G51"/>
  <c r="L50"/>
  <c r="K50"/>
  <c r="H50"/>
  <c r="G50"/>
  <c r="L49"/>
  <c r="K49"/>
  <c r="H49"/>
  <c r="G49"/>
  <c r="Q47"/>
  <c r="P47"/>
  <c r="O47"/>
  <c r="N47"/>
  <c r="Q46"/>
  <c r="P46"/>
  <c r="O46"/>
  <c r="N46"/>
  <c r="Q45"/>
  <c r="P45"/>
  <c r="O45"/>
  <c r="N45"/>
  <c r="M45"/>
  <c r="L45"/>
  <c r="K45"/>
  <c r="J45"/>
  <c r="I45"/>
  <c r="H45"/>
  <c r="G45"/>
  <c r="F45"/>
  <c r="Q44"/>
  <c r="P44"/>
  <c r="O44"/>
  <c r="N44"/>
  <c r="Q43"/>
  <c r="P43"/>
  <c r="O43"/>
  <c r="N43"/>
  <c r="M43"/>
  <c r="L43"/>
  <c r="K43"/>
  <c r="J43"/>
  <c r="I43"/>
  <c r="H43"/>
  <c r="G43"/>
  <c r="F43"/>
  <c r="Q42"/>
  <c r="P42"/>
  <c r="O42"/>
  <c r="N42"/>
  <c r="Q41"/>
  <c r="P41"/>
  <c r="O41"/>
  <c r="N41"/>
  <c r="M41"/>
  <c r="L41"/>
  <c r="K41"/>
  <c r="J41"/>
  <c r="I41"/>
  <c r="H41"/>
  <c r="G41"/>
  <c r="F41"/>
  <c r="Q40"/>
  <c r="P40"/>
  <c r="O40"/>
  <c r="N40"/>
  <c r="Q39"/>
  <c r="P39"/>
  <c r="O39"/>
  <c r="N39"/>
  <c r="M39"/>
  <c r="L39"/>
  <c r="K39"/>
  <c r="J39"/>
  <c r="I39"/>
  <c r="H39"/>
  <c r="G39"/>
  <c r="F39"/>
  <c r="Q38"/>
  <c r="P38"/>
  <c r="O38"/>
  <c r="N38"/>
  <c r="M38"/>
  <c r="L38"/>
  <c r="K38"/>
  <c r="J38"/>
  <c r="I38"/>
  <c r="H38"/>
  <c r="G38"/>
  <c r="F38"/>
  <c r="Q37"/>
  <c r="P37"/>
  <c r="O37"/>
  <c r="N37"/>
  <c r="Q36"/>
  <c r="P36"/>
  <c r="O36"/>
  <c r="N36"/>
  <c r="M36"/>
  <c r="L36"/>
  <c r="K36"/>
  <c r="J36"/>
  <c r="I36"/>
  <c r="H36"/>
  <c r="G36"/>
  <c r="F36"/>
  <c r="Q35"/>
  <c r="P35"/>
  <c r="O35"/>
  <c r="N35"/>
  <c r="M35"/>
  <c r="L35"/>
  <c r="K35"/>
  <c r="J35"/>
  <c r="I35"/>
  <c r="H35"/>
  <c r="G35"/>
  <c r="F35"/>
  <c r="Q34"/>
  <c r="P34"/>
  <c r="O34"/>
  <c r="N34"/>
  <c r="Q33"/>
  <c r="P33"/>
  <c r="O33"/>
  <c r="N33"/>
  <c r="M33"/>
  <c r="L33"/>
  <c r="K33"/>
  <c r="J33"/>
  <c r="I33"/>
  <c r="H33"/>
  <c r="G33"/>
  <c r="F33"/>
  <c r="Q32"/>
  <c r="P32"/>
  <c r="O32"/>
  <c r="N32"/>
  <c r="M32"/>
  <c r="L32"/>
  <c r="K32"/>
  <c r="J32"/>
  <c r="I32"/>
  <c r="H32"/>
  <c r="G32"/>
  <c r="G31" s="1"/>
  <c r="G30" s="1"/>
  <c r="G29" s="1"/>
  <c r="F32"/>
  <c r="Q31"/>
  <c r="P31"/>
  <c r="O31"/>
  <c r="O30" s="1"/>
  <c r="O29" s="1"/>
  <c r="N31"/>
  <c r="M31"/>
  <c r="L31"/>
  <c r="K31"/>
  <c r="K30" s="1"/>
  <c r="K29" s="1"/>
  <c r="J31"/>
  <c r="I31"/>
  <c r="H31"/>
  <c r="F31"/>
  <c r="F30" s="1"/>
  <c r="F29" s="1"/>
  <c r="Q30"/>
  <c r="P30"/>
  <c r="N30"/>
  <c r="N29" s="1"/>
  <c r="M30"/>
  <c r="L30"/>
  <c r="J30"/>
  <c r="J29" s="1"/>
  <c r="I30"/>
  <c r="H30"/>
  <c r="Q29"/>
  <c r="P29"/>
  <c r="M29"/>
  <c r="L29"/>
  <c r="I29"/>
  <c r="H29"/>
  <c r="Q27"/>
  <c r="P27"/>
  <c r="O27"/>
  <c r="N27"/>
  <c r="Q26"/>
  <c r="P26"/>
  <c r="O26"/>
  <c r="N26"/>
  <c r="M26"/>
  <c r="L26"/>
  <c r="K26"/>
  <c r="J26"/>
  <c r="I26"/>
  <c r="H26"/>
  <c r="G26"/>
  <c r="F26"/>
  <c r="Q25"/>
  <c r="P25"/>
  <c r="O25"/>
  <c r="N25"/>
  <c r="M25"/>
  <c r="L25"/>
  <c r="K25"/>
  <c r="J25"/>
  <c r="I25"/>
  <c r="H25"/>
  <c r="G25"/>
  <c r="F25"/>
  <c r="Q24"/>
  <c r="P24"/>
  <c r="O24"/>
  <c r="N24"/>
  <c r="M24"/>
  <c r="L24"/>
  <c r="K24"/>
  <c r="J24"/>
  <c r="I24"/>
  <c r="H24"/>
  <c r="G24"/>
  <c r="F24"/>
  <c r="Q23"/>
  <c r="P23"/>
  <c r="O23"/>
  <c r="N23"/>
  <c r="M23"/>
  <c r="L23"/>
  <c r="K23"/>
  <c r="J23"/>
  <c r="I23"/>
  <c r="H23"/>
  <c r="G23"/>
  <c r="F23"/>
  <c r="Q22"/>
  <c r="P22"/>
  <c r="O22"/>
  <c r="N22"/>
  <c r="Q21"/>
  <c r="P21"/>
  <c r="O21"/>
  <c r="N21"/>
  <c r="M21"/>
  <c r="L21"/>
  <c r="K21"/>
  <c r="J21"/>
  <c r="I21"/>
  <c r="H21"/>
  <c r="F21"/>
  <c r="Q20"/>
  <c r="P20"/>
  <c r="O20"/>
  <c r="N20"/>
  <c r="M20"/>
  <c r="L20"/>
  <c r="K20"/>
  <c r="J20"/>
  <c r="I20"/>
  <c r="H20"/>
  <c r="G20"/>
  <c r="G19" s="1"/>
  <c r="G18" s="1"/>
  <c r="G17" s="1"/>
  <c r="F20"/>
  <c r="Q19"/>
  <c r="P19"/>
  <c r="O19"/>
  <c r="N19"/>
  <c r="M19"/>
  <c r="L19"/>
  <c r="K19"/>
  <c r="J19"/>
  <c r="I19"/>
  <c r="H19"/>
  <c r="F19"/>
  <c r="F18" s="1"/>
  <c r="F17" s="1"/>
  <c r="Q18"/>
  <c r="P18"/>
  <c r="O18"/>
  <c r="N18"/>
  <c r="M18"/>
  <c r="L18"/>
  <c r="K18"/>
  <c r="J18"/>
  <c r="I18"/>
  <c r="H18"/>
  <c r="Q17"/>
  <c r="P17"/>
  <c r="O17"/>
  <c r="N17"/>
  <c r="M17"/>
  <c r="L17"/>
  <c r="K17"/>
  <c r="J17"/>
  <c r="I17"/>
  <c r="H17"/>
  <c r="P631" l="1"/>
  <c r="H631"/>
  <c r="F631"/>
  <c r="J219"/>
  <c r="J122" s="1"/>
  <c r="J15" s="1"/>
  <c r="O225"/>
  <c r="M122"/>
  <c r="M15" s="1"/>
  <c r="N149"/>
  <c r="N148" s="1"/>
  <c r="N147" s="1"/>
  <c r="P234"/>
  <c r="Q1002"/>
  <c r="P1002"/>
  <c r="P880" s="1"/>
  <c r="O1002"/>
  <c r="O880" s="1"/>
  <c r="N1002"/>
  <c r="N880" s="1"/>
  <c r="Q880"/>
  <c r="L367"/>
  <c r="I500"/>
  <c r="I367" s="1"/>
  <c r="M500"/>
  <c r="M367" s="1"/>
  <c r="O500"/>
  <c r="O367" s="1"/>
  <c r="H542"/>
  <c r="H500" s="1"/>
  <c r="H367" s="1"/>
  <c r="P542"/>
  <c r="P500" s="1"/>
  <c r="P367" s="1"/>
  <c r="F542"/>
  <c r="N542"/>
  <c r="N500" s="1"/>
  <c r="N367" s="1"/>
  <c r="Q507"/>
  <c r="Q501" s="1"/>
  <c r="Q500" s="1"/>
  <c r="Q367" s="1"/>
  <c r="F500"/>
  <c r="F367" s="1"/>
  <c r="J367"/>
  <c r="G367"/>
  <c r="K367"/>
  <c r="O224"/>
  <c r="G225"/>
  <c r="G224" s="1"/>
  <c r="G219" s="1"/>
  <c r="G122" s="1"/>
  <c r="G15" s="1"/>
  <c r="K225"/>
  <c r="K224" s="1"/>
  <c r="K219" s="1"/>
  <c r="K122" s="1"/>
  <c r="K15" s="1"/>
  <c r="Q225"/>
  <c r="Q224" s="1"/>
  <c r="Q219" s="1"/>
  <c r="Q122" s="1"/>
  <c r="Q15" s="1"/>
  <c r="I122"/>
  <c r="I15" s="1"/>
  <c r="H225"/>
  <c r="H224" s="1"/>
  <c r="H219" s="1"/>
  <c r="H122" s="1"/>
  <c r="H15" s="1"/>
  <c r="L225"/>
  <c r="L224" s="1"/>
  <c r="L219" s="1"/>
  <c r="L122" s="1"/>
  <c r="L15" s="1"/>
  <c r="O219"/>
  <c r="O122" s="1"/>
  <c r="O15" s="1"/>
  <c r="P225"/>
  <c r="P224" s="1"/>
  <c r="P219" s="1"/>
  <c r="P122" s="1"/>
  <c r="P15" s="1"/>
  <c r="N234"/>
  <c r="N225" s="1"/>
  <c r="N224" s="1"/>
  <c r="N219" s="1"/>
  <c r="F234"/>
  <c r="F225" s="1"/>
  <c r="F224" s="1"/>
  <c r="F219" s="1"/>
  <c r="F122" s="1"/>
  <c r="F15" s="1"/>
  <c r="N122" l="1"/>
  <c r="N15" s="1"/>
  <c r="N1689" s="1"/>
  <c r="L1689"/>
  <c r="O1689"/>
  <c r="F1689"/>
  <c r="J1689"/>
  <c r="I1689"/>
  <c r="Q1689"/>
  <c r="G1689"/>
  <c r="M1689"/>
  <c r="K1689"/>
  <c r="P1689"/>
  <c r="H1689"/>
  <c r="P1690" l="1"/>
</calcChain>
</file>

<file path=xl/sharedStrings.xml><?xml version="1.0" encoding="utf-8"?>
<sst xmlns="http://schemas.openxmlformats.org/spreadsheetml/2006/main" count="7207" uniqueCount="859">
  <si>
    <t>Приложение 3</t>
  </si>
  <si>
    <t>к решению Думы</t>
  </si>
  <si>
    <t>от ___________ № _____</t>
  </si>
  <si>
    <t>от __________ № _____</t>
  </si>
  <si>
    <t>Наименование направления расходов, раздела, подраздела, целевой статьи, вида расходов функциональной классификации</t>
  </si>
  <si>
    <t xml:space="preserve">Рз </t>
  </si>
  <si>
    <t>ПР</t>
  </si>
  <si>
    <t>ЦСР</t>
  </si>
  <si>
    <t>ВР</t>
  </si>
  <si>
    <t>Сумма (тыс.руб.)</t>
  </si>
  <si>
    <t>Изменения</t>
  </si>
  <si>
    <t>Всего</t>
  </si>
  <si>
    <t>В том числе средства выше-стоящих бюджетов</t>
  </si>
  <si>
    <t>В том числе средства вышестоящих бюджетов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</si>
  <si>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</si>
  <si>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</si>
  <si>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</si>
  <si>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</t>
  </si>
  <si>
    <t>02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</si>
  <si>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</si>
  <si>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</si>
  <si>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</si>
  <si>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</si>
  <si>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Глава муниципального образования</t>
  </si>
  <si>
    <t>990 00 11010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</si>
  <si>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</si>
  <si>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</si>
  <si>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</si>
  <si>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</si>
  <si>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</si>
  <si>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990 00 11020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</si>
  <si>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</si>
  <si>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</si>
  <si>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</si>
  <si>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</si>
  <si>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</si>
  <si>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</si>
  <si>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</si>
  <si>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выплаты населению</t>
  </si>
  <si>
    <t>Иные бюджетные ассигнования</t>
  </si>
  <si>
    <t>Исполнение судебных актов</t>
  </si>
  <si>
    <t xml:space="preserve">Уплата налогов, сборов и иных платежей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</si>
  <si>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</si>
  <si>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</si>
  <si>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Субвенции</t>
  </si>
  <si>
    <t>990 00 75000</t>
  </si>
  <si>
    <t>Организация деятельности в сфере обеспечения жильем отдельных категорий граждан</t>
  </si>
  <si>
    <t>990 00 75080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</si>
  <si>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</si>
  <si>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990 00 75180</t>
  </si>
  <si>
    <t>Меры по осуществлению деятельности по опеке и попечительству в отношении совершеннолетних граждан</t>
  </si>
  <si>
    <t>990 00 75190</t>
  </si>
  <si>
    <t>Организация деятельности в сфере охраны труда</t>
  </si>
  <si>
    <t>990 00 75200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</si>
  <si>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</si>
  <si>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</si>
  <si>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Председатель, заместитель и аудиторы контрольно-счетной палаты муниципального образования</t>
  </si>
  <si>
    <t>990 00 11050</t>
  </si>
  <si>
    <t>Резервные фонды</t>
  </si>
  <si>
    <t>11</t>
  </si>
  <si>
    <t>990 00 07000</t>
  </si>
  <si>
    <t>990 00 07090</t>
  </si>
  <si>
    <t>Резервные средства</t>
  </si>
  <si>
    <t>Другие общегосударственные вопросы</t>
  </si>
  <si>
    <t>13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</si>
  <si>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</si>
  <si>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</si>
  <si>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Мероприятия в установленной сфере деятельности</t>
  </si>
  <si>
    <t>090 00 04000</t>
  </si>
  <si>
    <t>Мероприятия в сфере общегосударственного управления</t>
  </si>
  <si>
    <t>090 00 04040</t>
  </si>
  <si>
    <t>Муниципальная программа «Развитие информационно-телекоммуникационной инфраструктуры городского округа Тольятти на 2022-2026 годы»</t>
  </si>
  <si>
    <t>110 00 00000</t>
  </si>
  <si>
    <t>Финансовое обеспечение деятельности бюджетных и автономных учреждений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</si>
  <si>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</si>
  <si>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</si>
  <si>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</si>
  <si>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</si>
  <si>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</si>
  <si>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110 00 04000</t>
  </si>
  <si>
    <t>Мероприятия в сфере информационно-коммуникационных технологий и связи</t>
  </si>
  <si>
    <t>110 00 04460</t>
  </si>
  <si>
    <t>Мероприятия в учреждениях, обеспечивающих предоставление государственных и муниципальных услуг</t>
  </si>
  <si>
    <t>110 00 04470</t>
  </si>
  <si>
    <t>Муниципальная программа «Противодействие коррупции в городском округе Тольятти на 2022-2026 годы»</t>
  </si>
  <si>
    <t>170 00 00000</t>
  </si>
  <si>
    <t>170 00 04000</t>
  </si>
  <si>
    <t>170 00 04040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</si>
  <si>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</si>
  <si>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280 00 00000</t>
  </si>
  <si>
    <t>Финансовое обеспечение деятельности казенных учреждений</t>
  </si>
  <si>
    <t>280 00 12000</t>
  </si>
  <si>
    <t>280 00 12380</t>
  </si>
  <si>
    <t>Расходы на выплаты персоналу казенных учреждений</t>
  </si>
  <si>
    <t>990 00 04000</t>
  </si>
  <si>
    <t>990 00 04040</t>
  </si>
  <si>
    <t>Материально-техническое обеспечение деятельности Общественной палаты</t>
  </si>
  <si>
    <t>990 00 04060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</si>
  <si>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</si>
  <si>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 xml:space="preserve">990 00 04120 </t>
  </si>
  <si>
    <t>990 00 04120</t>
  </si>
  <si>
    <t>Иные нераспределенные бюджетные ассигнования на реализацию инициативных проектов</t>
  </si>
  <si>
    <t>990 00 04710</t>
  </si>
  <si>
    <t>990 00 12000</t>
  </si>
  <si>
    <t>Учреждения, осуществляющие деятельность в сфере общегосударственного управления</t>
  </si>
  <si>
    <t xml:space="preserve">990 00 12040 </t>
  </si>
  <si>
    <t>Учреждения, осуществляющие деятельность в сфере обеспечения хозяйственного обслуживания</t>
  </si>
  <si>
    <t>990 00 12060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</si>
  <si>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</si>
  <si>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</si>
  <si>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</si>
  <si>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</si>
  <si>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</si>
  <si>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</si>
  <si>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</si>
  <si>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</si>
  <si>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</si>
  <si>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</si>
  <si>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</si>
  <si>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</si>
  <si>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</si>
  <si>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</si>
  <si>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наркомании населения городского округа Тольятти на 2019-2023 годы»</t>
  </si>
  <si>
    <t>060 00 00000</t>
  </si>
  <si>
    <t>060 00 04000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</si>
  <si>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</si>
  <si>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060 00 04150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</si>
  <si>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</si>
  <si>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160 00 00000</t>
  </si>
  <si>
    <t>Субсидии некоммерческим организациям</t>
  </si>
  <si>
    <t>160 00 10000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</si>
  <si>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</si>
  <si>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</si>
  <si>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</si>
  <si>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</si>
  <si>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</si>
  <si>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990 00 04150</t>
  </si>
  <si>
    <t>НАЦИОНАЛЬНАЯ ЭКОНОМИКА</t>
  </si>
  <si>
    <t>04 00</t>
  </si>
  <si>
    <t>Лесное хозяйство</t>
  </si>
  <si>
    <t>07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</si>
  <si>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</si>
  <si>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230 00 00000</t>
  </si>
  <si>
    <t>230 00 02000</t>
  </si>
  <si>
    <t>Учреждения, осуществляющие деятельность в области лесного хозяйства</t>
  </si>
  <si>
    <t>230 00 02390</t>
  </si>
  <si>
    <t>Субсидии бюджетным учреждениям</t>
  </si>
  <si>
    <t>230 00 12000</t>
  </si>
  <si>
    <t>230 00 12390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</si>
  <si>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</si>
  <si>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t>230 00 S3250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</si>
  <si>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t>
  </si>
  <si>
    <t>230 00 S3800</t>
  </si>
  <si>
    <t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t>
  </si>
  <si>
    <t>230 00 S3810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</si>
  <si>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t>
  </si>
  <si>
    <t>230 00 S4430</t>
  </si>
  <si>
    <t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t>
  </si>
  <si>
    <t>230 00 S4440</t>
  </si>
  <si>
    <t>990 00 02000</t>
  </si>
  <si>
    <t>990 00 02390</t>
  </si>
  <si>
    <t>990 00 12390</t>
  </si>
  <si>
    <t>990 00 S3250</t>
  </si>
  <si>
    <t>990 00 S3800</t>
  </si>
  <si>
    <t>990 00 S3810</t>
  </si>
  <si>
    <t>990 00 S4430</t>
  </si>
  <si>
    <t>990 00 S4440</t>
  </si>
  <si>
    <t>Транспорт</t>
  </si>
  <si>
    <t>08</t>
  </si>
  <si>
    <t xml:space="preserve">Муниципальная программа «Развитие транспортной системы и дорожного хозяйства городского округа Тольятти на 2021-2025гг.» </t>
  </si>
  <si>
    <t>150 00 00000</t>
  </si>
  <si>
    <t xml:space="preserve">Подпрограмма «Развитие городского пассажирского транспорта в городском округе Тольятти на период 2021-2025гг.» </t>
  </si>
  <si>
    <t xml:space="preserve">155 00 00000 </t>
  </si>
  <si>
    <t xml:space="preserve">155 00 04000 </t>
  </si>
  <si>
    <t>Мероприятия в сфере транспорта</t>
  </si>
  <si>
    <t xml:space="preserve">155 00 04090 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</si>
  <si>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</si>
  <si>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155 00 06000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</si>
  <si>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</si>
  <si>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155 00 06530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</si>
  <si>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</si>
  <si>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155 00 75000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</si>
  <si>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</si>
  <si>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155 00 S3990</t>
  </si>
  <si>
    <t xml:space="preserve">Дорожное хозяйство (дорожные фонды) </t>
  </si>
  <si>
    <t>09</t>
  </si>
  <si>
    <t xml:space="preserve">Подпрограмма «Содержание улично-дорожной сети городского округа Тольятти на 2021-2025гг.» </t>
  </si>
  <si>
    <t>151 00 00000</t>
  </si>
  <si>
    <t>151 00 04000</t>
  </si>
  <si>
    <t>Мероприятия в сфере дорожного хозяйства</t>
  </si>
  <si>
    <t>151 00 04180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</si>
  <si>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</si>
  <si>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04 </t>
  </si>
  <si>
    <t>152 00 00000</t>
  </si>
  <si>
    <t>152 00 04000</t>
  </si>
  <si>
    <t>Бюджетные инвестиции</t>
  </si>
  <si>
    <t>152 00 04100</t>
  </si>
  <si>
    <t>Капитальные вложения в объекты государственной (муниципальной) собственности</t>
  </si>
  <si>
    <t>152 00 04180</t>
  </si>
  <si>
    <t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t>
  </si>
  <si>
    <t>152 00 S3270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</si>
  <si>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</si>
  <si>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152 R1 53930</t>
  </si>
  <si>
    <t xml:space="preserve">Подпрограмма  «Повышение безопасности дорожного движения на период 2021-2025гг.»                      </t>
  </si>
  <si>
    <t>154 00 00000</t>
  </si>
  <si>
    <t xml:space="preserve">154 00 04000 </t>
  </si>
  <si>
    <t xml:space="preserve">154 00 04180 </t>
  </si>
  <si>
    <t>154 00 12000</t>
  </si>
  <si>
    <t>Учреждения, осуществляющие деятельность в сфере дорожного хозяйства</t>
  </si>
  <si>
    <t>154 00 12180</t>
  </si>
  <si>
    <t>990 00 12180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</si>
  <si>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</si>
  <si>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</si>
  <si>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2021-2030 годы»</t>
  </si>
  <si>
    <t>260 00 00000</t>
  </si>
  <si>
    <t>260 00 04000</t>
  </si>
  <si>
    <t>Мероприятия в сфере национальной экономики</t>
  </si>
  <si>
    <t>260 00 04070</t>
  </si>
  <si>
    <t>990 00 02070</t>
  </si>
  <si>
    <t>Учреждения, осуществляющие деятельность в сфере градостроительной деятельности</t>
  </si>
  <si>
    <t>990 00 02320</t>
  </si>
  <si>
    <t>990 00 04070</t>
  </si>
  <si>
    <t>Мероприятия в области застройки территорий</t>
  </si>
  <si>
    <t>990 00 04310</t>
  </si>
  <si>
    <t>Мероприятия в сфере градостроительства</t>
  </si>
  <si>
    <t>990 00 04610</t>
  </si>
  <si>
    <t>ЖИЛИЩНО-КОММУНАЛЬНОЕ ХОЗЯЙСТВО</t>
  </si>
  <si>
    <t>05 00</t>
  </si>
  <si>
    <t>Жилищное хозяйство</t>
  </si>
  <si>
    <t>05</t>
  </si>
  <si>
    <t>Муниципальная программа «Капитальный ремонт многоквартирных домов городского округа Тольятти на 2019-2023 годы»</t>
  </si>
  <si>
    <t>140 00 00000</t>
  </si>
  <si>
    <t>140 00 04000</t>
  </si>
  <si>
    <t>Мероприятия в области жилищного хозяйства</t>
  </si>
  <si>
    <t>140 00 04130</t>
  </si>
  <si>
    <t>990 00 04130</t>
  </si>
  <si>
    <t>Коммунальное хозяйство</t>
  </si>
  <si>
    <t>Мероприятия в области коммунального хозяйства</t>
  </si>
  <si>
    <t>990 00 04410</t>
  </si>
  <si>
    <t xml:space="preserve">Благоустройство </t>
  </si>
  <si>
    <t>Муниципальная программа «Тольятти - чистый город на 2020-2024 годы»</t>
  </si>
  <si>
    <t>130 00 00000</t>
  </si>
  <si>
    <t>130 00 04000</t>
  </si>
  <si>
    <t>Мероприятия в области благоустройства</t>
  </si>
  <si>
    <t>130 00 04420</t>
  </si>
  <si>
    <t>151 00 04420</t>
  </si>
  <si>
    <t>Муниципальная программа «Охрана окружающей среды на территории городского округа Тольятти на 2022-2026 годы»</t>
  </si>
  <si>
    <t>240 00 00000</t>
  </si>
  <si>
    <t>240 00 04000</t>
  </si>
  <si>
    <t>240 00 04420</t>
  </si>
  <si>
    <t>Муниципальная программа «Благоустройство территории городского округа Тольятти на 2015-2024 годы»</t>
  </si>
  <si>
    <t>330 00 00000</t>
  </si>
  <si>
    <t>330 00 04000</t>
  </si>
  <si>
    <t>330 00 04420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</si>
  <si>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</si>
  <si>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330 00 S6150</t>
  </si>
  <si>
    <t>Муниципальная программа «Формирование современной городской среды на 2018-2024 годы»</t>
  </si>
  <si>
    <t xml:space="preserve">340 00 00000 </t>
  </si>
  <si>
    <t>Реализация программ формирования современной городской среды</t>
  </si>
  <si>
    <t>340 F2 55550</t>
  </si>
  <si>
    <t>990 00 04420</t>
  </si>
  <si>
    <t>Другие вопросы в области жилищно-коммунального хозяйства</t>
  </si>
  <si>
    <t>090 00 02000</t>
  </si>
  <si>
    <t>Учреждения, осуществляющие деятельность по другим вопросам в области жилищно-коммунального хозяйства</t>
  </si>
  <si>
    <t>090 00 02430</t>
  </si>
  <si>
    <t>130 00 02000</t>
  </si>
  <si>
    <t>130 00 02430</t>
  </si>
  <si>
    <t>Мероприятия в учреждениях, осуществляющих деятельность по другим вопросам в области жилищно-коммунального хозяйства</t>
  </si>
  <si>
    <t>130 00 04430</t>
  </si>
  <si>
    <t>990 00 02430</t>
  </si>
  <si>
    <t>ОХРАНА ОКРУЖАЮЩЕЙ СРЕДЫ</t>
  </si>
  <si>
    <t>06 00</t>
  </si>
  <si>
    <t>Сбор, удаление отходов и очистка сточных вод</t>
  </si>
  <si>
    <t>Мероприятия по сбору, удалению отходов и очистке сточных вод</t>
  </si>
  <si>
    <t>240 00 04440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</si>
  <si>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</si>
  <si>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</si>
  <si>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240 00 04450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</si>
  <si>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t>
  </si>
  <si>
    <t>240 G1 52420</t>
  </si>
  <si>
    <t>ОБРАЗОВАНИЕ</t>
  </si>
  <si>
    <t>07 00</t>
  </si>
  <si>
    <t>Дошкольное образование</t>
  </si>
  <si>
    <t>070 00 00000</t>
  </si>
  <si>
    <t>070 00 02000</t>
  </si>
  <si>
    <t>Дошкольные образовательные организации</t>
  </si>
  <si>
    <t>070 00 02260</t>
  </si>
  <si>
    <t>070 00 04000</t>
  </si>
  <si>
    <t>070 00 04100</t>
  </si>
  <si>
    <t>Мероприятия в сфере дошкольного образования</t>
  </si>
  <si>
    <t>070 00 04260</t>
  </si>
  <si>
    <t>070 00 10000</t>
  </si>
  <si>
    <t>Субсидии некоммерческим организациям в сфере дошкольного образования</t>
  </si>
  <si>
    <t>070 00 10260</t>
  </si>
  <si>
    <t>Общее образование</t>
  </si>
  <si>
    <t>Общеобразовательные организации</t>
  </si>
  <si>
    <t>070 00 02270</t>
  </si>
  <si>
    <t>Мероприятия в общеобразовательных организациях</t>
  </si>
  <si>
    <t>070 00 04270</t>
  </si>
  <si>
    <t>070 00 06000</t>
  </si>
  <si>
    <t>Субсидии юридическим лицам в сфере общего образования</t>
  </si>
  <si>
    <t>070 00 06270</t>
  </si>
  <si>
    <t>070 00 L3040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</si>
  <si>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</si>
  <si>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S4950</t>
  </si>
  <si>
    <t xml:space="preserve">Создание новых мест в общеобразовательных организациях </t>
  </si>
  <si>
    <t>070 E1 5520Z</t>
  </si>
  <si>
    <t>Дополнительное образование детей</t>
  </si>
  <si>
    <t>Муниципальная программа «Культура Тольятти на 2019 - 2023 годы»</t>
  </si>
  <si>
    <t>010 00 00000</t>
  </si>
  <si>
    <t>010 00 02000</t>
  </si>
  <si>
    <t>Организации дополнительного образования</t>
  </si>
  <si>
    <t>010 00 02280</t>
  </si>
  <si>
    <t>010 00 04000</t>
  </si>
  <si>
    <t>Мероприятия в сфере дополнительного образования</t>
  </si>
  <si>
    <t>010 00 04280</t>
  </si>
  <si>
    <t>Мероприятия на поддержку отрасли культуры</t>
  </si>
  <si>
    <t>010 A1 55190</t>
  </si>
  <si>
    <t>Муниципальная программа «Развитие физической культуры и спорта в городском округе Тольятти на 2022-2026 годы»</t>
  </si>
  <si>
    <t>020 00 00000</t>
  </si>
  <si>
    <t>020 00 02000</t>
  </si>
  <si>
    <t>020 00 02280</t>
  </si>
  <si>
    <t>020 00 04000</t>
  </si>
  <si>
    <t>020 00 04280</t>
  </si>
  <si>
    <t>070 00 02280</t>
  </si>
  <si>
    <t>070 00 04280</t>
  </si>
  <si>
    <t>990 00 02280</t>
  </si>
  <si>
    <t>990 00 04280</t>
  </si>
  <si>
    <t>Профессиональная подготовка, переподготовка и повышение квалификации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</si>
  <si>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</si>
  <si>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</si>
  <si>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Молодежная политика</t>
  </si>
  <si>
    <t>030 00 00000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</si>
  <si>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</si>
  <si>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</si>
  <si>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</si>
  <si>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</si>
  <si>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Мероприятия в области молодежной политики</t>
  </si>
  <si>
    <t>030 00 04350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</si>
  <si>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</si>
  <si>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</si>
  <si>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Муниципальная программа  «Развитие системы образования городского округа Тольятти на 2021-2027 годы»</t>
  </si>
  <si>
    <t>070 00 75000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</si>
  <si>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</si>
  <si>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070 00 75300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</si>
  <si>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</si>
  <si>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</si>
  <si>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</si>
  <si>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</si>
  <si>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</si>
  <si>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</si>
  <si>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</si>
  <si>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2014-2023 годы</t>
  </si>
  <si>
    <t>070 00 S4680</t>
  </si>
  <si>
    <t>КУЛЬТУРА, КИНЕМАТОГРАФИЯ</t>
  </si>
  <si>
    <t>08 00</t>
  </si>
  <si>
    <t xml:space="preserve">Культура </t>
  </si>
  <si>
    <t>Парковые комплексы</t>
  </si>
  <si>
    <t>010 00 02200</t>
  </si>
  <si>
    <t>Дворцы, дома и другие учреждения культуры</t>
  </si>
  <si>
    <t>010 00 02210</t>
  </si>
  <si>
    <t>Музеи</t>
  </si>
  <si>
    <t>010 00 02220</t>
  </si>
  <si>
    <t>Библиотеки</t>
  </si>
  <si>
    <t>010 00 02230</t>
  </si>
  <si>
    <t>Театры, концертные и другие организации исполнительских искусств</t>
  </si>
  <si>
    <t>010 00 02240</t>
  </si>
  <si>
    <t>010 00 04200</t>
  </si>
  <si>
    <t>010 00 04210</t>
  </si>
  <si>
    <t>010 00 04220</t>
  </si>
  <si>
    <t>010 00 04230</t>
  </si>
  <si>
    <t>010 00 04240</t>
  </si>
  <si>
    <t>Поддержка творческой деятельности и техническое оснащение детских и кукольных театров</t>
  </si>
  <si>
    <t>010 00 L5170</t>
  </si>
  <si>
    <t>990 00 02200</t>
  </si>
  <si>
    <t>990 00 02210</t>
  </si>
  <si>
    <t>990 00 02220</t>
  </si>
  <si>
    <t>990 00 02230</t>
  </si>
  <si>
    <t>990 00 02240</t>
  </si>
  <si>
    <t>990 00 04200</t>
  </si>
  <si>
    <t>990 00 04210</t>
  </si>
  <si>
    <t>990 00 04220</t>
  </si>
  <si>
    <t>990 00 04230</t>
  </si>
  <si>
    <t>990 00 04240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</si>
  <si>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</si>
  <si>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</si>
  <si>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010 00 04510</t>
  </si>
  <si>
    <t>990 00 04510</t>
  </si>
  <si>
    <t>СОЦИАЛЬНАЯ ПОЛИТИКА</t>
  </si>
  <si>
    <t>10 00</t>
  </si>
  <si>
    <t>Пенсионное обеспечение</t>
  </si>
  <si>
    <t>Доплаты к пенсиям, дополнительное пенсионное обеспечение</t>
  </si>
  <si>
    <t>990 00 08000</t>
  </si>
  <si>
    <t>990 00 08010</t>
  </si>
  <si>
    <t>Социальные выплаты гражданам, кроме публичных нормативных социальных выплат</t>
  </si>
  <si>
    <t>Социальное обеспечение населения</t>
  </si>
  <si>
    <t>Охрана семьи и детства</t>
  </si>
  <si>
    <t>Муниципальная программа «Создание условий для улучшения качества жизни жителей городского округа Тольятти» на 2020-2024 годы</t>
  </si>
  <si>
    <t>050 00 00000</t>
  </si>
  <si>
    <t>050 00 75000</t>
  </si>
  <si>
    <t>Вознаграждение, причитающееся приемному родителю, патронатному воспитателю</t>
  </si>
  <si>
    <t>050 00 75170</t>
  </si>
  <si>
    <t>Социальные выплаты гражданам, кроме публичных
нормативных социальных выплат</t>
  </si>
  <si>
    <t>Муниципальная программа городского округа Тольятти «Молодой семье - доступное жилье» на 2014-2025 годы</t>
  </si>
  <si>
    <t>080 00 00000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</si>
  <si>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</si>
  <si>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</si>
  <si>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</si>
  <si>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990 00 Z0820</t>
  </si>
  <si>
    <t xml:space="preserve">Капитальные вложения в объекты государственной (муниципальной) собственности </t>
  </si>
  <si>
    <t>Другие вопросы в области социальной политики</t>
  </si>
  <si>
    <t>050 00 04000</t>
  </si>
  <si>
    <t>Мероприятия в области социальной политики</t>
  </si>
  <si>
    <t>050 00 04370</t>
  </si>
  <si>
    <t>280 00 04000</t>
  </si>
  <si>
    <t>280 00 04370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</si>
  <si>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</si>
  <si>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 xml:space="preserve">280 00 10370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</si>
  <si>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</si>
  <si>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</si>
  <si>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ФИЗИЧЕСКАЯ КУЛЬТУРА И СПОРТ</t>
  </si>
  <si>
    <t>11 00</t>
  </si>
  <si>
    <t>Физическая культура</t>
  </si>
  <si>
    <t>020 00 02360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</si>
  <si>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</si>
  <si>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</si>
  <si>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020 00 04100</t>
  </si>
  <si>
    <t>Мероприятия в области физической культуры и спорта</t>
  </si>
  <si>
    <t>020 00 04360</t>
  </si>
  <si>
    <t>Спорт высших достижений</t>
  </si>
  <si>
    <t>Организация деятельности по спортивной подготовке</t>
  </si>
  <si>
    <t>020 00 02290</t>
  </si>
  <si>
    <t>Мероприятия в сфере организации деятельности по спортивной подготовке</t>
  </si>
  <si>
    <t>020 00 04290</t>
  </si>
  <si>
    <t>020 00 S4680</t>
  </si>
  <si>
    <t>СРЕДСТВА МАССОВОЙ ИНФОРМАЦИИ</t>
  </si>
  <si>
    <t>12 00</t>
  </si>
  <si>
    <t xml:space="preserve">Другие вопросы в области средств массовой информации </t>
  </si>
  <si>
    <t xml:space="preserve">Учреждения, осуществляющие деятельность в сфере средств массовой информации </t>
  </si>
  <si>
    <t xml:space="preserve">990 00 02080 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</si>
  <si>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</si>
  <si>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</si>
  <si>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</si>
  <si>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</si>
  <si>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</si>
  <si>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</si>
  <si>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</si>
  <si>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Условно утвержденные расходы</t>
  </si>
  <si>
    <t>ВСЕГО РАСХОДОВ</t>
  </si>
  <si>
    <t>155 00 75480</t>
  </si>
  <si>
    <t>Организация перевозок к местам расположения садово-дачных массивов по межмуниципальным маршрутам регулярных перевозок по регулируемым тарифам в целях возмещения недополученных доходов перевозчиков</t>
  </si>
  <si>
    <t>155 00 S4810</t>
  </si>
  <si>
    <t>070 00 S4940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</si>
  <si>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</si>
  <si>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990 A1 55192</t>
  </si>
  <si>
    <t>Государственная поддержка отрасли культуры (оснащение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материалами)</t>
  </si>
  <si>
    <t>990 00 L5190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</si>
  <si>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</t>
  </si>
  <si>
    <t>340 F2 55551</t>
  </si>
  <si>
    <t>Реализация программ формирования современной городской среды (благоустройство дворовых территорий)</t>
  </si>
  <si>
    <t>Реализация программ формирования современной городской среды (благоустройство общественных территорий)</t>
  </si>
  <si>
    <t>340 F2 55552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</si>
  <si>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</si>
  <si>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</si>
  <si>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070 00 75470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</si>
  <si>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</si>
  <si>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</si>
  <si>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</si>
  <si>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070 00 75060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</si>
  <si>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</si>
  <si>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070 00 R3030</t>
  </si>
  <si>
    <t>600</t>
  </si>
  <si>
    <t>610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</si>
  <si>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</si>
  <si>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</si>
  <si>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2024 И 2025 ГОДОВ</t>
  </si>
  <si>
    <t>220 00 00000</t>
  </si>
  <si>
    <t>220 00 11000</t>
  </si>
  <si>
    <t>220 00 11010</t>
  </si>
  <si>
    <t>100</t>
  </si>
  <si>
    <t>120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</si>
  <si>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2023-2028 годы</t>
    </r>
    <r>
      <rPr>
        <sz val="13"/>
        <rFont val="Calibri"/>
        <family val="2"/>
        <charset val="204"/>
      </rPr>
      <t>»</t>
    </r>
  </si>
  <si>
    <t>220 00 11040</t>
  </si>
  <si>
    <t>200</t>
  </si>
  <si>
    <t>240</t>
  </si>
  <si>
    <t>221 00 00000</t>
  </si>
  <si>
    <t>221 00 04000</t>
  </si>
  <si>
    <t>Мероприятия, направленные на развитие муниципальной службы</t>
  </si>
  <si>
    <t>221 00 04050</t>
  </si>
  <si>
    <t>Подпрограмма «Развитие муниципальной службы в городском округе Тольятти на 2023-2028 годы»</t>
  </si>
  <si>
    <t>800</t>
  </si>
  <si>
    <t xml:space="preserve">Уплата налогов, сборов и иных платежей              </t>
  </si>
  <si>
    <t>850</t>
  </si>
  <si>
    <t>Резерв на меры социальной поддержки</t>
  </si>
  <si>
    <t>990 00 04730</t>
  </si>
  <si>
    <t>220 00 04000</t>
  </si>
  <si>
    <t>220 00 04040</t>
  </si>
  <si>
    <t>300</t>
  </si>
  <si>
    <t>360</t>
  </si>
  <si>
    <t xml:space="preserve">220 00 04120 </t>
  </si>
  <si>
    <t>Муниципальная программа «Развитие органов местного самоуправления городского округа Тольятти, на 2023-2028 годы»</t>
  </si>
  <si>
    <t>220 00 04130</t>
  </si>
  <si>
    <t>220 00 04410</t>
  </si>
  <si>
    <t>990 00 04170</t>
  </si>
  <si>
    <t>400</t>
  </si>
  <si>
    <t>410</t>
  </si>
  <si>
    <t>Мероприятия по обеспечению жильем</t>
  </si>
  <si>
    <t>990 00 12150</t>
  </si>
  <si>
    <t>990 00 10050</t>
  </si>
  <si>
    <t>Субсидии некоммерческим организациям (за исключением государственных (муниципальных) учреждений)</t>
  </si>
  <si>
    <t>155 00 06570</t>
  </si>
  <si>
    <t>Субсидии на предоставление услуги по перевозке маломобильных граждан специализированными автомобилями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</si>
  <si>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</si>
  <si>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</si>
  <si>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</si>
  <si>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</si>
  <si>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>620</t>
  </si>
  <si>
    <t>120 00 04000</t>
  </si>
  <si>
    <t>120 00 04070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</si>
  <si>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</si>
  <si>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100 00 00000</t>
  </si>
  <si>
    <t>100 00 02000</t>
  </si>
  <si>
    <t>100 00 02320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</si>
  <si>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</si>
  <si>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100 00 04000</t>
  </si>
  <si>
    <t>100 00 04310</t>
  </si>
  <si>
    <t>240 00 04100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</si>
  <si>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</si>
  <si>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</si>
  <si>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</si>
  <si>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2022-2026 годы</t>
    </r>
    <r>
      <rPr>
        <sz val="13"/>
        <rFont val="Calibri"/>
        <family val="2"/>
        <charset val="204"/>
      </rPr>
      <t>»</t>
    </r>
  </si>
  <si>
    <t xml:space="preserve">Мероприятия в установленной сфере деятельности </t>
  </si>
  <si>
    <t>990 00 04370</t>
  </si>
  <si>
    <t>220 00 08000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</si>
  <si>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t>
  </si>
  <si>
    <t>220 00 08010</t>
  </si>
  <si>
    <t>320</t>
  </si>
  <si>
    <t>630</t>
  </si>
  <si>
    <t xml:space="preserve">280 00 10620 </t>
  </si>
  <si>
    <t>Субсидии некоммерческим организациям, не являющимся 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</si>
  <si>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220 00 12000</t>
  </si>
  <si>
    <t>Учреждения, осуществляющие деятельность  в сфере общегосударственного управления</t>
  </si>
  <si>
    <t>220 00 12040</t>
  </si>
  <si>
    <t>110</t>
  </si>
  <si>
    <t>Учреждения, осуществляющие деятельность  в сфере обеспечения хозяйственного обслуживания</t>
  </si>
  <si>
    <t>220 00 12060</t>
  </si>
  <si>
    <t>220 00 02000</t>
  </si>
  <si>
    <t xml:space="preserve">Учреждения, осуществляющие деятельность  в сфере средств массовой информации </t>
  </si>
  <si>
    <t>220 00 02080</t>
  </si>
  <si>
    <t>290 00 00000</t>
  </si>
  <si>
    <t>290 00 04000</t>
  </si>
  <si>
    <t>290 00 04040</t>
  </si>
  <si>
    <t>Муниципальная программа «Ремонт помещений, находящихся в муниципальной собственности городского округа Тольятти на 2023-2027 годы»</t>
  </si>
  <si>
    <t>090 00 12000</t>
  </si>
  <si>
    <t>090 00 12390</t>
  </si>
  <si>
    <t>Муниципальная программа «Защита населения и территорий от черезвычайных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Тольятти, на 2021-2025 годы»</t>
  </si>
  <si>
    <t>290 00 04130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</si>
  <si>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</si>
  <si>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290 00 04410</t>
  </si>
  <si>
    <t>320 00 00000</t>
  </si>
  <si>
    <t>320 00 04000</t>
  </si>
  <si>
    <t>320 00 04410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</si>
  <si>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</si>
  <si>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130 00 12000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</si>
  <si>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фрндами</t>
  </si>
  <si>
    <t>Расходы на выплату персоналу казенных учреждений</t>
  </si>
  <si>
    <t>Уплата налогов, сборов и иных платежей</t>
  </si>
  <si>
    <t>Мероприятия в области  благоустройства</t>
  </si>
  <si>
    <t>320 00 04420</t>
  </si>
  <si>
    <t>990 F2 55551</t>
  </si>
  <si>
    <t>990 F2 55552</t>
  </si>
  <si>
    <t xml:space="preserve">990 00 S6150 </t>
  </si>
  <si>
    <t>320 00 02000</t>
  </si>
  <si>
    <t>Учреждения, осуществляющие  деятельность по другим вопросам в области жилищно-коммунального хозяйства</t>
  </si>
  <si>
    <t>320 00 02430</t>
  </si>
  <si>
    <t>990 00 04430</t>
  </si>
  <si>
    <t xml:space="preserve">Приложение </t>
  </si>
  <si>
    <t>Приложение 5</t>
  </si>
  <si>
    <t xml:space="preserve">от .12.2021 № </t>
  </si>
  <si>
    <t>830</t>
  </si>
  <si>
    <t>220 00 75000</t>
  </si>
  <si>
    <t>220 00 75080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</si>
  <si>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</si>
  <si>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220 00 75180</t>
  </si>
  <si>
    <t>220 00 75190</t>
  </si>
  <si>
    <t>Резервный фонд администрации городского округа Тольятти</t>
  </si>
  <si>
    <t>870</t>
  </si>
  <si>
    <t xml:space="preserve">Уплата налогов, сборов и иных платежей                    </t>
  </si>
  <si>
    <t>Учреждения, обеспечивающие  поддержку некоммерческих организаций</t>
  </si>
  <si>
    <t>990 00 02470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</si>
  <si>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</si>
  <si>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</si>
  <si>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990 00 04460</t>
  </si>
  <si>
    <t>990 00 04470</t>
  </si>
  <si>
    <t>Организация деятельности в сфере охраны окружающей среды</t>
  </si>
  <si>
    <t>990 00 75120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</si>
  <si>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</si>
  <si>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990 00 12140</t>
  </si>
  <si>
    <t>160 00 04000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</si>
  <si>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</si>
  <si>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160 00 04150</t>
  </si>
  <si>
    <t>Обеспечение деятельности народных дружин</t>
  </si>
  <si>
    <t>160 00 S3300</t>
  </si>
  <si>
    <t>230 00 04000</t>
  </si>
  <si>
    <t>Мероприятия в области лесного хозяйства</t>
  </si>
  <si>
    <t>230 00 04390</t>
  </si>
  <si>
    <t>230 00 S0340</t>
  </si>
  <si>
    <t>Мероприятия  по созданию условий  для предоставления транспортных услуг населению и организацию транспортного обслуживания населения</t>
  </si>
  <si>
    <t xml:space="preserve">155 00 04190 </t>
  </si>
  <si>
    <t>810</t>
  </si>
  <si>
    <t>Субсидии не в рамках программных расходов</t>
  </si>
  <si>
    <t>990 00 03000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</si>
  <si>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</si>
  <si>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990 00 03010</t>
  </si>
  <si>
    <t>990 00 03020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</si>
  <si>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</si>
  <si>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990 00 03030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</si>
  <si>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</si>
  <si>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990 00 03040</t>
  </si>
  <si>
    <t>990 00 04090</t>
  </si>
  <si>
    <t>990 00 S3990</t>
  </si>
  <si>
    <t xml:space="preserve">Муниципальная программа «Развитие транспортной системы и дорожного хозяйства городского округа Тольятти на 2021-2025гг.»  </t>
  </si>
  <si>
    <t xml:space="preserve">Подпрограмма «Содержание улично-дорожной сети городского округа Тольятти на  2021-2025гг.» </t>
  </si>
  <si>
    <t>Стимулирование программ развития жилищного строительства субъектов Российской Федерации</t>
  </si>
  <si>
    <t>152 F1 50210</t>
  </si>
  <si>
    <t>152 F1 5021Z</t>
  </si>
  <si>
    <t>990 00 04100</t>
  </si>
  <si>
    <t>990 00 04180</t>
  </si>
  <si>
    <t>Финансовое обеспечение дорожной деятельности в рамках государственной программы Самарской области «Развитие транспортной системы Самарской области (2014-2025годы)»</t>
  </si>
  <si>
    <t>990 00 S3270</t>
  </si>
  <si>
    <t>990 R1 53930</t>
  </si>
  <si>
    <t>990  R1 53930</t>
  </si>
  <si>
    <t>Связь и информатика</t>
  </si>
  <si>
    <t>Учреждения, осуществляющие деятельность в сфере связи и информатики</t>
  </si>
  <si>
    <t>110 00 02480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</si>
  <si>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</si>
  <si>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100 00 12000</t>
  </si>
  <si>
    <t>100 00 12320</t>
  </si>
  <si>
    <t>Мероприятия в организациях, осуществляющих обеспечение градостроительной деятельности</t>
  </si>
  <si>
    <t>100 00 04320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</si>
  <si>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</si>
  <si>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</si>
  <si>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100 F1 50210</t>
  </si>
  <si>
    <t>Бюджетные инвестиции иным юридическим лицам</t>
  </si>
  <si>
    <t>450</t>
  </si>
  <si>
    <t>100 F1 5021Z</t>
  </si>
  <si>
    <t>140 00 04410</t>
  </si>
  <si>
    <t>340 00 00000</t>
  </si>
  <si>
    <t>340 00 04000</t>
  </si>
  <si>
    <t>340 00 04410</t>
  </si>
  <si>
    <t>Мероприятия в области  коммунального хозяйства</t>
  </si>
  <si>
    <t>330 00 04100</t>
  </si>
  <si>
    <t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</si>
  <si>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</si>
  <si>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330 00 R555F</t>
  </si>
  <si>
    <t>330 00 L555F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</si>
  <si>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</si>
  <si>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330 00 S3320</t>
  </si>
  <si>
    <t>Поддержка муниципальных программ формирования современной городской среды</t>
  </si>
  <si>
    <t xml:space="preserve">340 00 L5550  </t>
  </si>
  <si>
    <t>Учреждения, осуществляющие деятельность по  другим вопросам в области жилищно-коммунального хозяйства</t>
  </si>
  <si>
    <t>230 00 02430</t>
  </si>
  <si>
    <t>340 00 02000</t>
  </si>
  <si>
    <t>340 00 02430</t>
  </si>
  <si>
    <t>990 00 04440</t>
  </si>
  <si>
    <t>Строительство, реконструкция и модернизация систем водоснабжения, водоочистки и водоотведения</t>
  </si>
  <si>
    <t>990 00 S3470</t>
  </si>
  <si>
    <t>990 00 04450</t>
  </si>
  <si>
    <t>Финансовое обеспечение деятельности бюджетных и автономных  учреждений</t>
  </si>
  <si>
    <t>070 00 L0270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</si>
  <si>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</si>
  <si>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</si>
  <si>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</si>
  <si>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 xml:space="preserve">Муниципальная программа «Развитие системы образования городского округа Тольятти на 2021-2027 годы» 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</si>
  <si>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</si>
  <si>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070 00 S3400</t>
  </si>
  <si>
    <t>070 00 S4720</t>
  </si>
  <si>
    <t>070 Е1 5520Z</t>
  </si>
  <si>
    <t>990 00 02270</t>
  </si>
  <si>
    <t>990 00 04270</t>
  </si>
  <si>
    <t>990 00 06000</t>
  </si>
  <si>
    <t>990 00 06270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</si>
  <si>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</si>
  <si>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990 00 L0270</t>
  </si>
  <si>
    <t>990 00 S3400</t>
  </si>
  <si>
    <t>990 Е1 55200</t>
  </si>
  <si>
    <t>990 Е155200</t>
  </si>
  <si>
    <t>990 Е1 5520Z</t>
  </si>
  <si>
    <t>Стимулирующие субсидии на решение вопросов местного значения</t>
  </si>
  <si>
    <t>010 00 S2000</t>
  </si>
  <si>
    <t>Стимулирующие субсидии в рамках муниципальных программ и непрограммных направлений деятельности</t>
  </si>
  <si>
    <t>010 00 S2002</t>
  </si>
  <si>
    <t>Мероприятия в сфере  дополнительного образования</t>
  </si>
  <si>
    <t>020 00 S2000</t>
  </si>
  <si>
    <t>020 00 S2002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</si>
  <si>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</si>
  <si>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040 00 00000</t>
  </si>
  <si>
    <t>040 00 04000</t>
  </si>
  <si>
    <t>040 00 04280</t>
  </si>
  <si>
    <t>020 00 S3340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</si>
  <si>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</si>
  <si>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</si>
  <si>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090 00 04280</t>
  </si>
  <si>
    <t>070 00 S3340</t>
  </si>
  <si>
    <t>070 00 S3350</t>
  </si>
  <si>
    <t>070 00 S3940</t>
  </si>
  <si>
    <t>020 00 S4280</t>
  </si>
  <si>
    <t>990 00 S2000</t>
  </si>
  <si>
    <t>990 00 S2002</t>
  </si>
  <si>
    <t>990 00 S3340</t>
  </si>
  <si>
    <t>990 00 S3350</t>
  </si>
  <si>
    <t>990 00 S3940</t>
  </si>
  <si>
    <t>990 00 S3950</t>
  </si>
  <si>
    <t>Мероприятия в области повышения квалификации в сфере гражданской обороны и защиты населения от чрезвычайных ситуаций</t>
  </si>
  <si>
    <t>990 00 04160</t>
  </si>
  <si>
    <t>Высшее образование</t>
  </si>
  <si>
    <r>
      <t xml:space="preserve">Муниципальная 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Культура Тольятти 2019-2023 годы</t>
    </r>
    <r>
      <rPr>
        <sz val="13"/>
        <rFont val="Calibri"/>
        <family val="2"/>
        <charset val="204"/>
      </rPr>
      <t>»</t>
    </r>
  </si>
  <si>
    <t xml:space="preserve">010 00 00000 </t>
  </si>
  <si>
    <t>Образовательные организации высшего образования</t>
  </si>
  <si>
    <t>010 00 02250</t>
  </si>
  <si>
    <t>Мероприятия в сфере высшего образования</t>
  </si>
  <si>
    <t>010 00 04250</t>
  </si>
  <si>
    <t>990 00 02250</t>
  </si>
  <si>
    <t>990 00 04250</t>
  </si>
  <si>
    <t>Муниципальная программа «Молодежь Тольятти на 2021-2030 гг.»</t>
  </si>
  <si>
    <t>990 00 02350</t>
  </si>
  <si>
    <t>990 00 04350</t>
  </si>
  <si>
    <t>990 00 S3010</t>
  </si>
  <si>
    <t>070 00 S3950</t>
  </si>
  <si>
    <t>990 00 02300</t>
  </si>
  <si>
    <t>990 00 04300</t>
  </si>
  <si>
    <t>990 00 12300</t>
  </si>
  <si>
    <t>Иные закупки товаров, работ и услуг для обеспечения государственных (муниципальных нужд)</t>
  </si>
  <si>
    <t>Обеспечение долевого софинансирования расходов</t>
  </si>
  <si>
    <t>010 00 73000</t>
  </si>
  <si>
    <t>Проектирование и строительство (реконструкция) объектов капитального строительства в сфере культуры</t>
  </si>
  <si>
    <t>010 00 73560</t>
  </si>
  <si>
    <t>Субсидии юридическим лицам в сфере культуры</t>
  </si>
  <si>
    <t>990 00 06500</t>
  </si>
  <si>
    <t>990 00 S3560</t>
  </si>
  <si>
    <t>Строительство и реконструкция объектов культуры</t>
  </si>
  <si>
    <t>010 00 S3560</t>
  </si>
  <si>
    <t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предоставлению пенсии за выслугу лет лицам, замещавшим должности муниципальной службы в органах местного самоуправления городского округа Тольятти </t>
  </si>
  <si>
    <t>Выплаты отдельным категориям граждан</t>
  </si>
  <si>
    <t>050 00 09000</t>
  </si>
  <si>
    <t>Ежемесячные денежные выплаты на питание детям-инвалидам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</si>
  <si>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</si>
  <si>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</si>
  <si>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</si>
  <si>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</si>
  <si>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</si>
  <si>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</si>
  <si>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</si>
  <si>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</si>
  <si>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050 00 09050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</si>
  <si>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</si>
  <si>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</si>
  <si>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</si>
  <si>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</si>
  <si>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Единовременная денежная выплата к памятной дате России -  Дню Героев Отечества (9 декабря)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</si>
  <si>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</si>
  <si>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</si>
  <si>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</si>
  <si>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</si>
  <si>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</si>
  <si>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</si>
  <si>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050 00 09120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</si>
  <si>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</si>
  <si>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</si>
  <si>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</si>
  <si>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</si>
  <si>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</si>
  <si>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</si>
  <si>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</si>
  <si>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050 00 09170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</si>
  <si>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</si>
  <si>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050 00 09180</t>
  </si>
  <si>
    <t xml:space="preserve">Выплата рентных платежей по договорам пожизненной ренты </t>
  </si>
  <si>
    <t>050 00 09190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</si>
  <si>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</si>
  <si>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050 00 09220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</si>
  <si>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</si>
  <si>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</si>
  <si>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</si>
  <si>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</si>
  <si>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</si>
  <si>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</si>
  <si>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</si>
  <si>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</si>
  <si>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</si>
  <si>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</si>
  <si>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</si>
  <si>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050 00 09300</t>
  </si>
  <si>
    <t>Ежемесячные денежные выплаты на ребенка одному из родителей, обучающемуся по очной форме обучения</t>
  </si>
  <si>
    <t>050 00 09310</t>
  </si>
  <si>
    <t>Ежемесячные денежные выплаты на приобретение льготных электронных проездных билетов</t>
  </si>
  <si>
    <t>050 00 09320</t>
  </si>
  <si>
    <t xml:space="preserve">Ежемесячные денежные выплаты к пенсии отдельным категориям граждан </t>
  </si>
  <si>
    <t>050 00 09330</t>
  </si>
  <si>
    <t>Единовременное пособие на первоочередные нужды</t>
  </si>
  <si>
    <t>050 00 09340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</si>
  <si>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</si>
  <si>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050 00 09350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</si>
  <si>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детей-сирот, детей, оставшихся без попечения родителей </t>
  </si>
  <si>
    <t>050 00 09360</t>
  </si>
  <si>
    <t>Единовременное пособие в связи с принятием ребенка на воспитание в приемную семью, на патронатное воспитание</t>
  </si>
  <si>
    <t xml:space="preserve">050 00 09370 </t>
  </si>
  <si>
    <t>Единовременное пособие одному из родителей в связи с рождением ребенка в День исторического рождения города (20 июня)</t>
  </si>
  <si>
    <t xml:space="preserve">050 00 09380 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</si>
  <si>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</si>
  <si>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</si>
  <si>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Ежемесячные денежные выплаты на проезд для отдельных категорий граждан из числа инвалидов</t>
  </si>
  <si>
    <t>050 00 09400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</si>
  <si>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</si>
  <si>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</si>
  <si>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</si>
  <si>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080 00 04110</t>
  </si>
  <si>
    <t>Обеспечение долевого финансирования расходов</t>
  </si>
  <si>
    <t>080 00 L0000</t>
  </si>
  <si>
    <t>080 00 L0200</t>
  </si>
  <si>
    <t>Предоставление молодым семьям социальных выплат на приобретение жилья или строительство индивидуального жилого дома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</si>
  <si>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</si>
  <si>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</si>
  <si>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</si>
  <si>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990 00 L0000</t>
  </si>
  <si>
    <t>990 00 L4970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</si>
  <si>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rFont val="Calibri"/>
        <family val="2"/>
        <charset val="204"/>
      </rPr>
      <t>»</t>
    </r>
  </si>
  <si>
    <t>040 00 04240</t>
  </si>
  <si>
    <t>040 00 04250</t>
  </si>
  <si>
    <t>Мероприятия в сфере социального обслуживания населения</t>
  </si>
  <si>
    <t>050 00 04340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</si>
  <si>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</si>
  <si>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280 00 10130 </t>
  </si>
  <si>
    <t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t>
  </si>
  <si>
    <t>990 00 09000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</si>
  <si>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</si>
  <si>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990 00 09220</t>
  </si>
  <si>
    <t>990 00 10000</t>
  </si>
  <si>
    <t xml:space="preserve">990 00 10370 </t>
  </si>
  <si>
    <t>Учреждения, осуществляющие деятельность  в области физической культуры и  спорта</t>
  </si>
  <si>
    <t xml:space="preserve">020 00 04600 </t>
  </si>
  <si>
    <t>990 00 02360</t>
  </si>
  <si>
    <t>990 00 04600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</si>
  <si>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</si>
  <si>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020 Р5 51390</t>
  </si>
  <si>
    <t>990 00 04360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</si>
  <si>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</si>
  <si>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090 00 04290</t>
  </si>
  <si>
    <t xml:space="preserve">Организация деятельности по спортивной подготовке  </t>
  </si>
  <si>
    <t>990 00 02290</t>
  </si>
  <si>
    <t>990 00 04290</t>
  </si>
  <si>
    <t>990 00 S4680</t>
  </si>
  <si>
    <t>700</t>
  </si>
  <si>
    <t>730</t>
  </si>
  <si>
    <t>Учреждения, осуществляющие деятельность в области благоустройства</t>
  </si>
  <si>
    <t>130 00 12420</t>
  </si>
  <si>
    <t>990 00 12420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</si>
  <si>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</si>
  <si>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Субсидии в целях оплаты лизинговых платежей за автобусы большого класса, работающие на газомоторном топливе, приобретенные в рамках национального проекта «Безопасные и качественные автомобильные дороги»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</si>
</sst>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#,##0.0"/>
    <numFmt numFmtId="166" formatCode="_-* #,##0.00_р_._-;\-* #,##0.00_р_._-;_-* &quot;-&quot;??_р_._-;_-@_-"/>
  </numFmts>
  <fonts count="2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164" fontId="1" fillId="0" borderId="0" applyFont="0" applyFill="0" applyBorder="0" applyAlignment="0" applyProtection="0"/>
  </cellStyleXfs>
  <cellXfs count="193">
    <xf numFmtId="0" fontId="0" fillId="0" borderId="0" xfId="0"/>
    <xf numFmtId="3" fontId="5" fillId="2" borderId="1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wrapText="1"/>
    </xf>
    <xf numFmtId="0" fontId="2" fillId="2" borderId="6" xfId="0" applyNumberFormat="1" applyFont="1" applyFill="1" applyBorder="1" applyAlignment="1">
      <alignment horizontal="center" wrapText="1"/>
    </xf>
    <xf numFmtId="165" fontId="2" fillId="2" borderId="6" xfId="0" applyNumberFormat="1" applyFont="1" applyFill="1" applyBorder="1" applyAlignment="1">
      <alignment horizontal="center" wrapText="1"/>
    </xf>
    <xf numFmtId="0" fontId="2" fillId="2" borderId="6" xfId="3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wrapText="1"/>
    </xf>
    <xf numFmtId="11" fontId="2" fillId="2" borderId="6" xfId="0" applyNumberFormat="1" applyFont="1" applyFill="1" applyBorder="1" applyAlignment="1">
      <alignment wrapText="1"/>
    </xf>
    <xf numFmtId="49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0" fontId="2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wrapText="1"/>
    </xf>
    <xf numFmtId="49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49" fontId="7" fillId="2" borderId="6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3" fillId="2" borderId="6" xfId="0" applyFont="1" applyFill="1" applyBorder="1"/>
    <xf numFmtId="0" fontId="3" fillId="2" borderId="4" xfId="0" applyFont="1" applyFill="1" applyBorder="1"/>
    <xf numFmtId="0" fontId="5" fillId="2" borderId="6" xfId="0" applyFont="1" applyFill="1" applyBorder="1" applyAlignment="1">
      <alignment wrapText="1"/>
    </xf>
    <xf numFmtId="49" fontId="5" fillId="2" borderId="6" xfId="0" applyNumberFormat="1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3" fontId="5" fillId="2" borderId="6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6" xfId="0" applyFont="1" applyFill="1" applyBorder="1" applyAlignment="1">
      <alignment wrapText="1"/>
    </xf>
    <xf numFmtId="49" fontId="10" fillId="2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9" fillId="2" borderId="6" xfId="0" applyFont="1" applyFill="1" applyBorder="1"/>
    <xf numFmtId="0" fontId="9" fillId="2" borderId="4" xfId="0" applyFont="1" applyFill="1" applyBorder="1"/>
    <xf numFmtId="0" fontId="9" fillId="2" borderId="0" xfId="0" applyFont="1" applyFill="1"/>
    <xf numFmtId="0" fontId="11" fillId="2" borderId="6" xfId="0" applyFont="1" applyFill="1" applyBorder="1" applyAlignment="1">
      <alignment wrapText="1"/>
    </xf>
    <xf numFmtId="49" fontId="11" fillId="2" borderId="6" xfId="0" applyNumberFormat="1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3" fontId="11" fillId="2" borderId="6" xfId="0" applyNumberFormat="1" applyFont="1" applyFill="1" applyBorder="1" applyAlignment="1">
      <alignment horizontal="center"/>
    </xf>
    <xf numFmtId="0" fontId="12" fillId="2" borderId="0" xfId="0" applyFont="1" applyFill="1"/>
    <xf numFmtId="3" fontId="2" fillId="2" borderId="6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10" fillId="2" borderId="6" xfId="0" applyFont="1" applyFill="1" applyBorder="1" applyAlignment="1">
      <alignment wrapText="1"/>
    </xf>
    <xf numFmtId="1" fontId="11" fillId="2" borderId="6" xfId="0" applyNumberFormat="1" applyFont="1" applyFill="1" applyBorder="1" applyAlignment="1">
      <alignment horizontal="center" wrapText="1"/>
    </xf>
    <xf numFmtId="3" fontId="11" fillId="2" borderId="6" xfId="2" applyNumberFormat="1" applyFont="1" applyFill="1" applyBorder="1" applyAlignment="1">
      <alignment horizontal="center"/>
    </xf>
    <xf numFmtId="3" fontId="11" fillId="2" borderId="4" xfId="2" applyNumberFormat="1" applyFont="1" applyFill="1" applyBorder="1" applyAlignment="1">
      <alignment horizontal="center"/>
    </xf>
    <xf numFmtId="49" fontId="13" fillId="2" borderId="6" xfId="0" applyNumberFormat="1" applyFont="1" applyFill="1" applyBorder="1" applyAlignment="1">
      <alignment horizontal="center" wrapText="1"/>
    </xf>
    <xf numFmtId="3" fontId="2" fillId="2" borderId="6" xfId="2" applyNumberFormat="1" applyFont="1" applyFill="1" applyBorder="1" applyAlignment="1">
      <alignment horizontal="center"/>
    </xf>
    <xf numFmtId="3" fontId="2" fillId="2" borderId="4" xfId="2" applyNumberFormat="1" applyFont="1" applyFill="1" applyBorder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1" fontId="2" fillId="2" borderId="6" xfId="0" applyNumberFormat="1" applyFont="1" applyFill="1" applyBorder="1" applyAlignment="1">
      <alignment horizontal="center" wrapText="1"/>
    </xf>
    <xf numFmtId="0" fontId="14" fillId="2" borderId="6" xfId="0" applyFont="1" applyFill="1" applyBorder="1"/>
    <xf numFmtId="0" fontId="14" fillId="2" borderId="4" xfId="0" applyFont="1" applyFill="1" applyBorder="1"/>
    <xf numFmtId="0" fontId="2" fillId="2" borderId="6" xfId="0" applyFont="1" applyFill="1" applyBorder="1"/>
    <xf numFmtId="165" fontId="11" fillId="2" borderId="6" xfId="0" applyNumberFormat="1" applyFont="1" applyFill="1" applyBorder="1" applyAlignment="1">
      <alignment horizontal="center" wrapText="1"/>
    </xf>
    <xf numFmtId="0" fontId="15" fillId="2" borderId="6" xfId="0" applyFont="1" applyFill="1" applyBorder="1" applyAlignment="1">
      <alignment wrapText="1"/>
    </xf>
    <xf numFmtId="0" fontId="2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3" fontId="5" fillId="2" borderId="6" xfId="1" applyNumberFormat="1" applyFont="1" applyFill="1" applyBorder="1" applyAlignment="1">
      <alignment horizontal="center"/>
    </xf>
    <xf numFmtId="0" fontId="8" fillId="2" borderId="6" xfId="0" applyFont="1" applyFill="1" applyBorder="1"/>
    <xf numFmtId="1" fontId="2" fillId="2" borderId="6" xfId="0" applyNumberFormat="1" applyFont="1" applyFill="1" applyBorder="1" applyAlignment="1">
      <alignment horizontal="center"/>
    </xf>
    <xf numFmtId="0" fontId="12" fillId="2" borderId="6" xfId="0" applyFont="1" applyFill="1" applyBorder="1"/>
    <xf numFmtId="0" fontId="2" fillId="2" borderId="6" xfId="0" applyFont="1" applyFill="1" applyBorder="1" applyAlignment="1"/>
    <xf numFmtId="3" fontId="3" fillId="2" borderId="6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wrapText="1"/>
    </xf>
    <xf numFmtId="0" fontId="13" fillId="2" borderId="6" xfId="0" applyFont="1" applyFill="1" applyBorder="1"/>
    <xf numFmtId="4" fontId="2" fillId="2" borderId="6" xfId="0" applyNumberFormat="1" applyFont="1" applyFill="1" applyBorder="1" applyAlignment="1">
      <alignment horizontal="center" wrapText="1"/>
    </xf>
    <xf numFmtId="49" fontId="9" fillId="2" borderId="6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49" fontId="6" fillId="2" borderId="6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3" fontId="9" fillId="2" borderId="6" xfId="0" applyNumberFormat="1" applyFont="1" applyFill="1" applyBorder="1" applyAlignment="1">
      <alignment horizontal="center"/>
    </xf>
    <xf numFmtId="0" fontId="9" fillId="2" borderId="6" xfId="0" applyNumberFormat="1" applyFont="1" applyFill="1" applyBorder="1" applyAlignment="1">
      <alignment wrapText="1"/>
    </xf>
    <xf numFmtId="3" fontId="5" fillId="2" borderId="6" xfId="2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wrapText="1"/>
    </xf>
    <xf numFmtId="49" fontId="2" fillId="2" borderId="6" xfId="3" applyNumberFormat="1" applyFont="1" applyFill="1" applyBorder="1" applyAlignment="1">
      <alignment horizontal="center" wrapText="1"/>
    </xf>
    <xf numFmtId="0" fontId="9" fillId="2" borderId="6" xfId="3" applyFont="1" applyFill="1" applyBorder="1" applyAlignment="1">
      <alignment wrapText="1"/>
    </xf>
    <xf numFmtId="49" fontId="9" fillId="2" borderId="6" xfId="0" applyNumberFormat="1" applyFont="1" applyFill="1" applyBorder="1" applyAlignment="1">
      <alignment horizontal="center"/>
    </xf>
    <xf numFmtId="165" fontId="9" fillId="2" borderId="6" xfId="3" applyNumberFormat="1" applyFont="1" applyFill="1" applyBorder="1" applyAlignment="1">
      <alignment horizontal="center" wrapText="1"/>
    </xf>
    <xf numFmtId="165" fontId="2" fillId="2" borderId="6" xfId="3" applyNumberFormat="1" applyFont="1" applyFill="1" applyBorder="1" applyAlignment="1">
      <alignment horizontal="center" wrapText="1"/>
    </xf>
    <xf numFmtId="0" fontId="16" fillId="2" borderId="0" xfId="0" applyFont="1" applyFill="1"/>
    <xf numFmtId="11" fontId="2" fillId="2" borderId="6" xfId="0" applyNumberFormat="1" applyFont="1" applyFill="1" applyBorder="1" applyAlignment="1">
      <alignment horizontal="left" wrapText="1"/>
    </xf>
    <xf numFmtId="1" fontId="9" fillId="2" borderId="6" xfId="0" applyNumberFormat="1" applyFont="1" applyFill="1" applyBorder="1" applyAlignment="1">
      <alignment horizontal="center" wrapText="1"/>
    </xf>
    <xf numFmtId="0" fontId="16" fillId="2" borderId="6" xfId="0" applyFont="1" applyFill="1" applyBorder="1"/>
    <xf numFmtId="0" fontId="2" fillId="2" borderId="6" xfId="0" applyFont="1" applyFill="1" applyBorder="1" applyAlignment="1">
      <alignment horizontal="left" vertical="center" wrapText="1"/>
    </xf>
    <xf numFmtId="1" fontId="12" fillId="2" borderId="6" xfId="0" applyNumberFormat="1" applyFont="1" applyFill="1" applyBorder="1" applyAlignment="1">
      <alignment horizontal="center" wrapText="1"/>
    </xf>
    <xf numFmtId="49" fontId="12" fillId="2" borderId="6" xfId="0" applyNumberFormat="1" applyFont="1" applyFill="1" applyBorder="1" applyAlignment="1">
      <alignment horizontal="center" wrapText="1"/>
    </xf>
    <xf numFmtId="11" fontId="9" fillId="2" borderId="6" xfId="0" applyNumberFormat="1" applyFont="1" applyFill="1" applyBorder="1" applyAlignment="1">
      <alignment wrapText="1"/>
    </xf>
    <xf numFmtId="3" fontId="11" fillId="2" borderId="6" xfId="1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4" xfId="0" applyFont="1" applyFill="1" applyBorder="1"/>
    <xf numFmtId="0" fontId="17" fillId="2" borderId="0" xfId="0" applyFont="1" applyFill="1"/>
    <xf numFmtId="3" fontId="16" fillId="2" borderId="6" xfId="0" applyNumberFormat="1" applyFont="1" applyFill="1" applyBorder="1" applyAlignment="1">
      <alignment horizontal="center"/>
    </xf>
    <xf numFmtId="0" fontId="2" fillId="2" borderId="6" xfId="3" applyFont="1" applyFill="1" applyBorder="1" applyAlignment="1">
      <alignment wrapText="1"/>
    </xf>
    <xf numFmtId="0" fontId="16" fillId="2" borderId="4" xfId="0" applyFont="1" applyFill="1" applyBorder="1"/>
    <xf numFmtId="3" fontId="17" fillId="2" borderId="4" xfId="0" applyNumberFormat="1" applyFont="1" applyFill="1" applyBorder="1" applyAlignment="1">
      <alignment horizontal="center"/>
    </xf>
    <xf numFmtId="3" fontId="11" fillId="2" borderId="4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7" fillId="2" borderId="4" xfId="0" applyFont="1" applyFill="1" applyBorder="1"/>
    <xf numFmtId="49" fontId="10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49" fontId="10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vertical="center" wrapText="1"/>
    </xf>
    <xf numFmtId="3" fontId="5" fillId="2" borderId="8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3" fontId="8" fillId="2" borderId="0" xfId="0" applyNumberFormat="1" applyFont="1" applyFill="1"/>
    <xf numFmtId="0" fontId="2" fillId="2" borderId="4" xfId="0" applyFont="1" applyFill="1" applyBorder="1"/>
    <xf numFmtId="0" fontId="2" fillId="2" borderId="6" xfId="0" applyFont="1" applyFill="1" applyBorder="1" applyAlignment="1">
      <alignment vertical="center" wrapText="1"/>
    </xf>
    <xf numFmtId="0" fontId="2" fillId="2" borderId="6" xfId="0" applyNumberFormat="1" applyFont="1" applyFill="1" applyBorder="1" applyAlignment="1">
      <alignment horizontal="left" wrapText="1"/>
    </xf>
    <xf numFmtId="3" fontId="2" fillId="2" borderId="6" xfId="0" applyNumberFormat="1" applyFont="1" applyFill="1" applyBorder="1"/>
    <xf numFmtId="0" fontId="12" fillId="2" borderId="4" xfId="0" applyFont="1" applyFill="1" applyBorder="1"/>
    <xf numFmtId="49" fontId="2" fillId="2" borderId="6" xfId="0" applyNumberFormat="1" applyFont="1" applyFill="1" applyBorder="1" applyAlignment="1">
      <alignment wrapText="1"/>
    </xf>
    <xf numFmtId="0" fontId="13" fillId="2" borderId="4" xfId="0" applyFont="1" applyFill="1" applyBorder="1"/>
    <xf numFmtId="0" fontId="2" fillId="2" borderId="4" xfId="0" applyFont="1" applyFill="1" applyBorder="1" applyAlignment="1">
      <alignment horizontal="center"/>
    </xf>
    <xf numFmtId="3" fontId="12" fillId="2" borderId="6" xfId="0" applyNumberFormat="1" applyFont="1" applyFill="1" applyBorder="1"/>
    <xf numFmtId="3" fontId="12" fillId="2" borderId="4" xfId="0" applyNumberFormat="1" applyFont="1" applyFill="1" applyBorder="1"/>
    <xf numFmtId="3" fontId="2" fillId="2" borderId="6" xfId="1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11" fontId="2" fillId="3" borderId="6" xfId="0" applyNumberFormat="1" applyFont="1" applyFill="1" applyBorder="1" applyAlignment="1">
      <alignment wrapText="1"/>
    </xf>
    <xf numFmtId="49" fontId="2" fillId="3" borderId="6" xfId="0" applyNumberFormat="1" applyFont="1" applyFill="1" applyBorder="1" applyAlignment="1">
      <alignment horizontal="center" wrapText="1"/>
    </xf>
    <xf numFmtId="3" fontId="2" fillId="3" borderId="6" xfId="0" applyNumberFormat="1" applyFont="1" applyFill="1" applyBorder="1" applyAlignment="1">
      <alignment horizontal="center" wrapText="1"/>
    </xf>
    <xf numFmtId="3" fontId="2" fillId="3" borderId="6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wrapText="1"/>
    </xf>
    <xf numFmtId="165" fontId="2" fillId="3" borderId="6" xfId="0" applyNumberFormat="1" applyFont="1" applyFill="1" applyBorder="1" applyAlignment="1">
      <alignment horizontal="center" wrapText="1"/>
    </xf>
    <xf numFmtId="0" fontId="2" fillId="3" borderId="6" xfId="0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horizontal="center"/>
    </xf>
    <xf numFmtId="11" fontId="2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horizontal="left" wrapText="1"/>
    </xf>
    <xf numFmtId="0" fontId="11" fillId="3" borderId="6" xfId="0" applyFont="1" applyFill="1" applyBorder="1" applyAlignment="1">
      <alignment wrapText="1"/>
    </xf>
    <xf numFmtId="49" fontId="11" fillId="3" borderId="6" xfId="0" applyNumberFormat="1" applyFont="1" applyFill="1" applyBorder="1" applyAlignment="1">
      <alignment horizontal="center" wrapText="1"/>
    </xf>
    <xf numFmtId="1" fontId="11" fillId="3" borderId="6" xfId="0" applyNumberFormat="1" applyFont="1" applyFill="1" applyBorder="1" applyAlignment="1">
      <alignment horizontal="center" wrapText="1"/>
    </xf>
    <xf numFmtId="3" fontId="11" fillId="3" borderId="6" xfId="0" applyNumberFormat="1" applyFont="1" applyFill="1" applyBorder="1" applyAlignment="1">
      <alignment horizontal="center"/>
    </xf>
    <xf numFmtId="1" fontId="2" fillId="3" borderId="6" xfId="0" applyNumberFormat="1" applyFont="1" applyFill="1" applyBorder="1" applyAlignment="1">
      <alignment horizontal="center" wrapText="1"/>
    </xf>
    <xf numFmtId="3" fontId="11" fillId="3" borderId="6" xfId="2" applyNumberFormat="1" applyFont="1" applyFill="1" applyBorder="1" applyAlignment="1">
      <alignment horizontal="center"/>
    </xf>
    <xf numFmtId="3" fontId="11" fillId="3" borderId="4" xfId="2" applyNumberFormat="1" applyFont="1" applyFill="1" applyBorder="1" applyAlignment="1">
      <alignment horizontal="center"/>
    </xf>
    <xf numFmtId="0" fontId="12" fillId="3" borderId="6" xfId="0" applyFont="1" applyFill="1" applyBorder="1"/>
    <xf numFmtId="3" fontId="2" fillId="3" borderId="6" xfId="2" applyNumberFormat="1" applyFont="1" applyFill="1" applyBorder="1" applyAlignment="1">
      <alignment horizontal="center"/>
    </xf>
    <xf numFmtId="3" fontId="2" fillId="3" borderId="4" xfId="2" applyNumberFormat="1" applyFont="1" applyFill="1" applyBorder="1" applyAlignment="1">
      <alignment horizontal="center"/>
    </xf>
    <xf numFmtId="0" fontId="2" fillId="3" borderId="6" xfId="0" applyFont="1" applyFill="1" applyBorder="1" applyAlignment="1"/>
    <xf numFmtId="0" fontId="2" fillId="3" borderId="6" xfId="0" applyNumberFormat="1" applyFont="1" applyFill="1" applyBorder="1" applyAlignment="1">
      <alignment wrapText="1"/>
    </xf>
    <xf numFmtId="49" fontId="2" fillId="3" borderId="7" xfId="0" applyNumberFormat="1" applyFont="1" applyFill="1" applyBorder="1" applyAlignment="1">
      <alignment horizontal="center" wrapText="1"/>
    </xf>
    <xf numFmtId="0" fontId="14" fillId="3" borderId="6" xfId="0" applyFont="1" applyFill="1" applyBorder="1"/>
    <xf numFmtId="0" fontId="13" fillId="3" borderId="6" xfId="0" applyFont="1" applyFill="1" applyBorder="1"/>
    <xf numFmtId="0" fontId="13" fillId="3" borderId="4" xfId="0" applyFont="1" applyFill="1" applyBorder="1"/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2" fillId="3" borderId="6" xfId="3" applyFont="1" applyFill="1" applyBorder="1" applyAlignment="1">
      <alignment horizontal="left" wrapText="1"/>
    </xf>
    <xf numFmtId="49" fontId="2" fillId="3" borderId="6" xfId="3" applyNumberFormat="1" applyFont="1" applyFill="1" applyBorder="1" applyAlignment="1">
      <alignment horizontal="center" wrapText="1"/>
    </xf>
    <xf numFmtId="0" fontId="12" fillId="3" borderId="4" xfId="0" applyFont="1" applyFill="1" applyBorder="1"/>
    <xf numFmtId="0" fontId="2" fillId="3" borderId="6" xfId="3" applyFont="1" applyFill="1" applyBorder="1" applyAlignment="1">
      <alignment wrapText="1"/>
    </xf>
    <xf numFmtId="3" fontId="12" fillId="3" borderId="6" xfId="0" applyNumberFormat="1" applyFont="1" applyFill="1" applyBorder="1"/>
    <xf numFmtId="3" fontId="12" fillId="3" borderId="4" xfId="0" applyNumberFormat="1" applyFont="1" applyFill="1" applyBorder="1"/>
    <xf numFmtId="49" fontId="2" fillId="3" borderId="6" xfId="0" applyNumberFormat="1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49" fontId="9" fillId="3" borderId="6" xfId="0" applyNumberFormat="1" applyFont="1" applyFill="1" applyBorder="1" applyAlignment="1">
      <alignment horizontal="center" wrapText="1"/>
    </xf>
    <xf numFmtId="1" fontId="9" fillId="3" borderId="6" xfId="0" applyNumberFormat="1" applyFont="1" applyFill="1" applyBorder="1" applyAlignment="1">
      <alignment horizontal="center" wrapText="1"/>
    </xf>
    <xf numFmtId="0" fontId="16" fillId="3" borderId="6" xfId="0" applyFont="1" applyFill="1" applyBorder="1"/>
    <xf numFmtId="0" fontId="2" fillId="3" borderId="6" xfId="0" applyFont="1" applyFill="1" applyBorder="1" applyAlignment="1">
      <alignment horizontal="left" vertical="center" wrapText="1"/>
    </xf>
    <xf numFmtId="11" fontId="20" fillId="3" borderId="6" xfId="0" applyNumberFormat="1" applyFont="1" applyFill="1" applyBorder="1" applyAlignment="1">
      <alignment horizontal="left" wrapText="1"/>
    </xf>
    <xf numFmtId="0" fontId="2" fillId="3" borderId="6" xfId="0" applyNumberFormat="1" applyFont="1" applyFill="1" applyBorder="1" applyAlignment="1">
      <alignment horizontal="center" wrapText="1"/>
    </xf>
    <xf numFmtId="3" fontId="2" fillId="3" borderId="4" xfId="0" applyNumberFormat="1" applyFont="1" applyFill="1" applyBorder="1" applyAlignment="1">
      <alignment horizontal="center" wrapText="1"/>
    </xf>
    <xf numFmtId="11" fontId="20" fillId="3" borderId="6" xfId="0" applyNumberFormat="1" applyFont="1" applyFill="1" applyBorder="1" applyAlignment="1">
      <alignment wrapText="1"/>
    </xf>
    <xf numFmtId="49" fontId="20" fillId="3" borderId="6" xfId="0" applyNumberFormat="1" applyFont="1" applyFill="1" applyBorder="1" applyAlignment="1">
      <alignment horizontal="center"/>
    </xf>
    <xf numFmtId="0" fontId="11" fillId="3" borderId="6" xfId="0" applyFont="1" applyFill="1" applyBorder="1" applyAlignment="1">
      <alignment horizontal="left" wrapText="1"/>
    </xf>
    <xf numFmtId="0" fontId="20" fillId="3" borderId="6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6" xfId="4" applyNumberFormat="1" applyFont="1" applyFill="1" applyBorder="1" applyAlignment="1">
      <alignment horizontal="center" wrapText="1"/>
    </xf>
    <xf numFmtId="0" fontId="2" fillId="3" borderId="6" xfId="4" applyFont="1" applyFill="1" applyBorder="1" applyAlignment="1">
      <alignment horizontal="left" wrapText="1"/>
    </xf>
    <xf numFmtId="165" fontId="2" fillId="3" borderId="6" xfId="3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3" fontId="5" fillId="2" borderId="2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8" xfId="7"/>
    <cellStyle name="Финансовый" xfId="1" builtinId="3"/>
    <cellStyle name="Финансовый [0]" xfId="2" builtinId="6"/>
    <cellStyle name="Финансовый [0]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/&#1059;&#1090;&#1086;&#1095;&#1085;&#1077;&#1085;&#1080;&#1077;%202022/&#1087;&#1088;&#1086;&#1074;&#1077;&#1088;&#1082;&#1072;%201.3.%20&#1055;&#1088;&#1080;&#1083;&#1086;&#1078;&#1077;&#1085;&#1080;&#1077;%203.%20(&#1092;&#1091;&#1085;&#1082;&#1094;&#1080;&#1086;&#1085;.&#1082;&#1083;&#1072;&#1089;&#1089;.)%202023-2024%20-%20&#1085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-2024"/>
      <sheetName val="проверка"/>
      <sheetName val="с формулами"/>
      <sheetName val="сверка чист"/>
      <sheetName val="коды"/>
      <sheetName val="прил 7"/>
      <sheetName val="прил 12"/>
      <sheetName val="Лист3"/>
      <sheetName val="Лист1"/>
      <sheetName val="Лист4"/>
      <sheetName val="Лист2"/>
      <sheetName val="Форма"/>
      <sheetName val="сверка"/>
      <sheetName val="чистовик"/>
      <sheetName val="Лист5"/>
      <sheetName val="приказ"/>
      <sheetName val="6 ЦСР"/>
      <sheetName val="7 ЦСР"/>
      <sheetName val="Лист7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D6" t="str">
            <v>010 00 00000</v>
          </cell>
          <cell r="E6" t="str">
            <v>Муниципальная программа «Культура Тольятти на 2019 - 2023 годы»</v>
          </cell>
          <cell r="F6">
            <v>100</v>
          </cell>
          <cell r="G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">
          <cell r="D7" t="str">
            <v>010 00 02000</v>
          </cell>
          <cell r="E7" t="str">
            <v>Финансовое обеспечение деятельности бюджетных и автономных учреждений</v>
          </cell>
          <cell r="F7">
            <v>110</v>
          </cell>
          <cell r="G7" t="str">
            <v>Расходы на выплаты персоналу казенных учреждений</v>
          </cell>
        </row>
        <row r="8">
          <cell r="D8" t="str">
            <v>010 00 02200</v>
          </cell>
          <cell r="E8" t="str">
            <v>Парковые комплексы</v>
          </cell>
          <cell r="F8">
            <v>120</v>
          </cell>
          <cell r="G8" t="str">
            <v>Расходы на выплаты персоналу государственных (муниципальных) органов</v>
          </cell>
        </row>
        <row r="9">
          <cell r="D9" t="str">
            <v>010 00 02210</v>
          </cell>
          <cell r="E9" t="str">
            <v>Дворцы, дома и другие учреждения культуры</v>
          </cell>
          <cell r="F9">
            <v>200</v>
          </cell>
          <cell r="G9" t="str">
            <v>Закупка товаров, работ и услуг для обеспечения государственных (муниципальных) нужд</v>
          </cell>
        </row>
        <row r="10">
          <cell r="D10" t="str">
            <v>010 00 02220</v>
          </cell>
          <cell r="E10" t="str">
            <v>Музеи</v>
          </cell>
          <cell r="F10">
            <v>240</v>
          </cell>
          <cell r="G10" t="str">
            <v>Иные закупки товаров, работ и услуг для обеспечения государственных (муниципальных) нужд</v>
          </cell>
        </row>
        <row r="11">
          <cell r="D11" t="str">
            <v>010 00 02230</v>
          </cell>
          <cell r="E11" t="str">
            <v>Библиотеки</v>
          </cell>
          <cell r="F11">
            <v>300</v>
          </cell>
          <cell r="G11" t="str">
            <v>Социальное обеспечение и иные выплаты населению</v>
          </cell>
        </row>
        <row r="12">
          <cell r="D12" t="str">
            <v>010 00 02240</v>
          </cell>
          <cell r="E12" t="str">
            <v>Театры, концертные и другие организации исполнительских искусств</v>
          </cell>
          <cell r="F12">
            <v>310</v>
          </cell>
          <cell r="G12" t="str">
            <v>Публичные нормативные социальные выплаты гражданам</v>
          </cell>
        </row>
        <row r="13">
          <cell r="D13" t="str">
            <v>010 00 02250</v>
          </cell>
          <cell r="E13" t="str">
            <v>Образовательные организации высшего образования</v>
          </cell>
          <cell r="F13">
            <v>320</v>
          </cell>
          <cell r="G13" t="str">
            <v>Социальные выплаты гражданам, кроме публичных нормативных социальных выплат</v>
          </cell>
        </row>
        <row r="14">
          <cell r="D14" t="str">
            <v>010 00 02280</v>
          </cell>
          <cell r="E14" t="str">
            <v>Организации дополнительного образования</v>
          </cell>
          <cell r="F14">
            <v>360</v>
          </cell>
          <cell r="G14" t="str">
            <v>Иные выплаты населению</v>
          </cell>
        </row>
        <row r="15">
          <cell r="D15" t="str">
            <v>010 00 04000</v>
          </cell>
          <cell r="E15" t="str">
            <v>Мероприятия в установленной сфере деятельности</v>
          </cell>
          <cell r="F15">
            <v>400</v>
          </cell>
          <cell r="G15" t="str">
            <v>Капитальные вложения в объекты государственной (муниципальной) собственности</v>
          </cell>
        </row>
        <row r="16">
          <cell r="D16" t="str">
            <v>010 00 04040</v>
          </cell>
          <cell r="E16" t="str">
            <v>Мероприятия в сфере общегосударственного управления</v>
          </cell>
          <cell r="F16">
            <v>410</v>
          </cell>
          <cell r="G16" t="str">
            <v>Бюджетные инвестиции</v>
          </cell>
        </row>
        <row r="17">
          <cell r="D17" t="str">
            <v>010 00 04200</v>
          </cell>
          <cell r="E17" t="str">
            <v>Парковые комплексы</v>
          </cell>
          <cell r="F17">
            <v>450</v>
          </cell>
          <cell r="G17" t="str">
            <v>Бюджетные инвестиции иным юридическим лицам</v>
          </cell>
        </row>
        <row r="18">
          <cell r="D18" t="str">
            <v>010 00 04210</v>
          </cell>
          <cell r="E18" t="str">
            <v>Дворцы, дома и другие учреждения культуры</v>
          </cell>
          <cell r="F18">
            <v>460</v>
          </cell>
          <cell r="G18" t="str">
            <v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v>
          </cell>
        </row>
        <row r="19">
          <cell r="D19" t="str">
            <v>010 00 04220</v>
          </cell>
          <cell r="E19" t="str">
            <v>Музеи</v>
          </cell>
          <cell r="F19">
            <v>600</v>
          </cell>
          <cell r="G19" t="str">
            <v>Предоставление субсидий бюджетным, автономным учреждениям и иным некоммерческим организациям</v>
          </cell>
        </row>
        <row r="20">
          <cell r="D20" t="str">
            <v>010 00 04230</v>
          </cell>
          <cell r="E20" t="str">
            <v>Библиотеки</v>
          </cell>
          <cell r="F20">
            <v>610</v>
          </cell>
          <cell r="G20" t="str">
            <v>Субсидии бюджетным учреждениям</v>
          </cell>
        </row>
        <row r="21">
          <cell r="D21" t="str">
            <v>010 00 04240</v>
          </cell>
          <cell r="E21" t="str">
            <v>Театры, концертные и другие организации исполнительских искусств</v>
          </cell>
          <cell r="F21">
            <v>620</v>
          </cell>
          <cell r="G21" t="str">
            <v>Субсидии автономным учреждениям</v>
          </cell>
        </row>
        <row r="22">
          <cell r="D22" t="str">
            <v>010 00 04250</v>
          </cell>
          <cell r="E22" t="str">
            <v>Мероприятия в сфере высшего образования</v>
          </cell>
          <cell r="F22">
            <v>630</v>
          </cell>
          <cell r="G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</row>
        <row r="23">
          <cell r="D23" t="str">
            <v>010 00 04280</v>
          </cell>
          <cell r="E23" t="str">
            <v>Мероприятия в сфере дополнительного образования</v>
          </cell>
          <cell r="F23">
            <v>700</v>
          </cell>
          <cell r="G23" t="str">
            <v>Обслуживание государственного (муниципального) долга</v>
          </cell>
        </row>
        <row r="24">
          <cell r="D24" t="str">
            <v>010 00 04510</v>
          </cell>
          <cell r="E24" t="str">
            <v>Мероприятия на обеспечение деятельности органов местного самоуправления в сфере культуры</v>
          </cell>
          <cell r="F24">
            <v>730</v>
          </cell>
          <cell r="G24" t="str">
            <v>Обслуживание муниципального долга</v>
          </cell>
        </row>
        <row r="25">
          <cell r="D25" t="str">
            <v>010 00 04610</v>
          </cell>
          <cell r="E25" t="str">
            <v>Мероприятия в сфере градостроительства</v>
          </cell>
          <cell r="F25">
            <v>800</v>
          </cell>
          <cell r="G25" t="str">
            <v>Иные бюджетные ассигнования</v>
          </cell>
        </row>
        <row r="26">
          <cell r="D26" t="str">
            <v>010 00 06000</v>
          </cell>
          <cell r="E26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F26">
            <v>810</v>
          </cell>
          <cell r="G26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</row>
        <row r="27">
          <cell r="D27" t="str">
            <v>010 00 06500</v>
          </cell>
          <cell r="E27" t="str">
            <v>Субсидии юридическим лицам в сфере культуры</v>
          </cell>
          <cell r="F27">
            <v>830</v>
          </cell>
          <cell r="G27" t="str">
            <v>Исполнение судебных актов</v>
          </cell>
        </row>
        <row r="28">
          <cell r="D28" t="str">
            <v>010 00 L5170</v>
          </cell>
          <cell r="E28" t="str">
            <v>Поддержка творческой деятельности и техническое оснащение детских и кукольных театров</v>
          </cell>
          <cell r="F28">
            <v>840</v>
          </cell>
          <cell r="G28" t="str">
            <v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v>
          </cell>
        </row>
        <row r="29">
          <cell r="D29" t="str">
            <v>010 00 R5190</v>
          </cell>
          <cell r="E29" t="str">
            <v>Мероприятия  на обеспечение муниципальных библиотек программным обеспечением и компьютерным оборудованием</v>
          </cell>
          <cell r="F29">
            <v>850</v>
          </cell>
          <cell r="G29" t="str">
            <v xml:space="preserve">Уплата налогов, сборов и иных платежей   </v>
          </cell>
        </row>
        <row r="30">
          <cell r="D30" t="str">
            <v>010 00 S3560</v>
          </cell>
          <cell r="E30" t="str">
            <v>Строительство и реконструкция объектов культуры</v>
          </cell>
          <cell r="F30">
            <v>870</v>
          </cell>
          <cell r="G30" t="str">
            <v>Резервные средства</v>
          </cell>
        </row>
        <row r="31">
          <cell r="D31" t="str">
            <v>010 00 S4670</v>
          </cell>
          <cell r="E31" t="str">
            <v>Создание выставочно-экспозиционных комплексов</v>
          </cell>
        </row>
        <row r="32">
          <cell r="D32" t="str">
            <v>010 00 S6150</v>
          </cell>
          <cell r="E32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3">
          <cell r="D33" t="str">
            <v>010 A1 54540</v>
          </cell>
          <cell r="E33" t="str">
            <v>Создание модельных муниципальных библиотек</v>
          </cell>
        </row>
        <row r="34">
          <cell r="D34" t="str">
            <v>010 A1 55190</v>
          </cell>
          <cell r="E34" t="str">
            <v>Мероприятия на поддержку отрасли культуры</v>
          </cell>
        </row>
        <row r="35">
          <cell r="D35" t="str">
            <v>010 00 73000</v>
          </cell>
          <cell r="G35" t="str">
            <v>Обеспечение долевого софинансирования расходов</v>
          </cell>
        </row>
        <row r="36">
          <cell r="D36" t="str">
            <v>010 00 73560</v>
          </cell>
          <cell r="G36" t="str">
            <v>Проектирование и строительство (реконструкция) объектов капитального строительства в сфере культуры</v>
          </cell>
        </row>
        <row r="37">
          <cell r="D37" t="str">
            <v>010 00 L5170</v>
          </cell>
          <cell r="E37" t="str">
            <v>Поддержка творческой деятельности и техническое оснащение детских и кукольных театров</v>
          </cell>
        </row>
        <row r="38">
          <cell r="D38" t="str">
            <v>010 00 S2000</v>
          </cell>
          <cell r="G38" t="str">
            <v>Стимулирующие субсидии на решение вопросов местного значения</v>
          </cell>
        </row>
        <row r="39">
          <cell r="D39" t="str">
            <v>010 00 S2002</v>
          </cell>
          <cell r="G39" t="str">
            <v>Стимулирующие субсидии в рамках муниципальных программ и непрограммных направлений деятельности</v>
          </cell>
        </row>
        <row r="40">
          <cell r="D40" t="str">
            <v>020 00 00000</v>
          </cell>
          <cell r="E40" t="str">
            <v>Муниципальная программа «Развитие физической культуры и спорта в городском округе Тольятти на 2022-2026 годы»</v>
          </cell>
        </row>
        <row r="41">
          <cell r="D41" t="str">
            <v>020 00 02000</v>
          </cell>
          <cell r="E41" t="str">
            <v>Финансовое обеспечение деятельности бюджетных и автономных учреждений</v>
          </cell>
        </row>
        <row r="42">
          <cell r="D42" t="str">
            <v>020 00 02280</v>
          </cell>
          <cell r="E42" t="str">
            <v>Организации дополнительного образования</v>
          </cell>
        </row>
        <row r="43">
          <cell r="D43" t="str">
            <v>020 00 02290</v>
          </cell>
          <cell r="E43" t="str">
            <v>Организация деятельности по спортивной подготовке</v>
          </cell>
        </row>
        <row r="44">
          <cell r="D44" t="str">
            <v>020 00 02360</v>
          </cell>
          <cell r="E44" t="str">
            <v>Учреждения, осуществляющие деятельность в области физической культуры и спорта</v>
          </cell>
        </row>
        <row r="45">
          <cell r="D45" t="str">
            <v>020 00 04000</v>
          </cell>
          <cell r="E45" t="str">
            <v>Мероприятия в установленной сфере деятельности</v>
          </cell>
        </row>
        <row r="46">
          <cell r="D46" t="str">
            <v>020 00 04100</v>
          </cell>
          <cell r="E46" t="str">
            <v>Бюджетные инвестиции</v>
          </cell>
        </row>
        <row r="47">
          <cell r="D47" t="str">
            <v>020 00 04280</v>
          </cell>
          <cell r="E47" t="str">
            <v>Мероприятия в сфере дополнительного образования</v>
          </cell>
        </row>
        <row r="48">
          <cell r="D48" t="str">
            <v>020 00 04290</v>
          </cell>
          <cell r="E48" t="str">
            <v>Мероприятия в сфере организации деятельности по спортивной подготовке</v>
          </cell>
        </row>
        <row r="49">
          <cell r="D49" t="str">
            <v>020 00 04360</v>
          </cell>
          <cell r="E49" t="str">
            <v>Мероприятия в области физической культуры и спорта</v>
          </cell>
        </row>
        <row r="50">
          <cell r="D50" t="str">
            <v>020 00 04600</v>
          </cell>
          <cell r="E50" t="str">
            <v>Мероприятия на обеспечение деятельности органов местного самоуправления в области физической культуры и спорта</v>
          </cell>
        </row>
        <row r="51">
          <cell r="D51" t="str">
            <v>020 00 S2000</v>
          </cell>
          <cell r="G51" t="str">
            <v>Стимулирующие субсидии на решение вопросов местного значения</v>
          </cell>
        </row>
        <row r="52">
          <cell r="D52" t="str">
            <v>020 00 S2002</v>
          </cell>
        </row>
        <row r="53">
          <cell r="D53" t="str">
            <v>020 00 S3340</v>
          </cell>
          <cell r="E53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4">
          <cell r="D54" t="str">
            <v>020 00 S4280</v>
          </cell>
          <cell r="E5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5">
          <cell r="D55" t="str">
            <v>020 00 S4680</v>
          </cell>
          <cell r="E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56">
          <cell r="D56" t="str">
            <v>020 00 S6150</v>
          </cell>
          <cell r="E5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57">
          <cell r="D57" t="str">
            <v>020 Р5 51390</v>
          </cell>
        </row>
        <row r="58">
          <cell r="D58" t="str">
            <v>030 00 00000</v>
          </cell>
          <cell r="E58" t="str">
            <v>Муниципальная программа «Молодежь Тольятти на 2021-2030гг.»</v>
          </cell>
        </row>
        <row r="59">
          <cell r="D59" t="str">
            <v>030 00 02000</v>
          </cell>
          <cell r="E59" t="str">
            <v>Финансовое обеспечение деятельности бюджетных и автономных учреждений</v>
          </cell>
        </row>
        <row r="60">
          <cell r="D60" t="str">
            <v>030 00 02350</v>
          </cell>
          <cell r="E60" t="str">
            <v>Организации, осуществляющие обеспечение деятельности в области молодежной политики</v>
          </cell>
        </row>
        <row r="61">
          <cell r="D61" t="str">
            <v>030 00 04000</v>
          </cell>
          <cell r="E61" t="str">
            <v>Мероприятия в установленной сфере деятельности</v>
          </cell>
        </row>
        <row r="62">
          <cell r="D62" t="str">
            <v>030 00 04350</v>
          </cell>
          <cell r="E62" t="str">
            <v>Мероприятия в области молодежной политики</v>
          </cell>
        </row>
        <row r="63">
          <cell r="D63" t="str">
            <v>030 00 S3010</v>
          </cell>
          <cell r="E63" t="str">
            <v>Организация и проведение мероприятий с несовершеннолетними в период каникул и свободное от учебы время</v>
          </cell>
        </row>
        <row r="64">
          <cell r="D64" t="str">
            <v>050 00 00000</v>
          </cell>
          <cell r="E6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</row>
        <row r="65">
          <cell r="D65" t="str">
            <v>050 00 04000</v>
          </cell>
          <cell r="E65" t="str">
            <v>Мероприятия в установленной сфере деятельности</v>
          </cell>
        </row>
        <row r="66">
          <cell r="D66" t="str">
            <v>050 00 04270</v>
          </cell>
          <cell r="E66" t="str">
            <v>Мероприятия в общеобразовательных организациях</v>
          </cell>
        </row>
        <row r="67">
          <cell r="D67" t="str">
            <v>050 00 04280</v>
          </cell>
          <cell r="E67" t="str">
            <v>Мероприятия в сфере дополнительного образования</v>
          </cell>
        </row>
        <row r="68">
          <cell r="D68" t="str">
            <v>050 00 04340</v>
          </cell>
          <cell r="E68" t="str">
            <v>Мероприятия в сфере социального обслуживания населения</v>
          </cell>
        </row>
        <row r="69">
          <cell r="D69" t="str">
            <v>050 00 04370</v>
          </cell>
          <cell r="E69" t="str">
            <v>Мероприятия в области социальной политики</v>
          </cell>
        </row>
        <row r="70">
          <cell r="D70" t="str">
            <v>050 00 09000</v>
          </cell>
          <cell r="E70" t="str">
            <v>Выплаты отдельным категориям граждан</v>
          </cell>
        </row>
        <row r="71">
          <cell r="D71" t="str">
            <v>050 00 09010</v>
          </cell>
          <cell r="E71" t="str">
            <v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</row>
        <row r="72">
          <cell r="D72" t="str">
            <v>050 00 09020</v>
          </cell>
          <cell r="E72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</row>
        <row r="73">
          <cell r="D73" t="str">
            <v>050 00 09030</v>
          </cell>
          <cell r="E73" t="str">
            <v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v>
          </cell>
        </row>
        <row r="74">
          <cell r="D74" t="str">
            <v>050 00 09050</v>
          </cell>
          <cell r="E74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</row>
        <row r="75">
          <cell r="D75" t="str">
            <v>050 00 09060</v>
          </cell>
          <cell r="E75" t="str">
            <v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v>
          </cell>
        </row>
        <row r="76">
          <cell r="D76" t="str">
            <v>050 00 09070</v>
          </cell>
          <cell r="E76" t="str">
            <v>Единовременная денежная выплата ко Дню памяти жертв политических репрессий (30 октября)</v>
          </cell>
        </row>
        <row r="77">
          <cell r="D77" t="str">
            <v>050 00 09080</v>
          </cell>
          <cell r="E77" t="str">
            <v>Единовременная денежная выплата к памятной дате России - Дню Героев Отечества (9 декабря)</v>
          </cell>
        </row>
        <row r="78">
          <cell r="D78" t="str">
            <v>050 00 09100</v>
          </cell>
          <cell r="E78" t="str">
            <v>Денежные выплаты на оплату социальных услуг, предоставляемых на условиях оплаты отдельным категориям граждан</v>
          </cell>
        </row>
        <row r="79">
          <cell r="D79" t="str">
            <v>050 00 09110</v>
          </cell>
          <cell r="E79" t="str">
            <v xml:space="preserve">Предоставление ежемесячной денежной выплаты Почетным гражданам городского округа Тольятти </v>
          </cell>
        </row>
        <row r="80">
          <cell r="D80" t="str">
            <v>050 00 09120</v>
          </cell>
          <cell r="E80" t="str">
            <v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</row>
        <row r="81">
          <cell r="D81" t="str">
            <v>050 00 09130</v>
          </cell>
          <cell r="E81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</row>
        <row r="82">
          <cell r="D82" t="str">
            <v>050 00 09140</v>
          </cell>
          <cell r="E82" t="str">
            <v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</row>
        <row r="83">
          <cell r="D83" t="str">
            <v>050 00 09150</v>
          </cell>
          <cell r="E83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v>
          </cell>
        </row>
        <row r="84">
          <cell r="D84" t="str">
            <v>050 00 09170</v>
          </cell>
          <cell r="E84" t="str">
            <v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v>
          </cell>
        </row>
        <row r="85">
          <cell r="D85" t="str">
            <v>050 00 09180</v>
          </cell>
          <cell r="E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</row>
        <row r="86">
          <cell r="D86" t="str">
            <v>050 00 09190</v>
          </cell>
          <cell r="E86" t="str">
            <v xml:space="preserve">Выплата рентных платежей по договорам пожизненной ренты </v>
          </cell>
        </row>
        <row r="87">
          <cell r="D87" t="str">
            <v>050 00 09220</v>
          </cell>
        </row>
        <row r="88">
          <cell r="D88" t="str">
            <v>050 00 09230</v>
          </cell>
          <cell r="E88" t="str">
            <v>Предоставление единовременной денежной выплаты гражданам, находящимся в трудных жизненных ситуациях, чрезвычайных обстоятельствах</v>
          </cell>
        </row>
        <row r="89">
          <cell r="D89" t="str">
            <v>050 00 09240</v>
          </cell>
          <cell r="E89" t="str">
            <v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</row>
        <row r="90">
          <cell r="D90" t="str">
            <v>050 00 09250</v>
          </cell>
          <cell r="E90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v>
          </cell>
        </row>
        <row r="91">
          <cell r="D91" t="str">
            <v>050 00 09270</v>
          </cell>
          <cell r="E91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</row>
        <row r="92">
          <cell r="D92" t="str">
            <v>050 00 09290</v>
          </cell>
          <cell r="E92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</row>
        <row r="93">
          <cell r="D93" t="str">
            <v>050 00 09300</v>
          </cell>
          <cell r="E93" t="str">
            <v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</row>
        <row r="94">
          <cell r="D94" t="str">
            <v>050 00 09310</v>
          </cell>
        </row>
        <row r="95">
          <cell r="D95" t="str">
            <v>050 00 09320</v>
          </cell>
          <cell r="E95" t="str">
            <v xml:space="preserve">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организациях, реализующих основные профессиональные образовательные программы </v>
          </cell>
        </row>
        <row r="96">
          <cell r="D96" t="str">
            <v>050 00 09330</v>
          </cell>
          <cell r="E96" t="str">
            <v>Предоставление ежемесячной денежной выплаты к пенсии отдельным категориям граждан</v>
          </cell>
        </row>
        <row r="97">
          <cell r="D97" t="str">
            <v>050 00 09340</v>
          </cell>
          <cell r="E97" t="str">
            <v>Предоставление единовременного пособия на первоочередные нужды</v>
          </cell>
        </row>
        <row r="98">
          <cell r="D98" t="str">
            <v>050 00 09350</v>
          </cell>
          <cell r="E98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</row>
        <row r="99">
          <cell r="D99" t="str">
            <v>050 00 09360</v>
          </cell>
          <cell r="E99" t="str">
            <v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v>
          </cell>
        </row>
        <row r="100">
          <cell r="D100" t="str">
            <v xml:space="preserve">050 00 09370 </v>
          </cell>
        </row>
        <row r="101">
          <cell r="D101" t="str">
            <v xml:space="preserve">050 00 09380 </v>
          </cell>
        </row>
        <row r="102">
          <cell r="D102" t="str">
            <v>050 00 09390</v>
          </cell>
          <cell r="E102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</row>
        <row r="103">
          <cell r="D103" t="str">
            <v>050 00 09400</v>
          </cell>
          <cell r="E103" t="str">
            <v>Предоставление ежемесячной денежной выплаты на проезд для отдельных категорий граждан из числа инвалидов</v>
          </cell>
        </row>
        <row r="104">
          <cell r="D104" t="str">
            <v>050 00 75000</v>
          </cell>
          <cell r="E104" t="str">
            <v>Субвенции</v>
          </cell>
        </row>
        <row r="105">
          <cell r="D105" t="str">
            <v>050 00 75170</v>
          </cell>
          <cell r="E105" t="str">
            <v>Вознаграждение, причитающееся приемному родителю, патронатному воспитателю</v>
          </cell>
        </row>
        <row r="106">
          <cell r="D106" t="str">
            <v>050 00 75240</v>
          </cell>
          <cell r="E106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</row>
        <row r="107">
          <cell r="D107" t="str">
            <v>050 00 S3230</v>
          </cell>
          <cell r="E107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</row>
        <row r="108">
          <cell r="D108" t="str">
            <v>060 00 00000</v>
          </cell>
          <cell r="E108" t="str">
            <v>Муниципальная программа «Профилактика наркомании населения городского округа Тольятти на 2019-2023 годы»</v>
          </cell>
        </row>
        <row r="109">
          <cell r="D109" t="str">
            <v>060 00 04000</v>
          </cell>
          <cell r="E109" t="str">
            <v>Мероприятия в установленной сфере деятельности</v>
          </cell>
        </row>
        <row r="110">
          <cell r="D110" t="str">
            <v>060 00 04150</v>
          </cell>
          <cell r="E110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111">
          <cell r="D111" t="str">
            <v>070 00 00000</v>
          </cell>
          <cell r="E111" t="str">
            <v>Муниципальная программа «Развитие системы образования городского округа Тольятти на 2021-2027 годы»</v>
          </cell>
        </row>
        <row r="112">
          <cell r="D112" t="str">
            <v>070 00 02000</v>
          </cell>
          <cell r="E112" t="str">
            <v>Финансовое обеспечение деятельности бюджетных и автономных учреждений</v>
          </cell>
        </row>
        <row r="113">
          <cell r="D113" t="str">
            <v>070 00 02260</v>
          </cell>
          <cell r="E113" t="str">
            <v>Дошкольные образовательные организации</v>
          </cell>
        </row>
        <row r="114">
          <cell r="D114" t="str">
            <v>070 00 02270</v>
          </cell>
          <cell r="E114" t="str">
            <v>Общеобразовательные организации</v>
          </cell>
        </row>
        <row r="115">
          <cell r="D115" t="str">
            <v>070 00 02280</v>
          </cell>
          <cell r="E115" t="str">
            <v>Организации дополнительного образования</v>
          </cell>
        </row>
        <row r="116">
          <cell r="D116" t="str">
            <v>070 00 02300</v>
          </cell>
          <cell r="E116" t="str">
            <v>Организации, осуществляющие обеспечение образовательной деятельности</v>
          </cell>
        </row>
        <row r="117">
          <cell r="D117" t="str">
            <v>070 00 04000</v>
          </cell>
          <cell r="E117" t="str">
            <v>Мероприятия в установленной сфере деятельности</v>
          </cell>
        </row>
        <row r="118">
          <cell r="D118" t="str">
            <v>070 00 04100</v>
          </cell>
          <cell r="E118" t="str">
            <v>Бюджетные инвестиции</v>
          </cell>
        </row>
        <row r="119">
          <cell r="D119" t="str">
            <v>070 00 04260</v>
          </cell>
          <cell r="E119" t="str">
            <v>Мероприятия в сфере дошкольного образования</v>
          </cell>
        </row>
        <row r="120">
          <cell r="D120" t="str">
            <v>070 00 04270</v>
          </cell>
          <cell r="E120" t="str">
            <v>Мероприятия в общеобразовательных организациях</v>
          </cell>
        </row>
        <row r="121">
          <cell r="D121" t="str">
            <v>070 00 04280</v>
          </cell>
          <cell r="E121" t="str">
            <v>Мероприятия в сфере дополнительного образования</v>
          </cell>
        </row>
        <row r="122">
          <cell r="D122" t="str">
            <v>070 00 04300</v>
          </cell>
          <cell r="E122" t="str">
            <v>Мероприятия в организациях, осуществляющих обеспечение образовательной деятельности</v>
          </cell>
        </row>
        <row r="123">
          <cell r="D123" t="str">
            <v>070 00 06000</v>
          </cell>
          <cell r="E1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124">
          <cell r="D124" t="str">
            <v>070 00 06270</v>
          </cell>
          <cell r="E124" t="str">
            <v>Субсидии юридическим лицам в сфере общего образования</v>
          </cell>
        </row>
        <row r="125">
          <cell r="D125" t="str">
            <v>070 00 10000</v>
          </cell>
          <cell r="E125" t="str">
            <v>Субсидии некоммерческим организациям</v>
          </cell>
        </row>
        <row r="126">
          <cell r="D126" t="str">
            <v>070 00 10260</v>
          </cell>
          <cell r="E126" t="str">
            <v>Субсидии некоммерческим организациям в сфере дошкольного образования</v>
          </cell>
        </row>
        <row r="127">
          <cell r="D127" t="str">
            <v>070 00 12000</v>
          </cell>
          <cell r="E127" t="str">
            <v>Финансовое обеспечение деятельности казенных учреждений</v>
          </cell>
        </row>
        <row r="128">
          <cell r="D128" t="str">
            <v>070 00 12300</v>
          </cell>
          <cell r="E128" t="str">
            <v>Организации, осуществляющие обеспечение образовательной деятельности</v>
          </cell>
        </row>
        <row r="129">
          <cell r="D129" t="str">
            <v>070 00 75000</v>
          </cell>
          <cell r="E129" t="str">
            <v>Субвенции</v>
          </cell>
        </row>
        <row r="130">
          <cell r="D130" t="str">
            <v>070 00 75020</v>
          </cell>
          <cell r="E130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</row>
        <row r="131">
          <cell r="D131" t="str">
            <v>070 00 75050</v>
          </cell>
          <cell r="E131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</row>
        <row r="132">
          <cell r="D132" t="str">
            <v>070 00 75060</v>
          </cell>
          <cell r="E132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</row>
        <row r="133">
          <cell r="D133" t="str">
            <v>070 00 75230</v>
          </cell>
        </row>
        <row r="134">
          <cell r="D134" t="str">
            <v>070 00 75270</v>
          </cell>
          <cell r="E134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</row>
        <row r="135">
          <cell r="D135" t="str">
            <v>070 00 75280</v>
          </cell>
          <cell r="E135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</row>
        <row r="136">
          <cell r="D136" t="str">
            <v>070 00 75300</v>
          </cell>
          <cell r="E136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</row>
        <row r="137">
          <cell r="D137" t="str">
            <v>070 00 75470</v>
          </cell>
          <cell r="E137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</row>
        <row r="138">
          <cell r="D138" t="str">
            <v>070 00 L0270</v>
          </cell>
          <cell r="E13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39">
          <cell r="D139" t="str">
            <v>070 00 L3040</v>
          </cell>
          <cell r="E139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</row>
        <row r="140">
          <cell r="D140" t="str">
            <v>070 00 R3030</v>
          </cell>
          <cell r="E140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</row>
        <row r="141">
          <cell r="D141" t="str">
            <v>070 00 S3340</v>
          </cell>
          <cell r="E14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2">
          <cell r="D142" t="str">
            <v>070 00 S3350</v>
          </cell>
          <cell r="E14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3">
          <cell r="D143" t="str">
            <v>070 00 S3400</v>
          </cell>
          <cell r="E143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4">
          <cell r="D144" t="str">
            <v>070 00 S3940</v>
          </cell>
          <cell r="E14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</row>
        <row r="145">
          <cell r="D145" t="str">
            <v>070 00 S3950</v>
          </cell>
        </row>
        <row r="146">
          <cell r="D146" t="str">
            <v>070 00 S4680</v>
          </cell>
          <cell r="E146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</row>
        <row r="147">
          <cell r="D147" t="str">
            <v>070 00 S4720</v>
          </cell>
          <cell r="E14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</row>
        <row r="148">
          <cell r="D148" t="str">
            <v>070 00 S4940</v>
          </cell>
          <cell r="E148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49">
          <cell r="D149" t="str">
            <v>070 00 S4950</v>
          </cell>
          <cell r="E149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</row>
        <row r="150">
          <cell r="D150" t="str">
            <v>070 E1 5520Z</v>
          </cell>
          <cell r="E150" t="str">
            <v xml:space="preserve">Создание новых мест в общеобразовательных организациях </v>
          </cell>
        </row>
        <row r="151">
          <cell r="D151" t="str">
            <v>080 00 00000</v>
          </cell>
          <cell r="E151" t="str">
            <v>Муниципальная программа городского округа Тольятти «Молодой семье - доступное жилье» на 2014-2025 годы</v>
          </cell>
        </row>
        <row r="152">
          <cell r="D152" t="str">
            <v>080 00 04110</v>
          </cell>
          <cell r="E152" t="str">
            <v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v>
          </cell>
        </row>
        <row r="153">
          <cell r="D153" t="str">
            <v>080 00 L0000</v>
          </cell>
        </row>
        <row r="154">
          <cell r="D154" t="str">
            <v>080 00 L0200</v>
          </cell>
        </row>
        <row r="155">
          <cell r="D155" t="str">
            <v>080 00 L4970</v>
          </cell>
          <cell r="E155" t="str">
            <v xml:space="preserve">Предоставление молодым семьям социальных выплат на приобретение жилья или строительство индивидуального жилого дома </v>
          </cell>
        </row>
        <row r="156">
          <cell r="D156" t="str">
            <v>090 00 00000</v>
          </cell>
          <cell r="E15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</row>
        <row r="157">
          <cell r="D157" t="str">
            <v>090 00 02000</v>
          </cell>
          <cell r="E157" t="str">
            <v>Финансовое обеспечение деятельности бюджетных и автономных учреждений</v>
          </cell>
        </row>
        <row r="158">
          <cell r="D158" t="str">
            <v>090 00 02160</v>
          </cell>
          <cell r="E158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</row>
        <row r="159">
          <cell r="D159" t="str">
            <v>090 00 02430</v>
          </cell>
          <cell r="E159" t="str">
            <v>Учреждения, осуществляющие деятельность по другим вопросам в области жилищно-коммунального хозяйства</v>
          </cell>
        </row>
        <row r="160">
          <cell r="D160" t="str">
            <v>090 00 04000</v>
          </cell>
          <cell r="E160" t="str">
            <v>Мероприятия в установленной сфере деятельности</v>
          </cell>
        </row>
        <row r="161">
          <cell r="D161" t="str">
            <v>090 00 04040</v>
          </cell>
          <cell r="E161" t="str">
            <v>Мероприятия в сфере общегосударственного управления</v>
          </cell>
        </row>
        <row r="162">
          <cell r="D162" t="str">
            <v>090 00 04280</v>
          </cell>
          <cell r="E162" t="str">
            <v>Мероприятия в сфере дополнительного образования</v>
          </cell>
        </row>
        <row r="163">
          <cell r="D163" t="str">
            <v>090 00 04290</v>
          </cell>
          <cell r="E163" t="str">
            <v>Мероприятия в сфере организации деятельности по спортивной подготовке</v>
          </cell>
        </row>
        <row r="164">
          <cell r="D164" t="str">
            <v xml:space="preserve">090 00 12000 </v>
          </cell>
          <cell r="E164" t="str">
            <v>Финансовое обеспечение деятельности казенных учреждений</v>
          </cell>
        </row>
        <row r="165">
          <cell r="D165" t="str">
            <v>090 00 12140</v>
          </cell>
          <cell r="E165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166">
          <cell r="D166" t="str">
            <v>100 00 00000</v>
          </cell>
          <cell r="E16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</row>
        <row r="167">
          <cell r="D167" t="str">
            <v>100 00 02000</v>
          </cell>
          <cell r="E167" t="str">
            <v>Финансовое обеспечение деятельности бюджетных и автономных учреждений</v>
          </cell>
        </row>
        <row r="168">
          <cell r="D168" t="str">
            <v>100 00 02320</v>
          </cell>
          <cell r="E168" t="str">
            <v>Учреждения, осуществляющие деятельность в сфере градостроительной деятельности</v>
          </cell>
        </row>
        <row r="169">
          <cell r="D169" t="str">
            <v>100 00 04000</v>
          </cell>
          <cell r="E169" t="str">
            <v>Мероприятия в установленной сфере деятельности</v>
          </cell>
        </row>
        <row r="170">
          <cell r="D170" t="str">
            <v>100 00 04310</v>
          </cell>
          <cell r="E170" t="str">
            <v>Мероприятия в области застройки территорий</v>
          </cell>
        </row>
        <row r="171">
          <cell r="D171" t="str">
            <v>100 00 04320</v>
          </cell>
          <cell r="E171" t="str">
            <v>Мероприятия в организациях, осуществляющих обеспечение градостроительной деятельности</v>
          </cell>
        </row>
        <row r="172">
          <cell r="D172" t="str">
            <v>100 00 12000</v>
          </cell>
        </row>
        <row r="173">
          <cell r="D173" t="str">
            <v>100 00 12320</v>
          </cell>
        </row>
        <row r="174">
          <cell r="D174" t="str">
            <v>100 F1 50210</v>
          </cell>
        </row>
        <row r="175">
          <cell r="D175" t="str">
            <v>100 F1 5021Z</v>
          </cell>
        </row>
        <row r="176">
          <cell r="D176" t="str">
            <v>110 00 00000</v>
          </cell>
          <cell r="E176" t="str">
            <v>Муниципальная программа «Развитие информационно-телекоммуникационной инфраструктуры городского округа Тольятти на 2022-2026 годы»</v>
          </cell>
        </row>
        <row r="177">
          <cell r="D177" t="str">
            <v>110 00 02000</v>
          </cell>
          <cell r="E177" t="str">
            <v>Финансовое обеспечение деятельности бюджетных и автономных учреждений</v>
          </cell>
        </row>
        <row r="178">
          <cell r="D178" t="str">
            <v>110 00 02470</v>
          </cell>
          <cell r="E178" t="str">
            <v>Учреждения, обеспечивающие предоставление государственных и муниципальных услуг</v>
          </cell>
        </row>
        <row r="179">
          <cell r="D179" t="str">
            <v>110 00 02480</v>
          </cell>
        </row>
        <row r="180">
          <cell r="D180" t="str">
            <v>110 00 04000</v>
          </cell>
          <cell r="E180" t="str">
            <v>Мероприятия в установленной сфере деятельности</v>
          </cell>
        </row>
        <row r="181">
          <cell r="D181" t="str">
            <v>110 00 04460</v>
          </cell>
          <cell r="E181" t="str">
            <v>Мероприятия в сфере информационно-коммуникационных технологий и связи</v>
          </cell>
        </row>
        <row r="182">
          <cell r="D182" t="str">
            <v>110 00 04470</v>
          </cell>
          <cell r="E182" t="str">
            <v>Мероприятия в учреждениях, обеспечивающих предоставление государственных и муниципальных услуг</v>
          </cell>
        </row>
        <row r="183">
          <cell r="D183" t="str">
            <v>110 00 75000</v>
          </cell>
          <cell r="E183" t="str">
            <v>Субвенции</v>
          </cell>
        </row>
        <row r="184">
          <cell r="D184" t="str">
            <v>110 00 75180</v>
          </cell>
          <cell r="E18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185">
          <cell r="D185" t="str">
            <v>110 00 75200</v>
          </cell>
          <cell r="E185" t="str">
            <v>Организация деятельности в сфере охраны труда</v>
          </cell>
        </row>
        <row r="186">
          <cell r="D186" t="str">
            <v>120 00 00000</v>
          </cell>
          <cell r="E186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</row>
        <row r="187">
          <cell r="D187" t="str">
            <v>120 00 02000</v>
          </cell>
          <cell r="E187" t="str">
            <v>Финансовое обеспечение деятельности бюджетных и автономных учреждений</v>
          </cell>
        </row>
        <row r="188">
          <cell r="D188" t="str">
            <v>120 00 02070</v>
          </cell>
          <cell r="E188" t="str">
            <v>Учреждения, осуществляющие деятельность  в сфере национальной экономики</v>
          </cell>
        </row>
        <row r="189">
          <cell r="D189" t="str">
            <v>120 00 04000</v>
          </cell>
          <cell r="E189" t="str">
            <v>Мероприятия в установленной сфере деятельности</v>
          </cell>
        </row>
        <row r="190">
          <cell r="D190" t="str">
            <v>120 00 04070</v>
          </cell>
          <cell r="E190" t="str">
            <v>Мероприятия в сфере национальной экономики</v>
          </cell>
        </row>
        <row r="191">
          <cell r="D191" t="str">
            <v>130 00 00000</v>
          </cell>
          <cell r="E191" t="str">
            <v>Муниципальная программа «Тольятти - чистый город на 2020-2024 годы»</v>
          </cell>
        </row>
        <row r="192">
          <cell r="D192" t="str">
            <v>130 00 02000</v>
          </cell>
          <cell r="E192" t="str">
            <v>Финансовое обеспечение деятельности бюджетных и автономных учреждений</v>
          </cell>
        </row>
        <row r="193">
          <cell r="D193" t="str">
            <v>130 00 02430</v>
          </cell>
          <cell r="E193" t="str">
            <v>Учреждения, осуществляющие деятельность по другим вопросам в области жилищно-коммунального хозяйства</v>
          </cell>
        </row>
        <row r="194">
          <cell r="D194" t="str">
            <v>130 00 04000</v>
          </cell>
          <cell r="E194" t="str">
            <v>Мероприятия в установленной сфере деятельности</v>
          </cell>
        </row>
        <row r="195">
          <cell r="D195" t="str">
            <v>130 00 04420</v>
          </cell>
          <cell r="E195" t="str">
            <v>Мероприятия в области благоустройства</v>
          </cell>
        </row>
        <row r="196">
          <cell r="D196" t="str">
            <v>130 00 04430</v>
          </cell>
          <cell r="E196" t="str">
            <v>Мероприятия в учреждениях, осуществляющих деятельность по другим вопросам в области жилищно-коммунального хозяйства</v>
          </cell>
        </row>
        <row r="197">
          <cell r="D197" t="str">
            <v>140 00 00000</v>
          </cell>
          <cell r="E197" t="str">
            <v>Муниципальная программа «Капитальный ремонт многоквартирных домов городского округа Тольятти на 2019-2023 годы»</v>
          </cell>
        </row>
        <row r="198">
          <cell r="D198" t="str">
            <v>140 00 04000</v>
          </cell>
          <cell r="E198" t="str">
            <v>Мероприятия в установленной сфере деятельности</v>
          </cell>
        </row>
        <row r="199">
          <cell r="D199" t="str">
            <v>140 00 04130</v>
          </cell>
          <cell r="E199" t="str">
            <v>Мероприятия в области жилищного хозяйства</v>
          </cell>
        </row>
        <row r="200">
          <cell r="D200" t="str">
            <v>140 00 04410</v>
          </cell>
          <cell r="E200" t="str">
            <v>Мероприятия в области коммунального хозяйства</v>
          </cell>
        </row>
        <row r="201">
          <cell r="D201" t="str">
            <v>150 00 00000</v>
          </cell>
          <cell r="E201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</row>
        <row r="202">
          <cell r="D202" t="str">
            <v>151 00 00000</v>
          </cell>
          <cell r="E202" t="str">
            <v xml:space="preserve">Подпрограмма «Содержание улично-дорожной сети городского округа Тольятти на 2021-2025гг.» </v>
          </cell>
        </row>
        <row r="203">
          <cell r="D203" t="str">
            <v>151 00 04000</v>
          </cell>
          <cell r="E203" t="str">
            <v>Мероприятия в установленной сфере деятельности</v>
          </cell>
        </row>
        <row r="204">
          <cell r="D204" t="str">
            <v>151 00 04180</v>
          </cell>
          <cell r="E204" t="str">
            <v>Мероприятия в сфере дорожного хозяйства</v>
          </cell>
        </row>
        <row r="205">
          <cell r="D205" t="str">
            <v>151 00 04420</v>
          </cell>
          <cell r="E205" t="str">
            <v>Мероприятия в области благоустройства</v>
          </cell>
        </row>
        <row r="206">
          <cell r="D206" t="str">
            <v>152 00 00000</v>
          </cell>
          <cell r="E206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</row>
        <row r="207">
          <cell r="D207" t="str">
            <v>152 00 04000</v>
          </cell>
          <cell r="E207" t="str">
            <v>Мероприятия в установленной сфере деятельности</v>
          </cell>
        </row>
        <row r="208">
          <cell r="D208" t="str">
            <v>152 00 04100</v>
          </cell>
          <cell r="E208" t="str">
            <v>Бюджетные инвестиции</v>
          </cell>
        </row>
        <row r="209">
          <cell r="D209" t="str">
            <v>152 00 04180</v>
          </cell>
          <cell r="E209" t="str">
            <v>Мероприятия в сфере дорожного хозяйства</v>
          </cell>
        </row>
        <row r="210">
          <cell r="D210" t="str">
            <v>152 00 S3270</v>
          </cell>
          <cell r="E210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</row>
        <row r="211">
          <cell r="D211" t="str">
            <v>152 F1 50210</v>
          </cell>
          <cell r="E211" t="str">
            <v>Стимулирование программ развития жилищного строительства субъектов Российской Федерации</v>
          </cell>
        </row>
        <row r="212">
          <cell r="D212" t="str">
            <v>152 F1 5021Z</v>
          </cell>
          <cell r="E212" t="str">
            <v>Стимулирование программ развития жилищного строительства субъектов Российской Федерации</v>
          </cell>
        </row>
        <row r="213">
          <cell r="D213" t="str">
            <v>152 R1 53930</v>
          </cell>
          <cell r="E213" t="str">
            <v>Финансовое обеспечение дорожной деятельности в рамках реализации национального проекта «Безопасные и качественные автомобильные дороги»</v>
          </cell>
        </row>
        <row r="214">
          <cell r="D214" t="str">
            <v>154 00 00000</v>
          </cell>
          <cell r="E214" t="str">
            <v xml:space="preserve">Подпрограмма  «Повышение безопасности дорожного движения на период 2021-2025гг.»                      </v>
          </cell>
        </row>
        <row r="215">
          <cell r="D215" t="str">
            <v xml:space="preserve">154 00 04000 </v>
          </cell>
          <cell r="E215" t="str">
            <v>Мероприятия в установленной сфере деятельности</v>
          </cell>
        </row>
        <row r="216">
          <cell r="D216" t="str">
            <v xml:space="preserve">154 00 04180 </v>
          </cell>
          <cell r="E216" t="str">
            <v>Мероприятия в сфере дорожного хозяйства</v>
          </cell>
        </row>
        <row r="217">
          <cell r="D217" t="str">
            <v>154 00 12000</v>
          </cell>
          <cell r="E217" t="str">
            <v>Финансовое обеспечение деятельности казенных учреждений</v>
          </cell>
        </row>
        <row r="218">
          <cell r="D218" t="str">
            <v>154 00 12180</v>
          </cell>
          <cell r="E218" t="str">
            <v>Учреждения, осуществляющие деятельность в сфере дорожного хозяйства</v>
          </cell>
        </row>
        <row r="219">
          <cell r="D219" t="str">
            <v xml:space="preserve">155 00 00000 </v>
          </cell>
          <cell r="E219" t="str">
            <v xml:space="preserve">Подпрограмма «Развитие городского пассажирского транспорта в городском округе Тольятти на период 2021-2025гг.» </v>
          </cell>
        </row>
        <row r="220">
          <cell r="D220" t="str">
            <v xml:space="preserve">155 00 04000 </v>
          </cell>
          <cell r="E220" t="str">
            <v>Мероприятия в установленной сфере деятельности</v>
          </cell>
        </row>
        <row r="221">
          <cell r="D221" t="str">
            <v xml:space="preserve">155 00 04090 </v>
          </cell>
          <cell r="E221" t="str">
            <v>Мероприятия в сфере транспорта</v>
          </cell>
        </row>
        <row r="222">
          <cell r="D222" t="str">
            <v xml:space="preserve">155 00 04190 </v>
          </cell>
        </row>
        <row r="223">
          <cell r="D223" t="str">
            <v>155 00 06000</v>
          </cell>
          <cell r="E223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</row>
        <row r="224">
          <cell r="D224" t="str">
            <v>155 00 06530</v>
          </cell>
          <cell r="E224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</row>
        <row r="225">
          <cell r="D225" t="str">
            <v>155 00 75000</v>
          </cell>
          <cell r="E225" t="str">
            <v>Субвенции</v>
          </cell>
        </row>
        <row r="226">
          <cell r="D226" t="str">
            <v>155 00 75130</v>
          </cell>
          <cell r="E22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27">
          <cell r="D227" t="str">
            <v>155 00 S3990</v>
          </cell>
          <cell r="E227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</row>
        <row r="228">
          <cell r="D228" t="str">
            <v>160 00 00000</v>
          </cell>
          <cell r="E228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</row>
        <row r="229">
          <cell r="D229" t="str">
            <v>160 00 04000</v>
          </cell>
          <cell r="E229" t="str">
            <v>Мероприятия в установленной сфере деятельности</v>
          </cell>
        </row>
        <row r="230">
          <cell r="D230" t="str">
            <v>160 00 04150</v>
          </cell>
          <cell r="E230" t="str">
            <v>Мероприятия,  осуществляемые учреждениями в сфере обеспечения национальной безопасности и правоохранительной деятельности</v>
          </cell>
        </row>
        <row r="231">
          <cell r="D231" t="str">
            <v>160 00 10000</v>
          </cell>
          <cell r="E231" t="str">
            <v>Субсидии некоммерческим организациям</v>
          </cell>
        </row>
        <row r="232">
          <cell r="D232" t="str">
            <v>160 00 10050</v>
          </cell>
          <cell r="E232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v>
          </cell>
        </row>
        <row r="233">
          <cell r="D233" t="str">
            <v>160 00 12000</v>
          </cell>
          <cell r="E233" t="str">
            <v>Финансовое обеспечение деятельности казенных учреждений</v>
          </cell>
        </row>
        <row r="234">
          <cell r="D234" t="str">
            <v>160 00 12150</v>
          </cell>
          <cell r="E234" t="str">
            <v>Учреждения, осуществляющие деятельность в сфере национальной безопасности и правоохранительной деятельности</v>
          </cell>
        </row>
        <row r="235">
          <cell r="D235" t="str">
            <v>160 00 S3300</v>
          </cell>
          <cell r="E235" t="str">
            <v>Обеспечение деятельности народных дружин</v>
          </cell>
        </row>
        <row r="236">
          <cell r="D236" t="str">
            <v>170 00 00000</v>
          </cell>
          <cell r="E236" t="str">
            <v>Муниципальная программа «Противодействие коррупции в городском округе Тольятти на 2022-2026 годы»</v>
          </cell>
        </row>
        <row r="237">
          <cell r="D237" t="str">
            <v>170 00 04000</v>
          </cell>
          <cell r="E237" t="str">
            <v>Мероприятия в установленной сфере деятельности</v>
          </cell>
        </row>
        <row r="238">
          <cell r="D238" t="str">
            <v>170 00 04040</v>
          </cell>
          <cell r="E238" t="str">
            <v>Мероприятия в сфере общегосударственного управления</v>
          </cell>
        </row>
        <row r="239">
          <cell r="D239" t="str">
            <v>220 00 00000</v>
          </cell>
          <cell r="E239" t="str">
            <v>Муниципальная программа «Развитие органов местного самоуправления городского округа Тольятти на 2017-2022 годы»</v>
          </cell>
        </row>
        <row r="240">
          <cell r="D240" t="str">
            <v>220 00 02000</v>
          </cell>
          <cell r="E240" t="str">
            <v>Финансовое обеспечение деятельности бюджетных и автономных учреждений</v>
          </cell>
        </row>
        <row r="241">
          <cell r="D241" t="str">
            <v>220 00 02080</v>
          </cell>
          <cell r="E241" t="str">
            <v xml:space="preserve">Учреждения, осуществляющие деятельность в сфере средств массовой информации </v>
          </cell>
        </row>
        <row r="242">
          <cell r="D242" t="str">
            <v>220 00 04000</v>
          </cell>
          <cell r="E242" t="str">
            <v>Мероприятия в установленной сфере деятельности</v>
          </cell>
        </row>
        <row r="243">
          <cell r="D243" t="str">
            <v>220 00 04040</v>
          </cell>
          <cell r="E243" t="str">
            <v>Мероприятия в сфере общегосударственного управления</v>
          </cell>
        </row>
        <row r="244">
          <cell r="D244" t="str">
            <v xml:space="preserve">220 00 04120 </v>
          </cell>
          <cell r="E244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245">
          <cell r="D245" t="str">
            <v>220 00 08000</v>
          </cell>
          <cell r="E245" t="str">
            <v>Доплаты к пенсиям, дополнительное пенсионное обеспечение</v>
          </cell>
        </row>
        <row r="246">
          <cell r="D246" t="str">
            <v>220 00 08010</v>
          </cell>
          <cell r="E246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</row>
        <row r="247">
          <cell r="D247" t="str">
            <v>220 00 11000</v>
          </cell>
          <cell r="E247" t="str">
            <v>Руководство и управление в сфере установленных функций органов местного самоуправления</v>
          </cell>
        </row>
        <row r="248">
          <cell r="D248" t="str">
            <v>220 00 11010</v>
          </cell>
          <cell r="E248" t="str">
            <v>Глава муниципального образования</v>
          </cell>
        </row>
        <row r="249">
          <cell r="D249" t="str">
            <v>220 00 11040</v>
          </cell>
          <cell r="E249" t="str">
            <v>Центральный аппарат</v>
          </cell>
        </row>
        <row r="250">
          <cell r="D250" t="str">
            <v>220 00 12000</v>
          </cell>
          <cell r="E250" t="str">
            <v>Финансовое обеспечение деятельности казенных учреждений</v>
          </cell>
        </row>
        <row r="251">
          <cell r="D251" t="str">
            <v>220 00 12040</v>
          </cell>
          <cell r="E251" t="str">
            <v>Учреждения, осуществляющие деятельность  в сфере общегосударственного управления</v>
          </cell>
        </row>
        <row r="252">
          <cell r="D252" t="str">
            <v>220 00 12060</v>
          </cell>
          <cell r="E252" t="str">
            <v>Учреждения, осуществляющие деятельность  в сфере обеспечения хозяйственного обслуживания</v>
          </cell>
        </row>
        <row r="253">
          <cell r="D253" t="str">
            <v>220 00 75000</v>
          </cell>
          <cell r="E253" t="str">
            <v>Субвенции</v>
          </cell>
        </row>
        <row r="254">
          <cell r="D254" t="str">
            <v>220 00 75080</v>
          </cell>
          <cell r="E254" t="str">
            <v>Организация деятельности в сфере обеспечения жильем отдельных категорий граждан</v>
          </cell>
        </row>
        <row r="255">
          <cell r="D255" t="str">
            <v>220 00 75130</v>
          </cell>
          <cell r="E25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256">
          <cell r="D256" t="str">
            <v>220 00 75150</v>
          </cell>
          <cell r="E256" t="str">
            <v>Организация деятельности в сфере архивного дела</v>
          </cell>
        </row>
        <row r="257">
          <cell r="D257" t="str">
            <v>220 00 75160</v>
          </cell>
          <cell r="E257" t="str">
            <v>Организация деятельности административных комиссий</v>
          </cell>
        </row>
        <row r="258">
          <cell r="D258" t="str">
            <v>220 00 75180</v>
          </cell>
          <cell r="E25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259">
          <cell r="D259" t="str">
            <v>220 00 75190</v>
          </cell>
          <cell r="E259" t="str">
            <v>Меры по осуществлению деятельности по опеке и попечительству в отношении совершеннолетних граждан</v>
          </cell>
        </row>
        <row r="260">
          <cell r="D260" t="str">
            <v>220 00 75200</v>
          </cell>
          <cell r="E260" t="str">
            <v>Организация деятельности в сфере охраны труда</v>
          </cell>
        </row>
        <row r="261">
          <cell r="D261" t="str">
            <v>221 00 00000</v>
          </cell>
          <cell r="E261" t="str">
            <v>Подпрограмма «Развитие муниципальной службы в городском округе Тольятти на 2017-2022 годы»</v>
          </cell>
        </row>
        <row r="262">
          <cell r="D262" t="str">
            <v>221 00 04000</v>
          </cell>
          <cell r="E262" t="str">
            <v>Мероприятия в установленной сфере деятельности</v>
          </cell>
        </row>
        <row r="263">
          <cell r="D263" t="str">
            <v>221 00 04050</v>
          </cell>
          <cell r="E263" t="str">
            <v>Мероприятия, направленные на развитие муниципальной службы</v>
          </cell>
        </row>
        <row r="264">
          <cell r="D264" t="str">
            <v>230 00 00000</v>
          </cell>
          <cell r="E264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</row>
        <row r="265">
          <cell r="D265" t="str">
            <v>230 00 02000</v>
          </cell>
          <cell r="E265" t="str">
            <v>Финансовое обеспечение деятельности бюджетных и автономных учреждений</v>
          </cell>
        </row>
        <row r="266">
          <cell r="D266" t="str">
            <v>230 00 02390</v>
          </cell>
          <cell r="E266" t="str">
            <v>Учреждения, осуществляющие деятельность в области лесного хозяйства</v>
          </cell>
        </row>
        <row r="267">
          <cell r="D267" t="str">
            <v>230 00 02430</v>
          </cell>
          <cell r="E267" t="str">
            <v>Учреждения, осуществляющие деятельность по другим вопросам в области жилищно-коммунального хозяйства</v>
          </cell>
        </row>
        <row r="268">
          <cell r="D268" t="str">
            <v>230 00 04000</v>
          </cell>
          <cell r="E268" t="str">
            <v>Мероприятия в установленной сфере деятельности</v>
          </cell>
        </row>
        <row r="269">
          <cell r="D269" t="str">
            <v>230 00 04390</v>
          </cell>
          <cell r="E269" t="str">
            <v>Мероприятия в области лесного хозяйства</v>
          </cell>
        </row>
        <row r="270">
          <cell r="D270" t="str">
            <v>230 00 12000</v>
          </cell>
          <cell r="E270" t="str">
            <v>Финансовое обеспечение деятельности казенных учреждений</v>
          </cell>
        </row>
        <row r="271">
          <cell r="D271" t="str">
            <v>230 00 12390</v>
          </cell>
          <cell r="E271" t="str">
            <v>Учреждения, осуществляющие деятельность в области лесного хозяйства</v>
          </cell>
        </row>
        <row r="272">
          <cell r="D272" t="str">
            <v>230 00 S0340</v>
          </cell>
          <cell r="E27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3">
          <cell r="D273" t="str">
            <v>230 00 S3250</v>
          </cell>
          <cell r="E273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274">
          <cell r="D274" t="str">
            <v>230 00 S3800</v>
          </cell>
          <cell r="E27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275">
          <cell r="D275" t="str">
            <v>230 00 S3810</v>
          </cell>
          <cell r="E27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276">
          <cell r="D276" t="str">
            <v>230 00 S4430</v>
          </cell>
          <cell r="E276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277">
          <cell r="D277" t="str">
            <v>230 00 S4440</v>
          </cell>
          <cell r="E277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278">
          <cell r="D278" t="str">
            <v>240 00 00000</v>
          </cell>
          <cell r="E278" t="str">
            <v>Муниципальная программа «Охрана окружающей среды на территории городского округа Тольятти на 2022-2026 годы»</v>
          </cell>
        </row>
        <row r="279">
          <cell r="D279" t="str">
            <v>240 00 04000</v>
          </cell>
          <cell r="E279" t="str">
            <v>Мероприятия в установленной сфере деятельности</v>
          </cell>
        </row>
        <row r="280">
          <cell r="D280" t="str">
            <v>240 00 04420</v>
          </cell>
          <cell r="E280" t="str">
            <v>Мероприятия в области благоустройства</v>
          </cell>
        </row>
        <row r="281">
          <cell r="D281" t="str">
            <v>240 00 04440</v>
          </cell>
          <cell r="E281" t="str">
            <v>Мероприятия по сбору, удалению отходов и очистке сточных вод</v>
          </cell>
        </row>
        <row r="282">
          <cell r="D282" t="str">
            <v>240 00 04450</v>
          </cell>
          <cell r="E282" t="str">
            <v>Мероприятия по другим вопросам в области охраны окружающей среды</v>
          </cell>
        </row>
        <row r="283">
          <cell r="D283" t="str">
            <v>240 G1 52420</v>
          </cell>
          <cell r="E283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4">
          <cell r="D284" t="str">
            <v>240 G1 73520</v>
          </cell>
          <cell r="E284" t="str">
            <v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v>
          </cell>
        </row>
        <row r="285">
          <cell r="D285" t="str">
            <v>260 00 00000</v>
          </cell>
          <cell r="E285" t="str">
            <v>Муниципальная программа «Создание условий для развития туризма на территории городского округа Тольятти на 2021-2030 годы»</v>
          </cell>
        </row>
        <row r="286">
          <cell r="D286" t="str">
            <v>260 00 04000</v>
          </cell>
          <cell r="E286" t="str">
            <v>Мероприятия в установленной сфере деятельности</v>
          </cell>
        </row>
        <row r="287">
          <cell r="D287" t="str">
            <v>260 00 04070</v>
          </cell>
          <cell r="E287" t="str">
            <v>Мероприятия в сфере национальной экономики</v>
          </cell>
        </row>
        <row r="288">
          <cell r="D288" t="str">
            <v>270 00 00000</v>
          </cell>
        </row>
        <row r="289">
          <cell r="D289" t="str">
            <v>270 00 04000</v>
          </cell>
        </row>
        <row r="290">
          <cell r="D290" t="str">
            <v>270 00 04040</v>
          </cell>
        </row>
        <row r="291">
          <cell r="D291" t="str">
            <v>280 00 00000</v>
          </cell>
          <cell r="E29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</row>
        <row r="292">
          <cell r="D292" t="str">
            <v>280 00 04000</v>
          </cell>
          <cell r="E292" t="str">
            <v>Мероприятия в установленной сфере деятельности</v>
          </cell>
        </row>
        <row r="293">
          <cell r="D293" t="str">
            <v>280 00 04370</v>
          </cell>
          <cell r="E293" t="str">
            <v>Мероприятия в области социальной политики</v>
          </cell>
        </row>
        <row r="294">
          <cell r="D294" t="str">
            <v>280 00 10000</v>
          </cell>
          <cell r="E294" t="str">
            <v xml:space="preserve">Субсидии некоммерческим организациям </v>
          </cell>
        </row>
        <row r="295">
          <cell r="D295" t="str">
            <v>280 00 10020</v>
          </cell>
          <cell r="E295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</row>
        <row r="296">
          <cell r="D296" t="str">
            <v xml:space="preserve">280 00 10130 </v>
          </cell>
          <cell r="E296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</row>
        <row r="297">
          <cell r="D297" t="str">
            <v xml:space="preserve">280 00 10370 </v>
          </cell>
          <cell r="E297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</row>
        <row r="298">
          <cell r="D298" t="str">
            <v xml:space="preserve">280 00 10570 </v>
          </cell>
          <cell r="E298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</row>
        <row r="299">
          <cell r="D299" t="str">
            <v>280 00 12000</v>
          </cell>
          <cell r="E299" t="str">
            <v>Финансовое обеспечение деятельности казенных учреждений</v>
          </cell>
        </row>
        <row r="300">
          <cell r="D300" t="str">
            <v>280 00 12380</v>
          </cell>
          <cell r="E300" t="str">
            <v>Учреждения, обеспечивающие поддержку некоммерческих организаций</v>
          </cell>
        </row>
        <row r="301">
          <cell r="D301" t="str">
            <v>290 00 00000</v>
          </cell>
          <cell r="E301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</row>
        <row r="302">
          <cell r="D302" t="str">
            <v>290 00 04000</v>
          </cell>
          <cell r="E302" t="str">
            <v>Мероприятия в установленной сфере деятельности</v>
          </cell>
        </row>
        <row r="303">
          <cell r="D303" t="str">
            <v>290 00 04130</v>
          </cell>
          <cell r="E303" t="str">
            <v>Мероприятия в области жилищного хозяйства</v>
          </cell>
        </row>
        <row r="304">
          <cell r="D304" t="str">
            <v>290 00 04410</v>
          </cell>
          <cell r="E304" t="str">
            <v>Мероприятия в области коммунального хозяйства</v>
          </cell>
        </row>
        <row r="305">
          <cell r="D305" t="str">
            <v>320 00 00000</v>
          </cell>
          <cell r="E305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</row>
        <row r="306">
          <cell r="D306" t="str">
            <v>320 00 02000</v>
          </cell>
          <cell r="E306" t="str">
            <v>Финансовое обеспечение деятельности бюджетных и автономных учреждений</v>
          </cell>
        </row>
        <row r="307">
          <cell r="D307" t="str">
            <v>320 00 02430</v>
          </cell>
          <cell r="E307" t="str">
            <v>Учреждения, осуществляющие деятельность по другим вопросам в области жилищно-коммунального хозяйства</v>
          </cell>
        </row>
        <row r="308">
          <cell r="D308" t="str">
            <v>320 00 04000</v>
          </cell>
          <cell r="E308" t="str">
            <v>Мероприятия в установленной сфере деятельности</v>
          </cell>
        </row>
        <row r="309">
          <cell r="D309" t="str">
            <v>320 00 04410</v>
          </cell>
          <cell r="E309" t="str">
            <v>Мероприятия в области коммунального хозяйства</v>
          </cell>
        </row>
        <row r="310">
          <cell r="D310" t="str">
            <v>320 00 04420</v>
          </cell>
          <cell r="E310" t="str">
            <v>Мероприятия в области благоустройства</v>
          </cell>
        </row>
        <row r="311">
          <cell r="D311" t="str">
            <v>330 00 00000</v>
          </cell>
          <cell r="E311" t="str">
            <v>Муниципальная программа «Благоустройство территории городского округа Тольятти на 2015-2024 годы»</v>
          </cell>
        </row>
        <row r="312">
          <cell r="D312" t="str">
            <v>330 00 04000</v>
          </cell>
          <cell r="E312" t="str">
            <v>Мероприятия в установленной сфере деятельности</v>
          </cell>
        </row>
        <row r="313">
          <cell r="D313" t="str">
            <v>330 00 04100</v>
          </cell>
        </row>
        <row r="314">
          <cell r="D314" t="str">
            <v>330 00 04420</v>
          </cell>
          <cell r="E314" t="str">
            <v>Мероприятия в области благоустройства</v>
          </cell>
        </row>
        <row r="315">
          <cell r="D315" t="str">
            <v xml:space="preserve">330 00 L555F  </v>
          </cell>
        </row>
        <row r="316">
          <cell r="D316" t="str">
            <v>330 00 R555F</v>
          </cell>
        </row>
        <row r="317">
          <cell r="D317" t="str">
            <v>330 00 S3320</v>
          </cell>
          <cell r="E317" t="str">
            <v>Мероприятия по комплексному благоустройству территорий муниципальных образований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v>
          </cell>
        </row>
        <row r="318">
          <cell r="D318" t="str">
            <v>330 00 S6150</v>
          </cell>
          <cell r="E318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</row>
        <row r="319">
          <cell r="D319" t="str">
            <v xml:space="preserve">340 00 00000 </v>
          </cell>
          <cell r="E319" t="str">
            <v>Муниципальная программа «Формирование современной городской среды на 2018-2024 годы»</v>
          </cell>
        </row>
        <row r="320">
          <cell r="D320" t="str">
            <v>340 00 02000</v>
          </cell>
        </row>
        <row r="321">
          <cell r="D321" t="str">
            <v>340 00 04000</v>
          </cell>
        </row>
        <row r="322">
          <cell r="D322" t="str">
            <v>340 00 04410</v>
          </cell>
        </row>
        <row r="323">
          <cell r="D323" t="str">
            <v xml:space="preserve">340 00 L5550  </v>
          </cell>
        </row>
        <row r="324">
          <cell r="D324" t="str">
            <v>340 F2 55550</v>
          </cell>
          <cell r="E324" t="str">
            <v>Реализация программ формирования современной городской среды</v>
          </cell>
        </row>
        <row r="325">
          <cell r="D325" t="str">
            <v>990 00 00000</v>
          </cell>
          <cell r="E325" t="str">
            <v>Непрограммное направление расходов</v>
          </cell>
        </row>
        <row r="326">
          <cell r="D326" t="str">
            <v>990 00 02000</v>
          </cell>
          <cell r="E326" t="str">
            <v>Финансовое обеспечение деятельности бюджетных и автономных учреждений</v>
          </cell>
        </row>
        <row r="327">
          <cell r="D327" t="str">
            <v>990 00 02070</v>
          </cell>
          <cell r="E327" t="str">
            <v>Учреждения, осуществляющие деятельность в сфере национальной экономики</v>
          </cell>
        </row>
        <row r="328">
          <cell r="D328" t="str">
            <v xml:space="preserve">990 00 02080 </v>
          </cell>
          <cell r="E328" t="str">
            <v xml:space="preserve">Учреждения, осуществляющие деятельность в сфере средств массовой информации </v>
          </cell>
        </row>
        <row r="329">
          <cell r="D329" t="str">
            <v>990 00 02200</v>
          </cell>
          <cell r="E329" t="str">
            <v>Парковые комплексы</v>
          </cell>
        </row>
        <row r="330">
          <cell r="D330" t="str">
            <v>990 00 02210</v>
          </cell>
          <cell r="E330" t="str">
            <v>Дворцы, дома и другие учреждения культуры</v>
          </cell>
        </row>
        <row r="331">
          <cell r="D331" t="str">
            <v>990 00 02220</v>
          </cell>
          <cell r="E331" t="str">
            <v>Музеи</v>
          </cell>
        </row>
        <row r="332">
          <cell r="D332" t="str">
            <v>990 00 02230</v>
          </cell>
          <cell r="E332" t="str">
            <v>Библиотеки</v>
          </cell>
        </row>
        <row r="333">
          <cell r="D333" t="str">
            <v>990 00 02240</v>
          </cell>
          <cell r="E333" t="str">
            <v>Театры, концертные и другие организации исполнительских искусств</v>
          </cell>
        </row>
        <row r="334">
          <cell r="D334" t="str">
            <v>990 00 02250</v>
          </cell>
        </row>
        <row r="335">
          <cell r="D335" t="str">
            <v>990 00 02270</v>
          </cell>
        </row>
        <row r="336">
          <cell r="D336" t="str">
            <v>990 00 02280</v>
          </cell>
          <cell r="E336" t="str">
            <v>Организации дополнительного образования</v>
          </cell>
        </row>
        <row r="337">
          <cell r="D337" t="str">
            <v>990 00 02290</v>
          </cell>
        </row>
        <row r="338">
          <cell r="D338" t="str">
            <v>990 00 02300</v>
          </cell>
        </row>
        <row r="339">
          <cell r="D339" t="str">
            <v>990 00 02320</v>
          </cell>
          <cell r="E339" t="str">
            <v>Учреждения, осуществляющие деятельность в сфере градостроительной деятельности</v>
          </cell>
        </row>
        <row r="340">
          <cell r="D340" t="str">
            <v>990 00 02350</v>
          </cell>
        </row>
        <row r="341">
          <cell r="D341" t="str">
            <v>990 00 02360</v>
          </cell>
        </row>
        <row r="342">
          <cell r="D342" t="str">
            <v>990 00 02390</v>
          </cell>
          <cell r="E342" t="str">
            <v>Учреждения, осуществляющие деятельность в области лесного хозяйства</v>
          </cell>
        </row>
        <row r="343">
          <cell r="D343" t="str">
            <v>990 00 02430</v>
          </cell>
          <cell r="E343" t="str">
            <v>Учреждения, осуществляющие деятельность по другим вопросам в области жилищно-коммунального хозяйства</v>
          </cell>
        </row>
        <row r="344">
          <cell r="D344" t="str">
            <v>990 00 02470</v>
          </cell>
          <cell r="E344" t="str">
            <v>Учреждения, обеспечивающие предоставление государственных и муниципальных услуг</v>
          </cell>
        </row>
        <row r="345">
          <cell r="D345" t="str">
            <v>990 00 03000</v>
          </cell>
        </row>
        <row r="346">
          <cell r="D346" t="str">
            <v>990 00 03010</v>
          </cell>
        </row>
        <row r="347">
          <cell r="D347" t="str">
            <v>990 00 03020</v>
          </cell>
        </row>
        <row r="348">
          <cell r="D348" t="str">
            <v>990 00 03030</v>
          </cell>
        </row>
        <row r="349">
          <cell r="D349" t="str">
            <v>990 00 03040</v>
          </cell>
        </row>
        <row r="350">
          <cell r="D350" t="str">
            <v>990 00 04000</v>
          </cell>
          <cell r="E350" t="str">
            <v>Мероприятия в установленной сфере деятельности</v>
          </cell>
        </row>
        <row r="351">
          <cell r="D351" t="str">
            <v>990 00 04040</v>
          </cell>
          <cell r="E351" t="str">
            <v>Мероприятия в сфере общегосударственного управления</v>
          </cell>
        </row>
        <row r="352">
          <cell r="D352" t="str">
            <v>990 00 04060</v>
          </cell>
          <cell r="E352" t="str">
            <v>Материально-техническое обеспечение деятельности Общественной палаты</v>
          </cell>
        </row>
        <row r="353">
          <cell r="D353" t="str">
            <v>990 00 04070</v>
          </cell>
          <cell r="E353" t="str">
            <v>Мероприятия в сфере национальной экономики</v>
          </cell>
        </row>
        <row r="354">
          <cell r="D354" t="str">
            <v>990 00 04090</v>
          </cell>
        </row>
        <row r="355">
          <cell r="D355" t="str">
            <v>990 00 04100</v>
          </cell>
          <cell r="E355" t="str">
            <v>Бюджетные инвестиции</v>
          </cell>
        </row>
        <row r="356">
          <cell r="D356" t="str">
            <v xml:space="preserve">990 00 04120 </v>
          </cell>
          <cell r="E356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</row>
        <row r="357">
          <cell r="D357" t="str">
            <v>990 00 04130</v>
          </cell>
          <cell r="E357" t="str">
            <v>Мероприятия в области жилищного хозяйства</v>
          </cell>
        </row>
        <row r="358">
          <cell r="D358" t="str">
            <v>990 00 04150</v>
          </cell>
          <cell r="E358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</row>
        <row r="359">
          <cell r="D359" t="str">
            <v>990 00 04160</v>
          </cell>
        </row>
        <row r="360">
          <cell r="D360" t="str">
            <v>990 00 04180</v>
          </cell>
        </row>
        <row r="361">
          <cell r="D361" t="str">
            <v>990 00 04200</v>
          </cell>
          <cell r="E361" t="str">
            <v>Парковые комплексы</v>
          </cell>
        </row>
        <row r="362">
          <cell r="D362" t="str">
            <v>990 00 04210</v>
          </cell>
          <cell r="E362" t="str">
            <v>Дворцы, дома и другие учреждения культуры</v>
          </cell>
        </row>
        <row r="363">
          <cell r="D363" t="str">
            <v>990 00 04220</v>
          </cell>
          <cell r="E363" t="str">
            <v>Музеи</v>
          </cell>
        </row>
        <row r="364">
          <cell r="D364" t="str">
            <v>990 00 04230</v>
          </cell>
          <cell r="E364" t="str">
            <v>Библиотеки</v>
          </cell>
        </row>
        <row r="365">
          <cell r="D365" t="str">
            <v>990 00 04240</v>
          </cell>
          <cell r="E365" t="str">
            <v>Театры, концертные и другие организации исполнительских искусств</v>
          </cell>
        </row>
        <row r="366">
          <cell r="D366" t="str">
            <v>990 00 04250</v>
          </cell>
        </row>
        <row r="367">
          <cell r="D367" t="str">
            <v>990 00 04260</v>
          </cell>
          <cell r="E367" t="str">
            <v>Мероприятия в сфере дошкольного образования</v>
          </cell>
        </row>
        <row r="368">
          <cell r="D368" t="str">
            <v>990 00 04270</v>
          </cell>
          <cell r="E368" t="str">
            <v>Мероприятия в общеобразовательных организациях</v>
          </cell>
        </row>
        <row r="369">
          <cell r="D369" t="str">
            <v>990 00 04280</v>
          </cell>
          <cell r="E369" t="str">
            <v>Мероприятия в сфере дополнительного образования</v>
          </cell>
        </row>
        <row r="370">
          <cell r="D370" t="str">
            <v>990 00 04290</v>
          </cell>
          <cell r="E370" t="str">
            <v>Мероприятия в сфере организации деятельности по спортивной подготовке</v>
          </cell>
        </row>
        <row r="371">
          <cell r="D371" t="str">
            <v>990 00 04300</v>
          </cell>
        </row>
        <row r="372">
          <cell r="D372" t="str">
            <v>990 00 04310</v>
          </cell>
          <cell r="E372" t="str">
            <v>Мероприятия в области застройки территорий</v>
          </cell>
        </row>
        <row r="373">
          <cell r="D373" t="str">
            <v>990 00 04350</v>
          </cell>
        </row>
        <row r="374">
          <cell r="D374" t="str">
            <v>990 00 04360</v>
          </cell>
        </row>
        <row r="375">
          <cell r="D375" t="str">
            <v>990 00 04370</v>
          </cell>
        </row>
        <row r="376">
          <cell r="D376" t="str">
            <v>990 00 04410</v>
          </cell>
          <cell r="E376" t="str">
            <v>Мероприятия в области коммунального хозяйства</v>
          </cell>
        </row>
        <row r="377">
          <cell r="D377" t="str">
            <v>990 00 04420</v>
          </cell>
          <cell r="E377" t="str">
            <v>Мероприятия в области благоустройства</v>
          </cell>
        </row>
        <row r="378">
          <cell r="D378" t="str">
            <v>990 00 04440</v>
          </cell>
        </row>
        <row r="379">
          <cell r="D379" t="str">
            <v>990 00 04450</v>
          </cell>
        </row>
        <row r="380">
          <cell r="D380" t="str">
            <v>990 00 04460</v>
          </cell>
        </row>
        <row r="381">
          <cell r="D381" t="str">
            <v>990 00 04470</v>
          </cell>
        </row>
        <row r="382">
          <cell r="D382" t="str">
            <v>990 00 04510</v>
          </cell>
          <cell r="E382" t="str">
            <v>Мероприятия на обеспечение деятельности органов местного самоуправления в сфере культуры</v>
          </cell>
        </row>
        <row r="383">
          <cell r="D383" t="str">
            <v>990 00 04600</v>
          </cell>
        </row>
        <row r="384">
          <cell r="D384" t="str">
            <v>990 00 04610</v>
          </cell>
          <cell r="E384" t="str">
            <v>Мероприятия в сфере градостроительства</v>
          </cell>
        </row>
        <row r="385">
          <cell r="D385" t="str">
            <v>990 00 04710</v>
          </cell>
          <cell r="E385" t="str">
            <v>Иные нераспределенные бюджетные ассигнования на реализацию инициативных проектов</v>
          </cell>
        </row>
        <row r="386">
          <cell r="D386" t="str">
            <v>990 00 06000</v>
          </cell>
        </row>
        <row r="387">
          <cell r="D387" t="str">
            <v>990 00 06270</v>
          </cell>
        </row>
        <row r="388">
          <cell r="D388" t="str">
            <v>990 00 06500</v>
          </cell>
        </row>
        <row r="389">
          <cell r="D389" t="str">
            <v>990 00 07000</v>
          </cell>
          <cell r="E389" t="str">
            <v>Резервные фонды</v>
          </cell>
        </row>
        <row r="390">
          <cell r="D390" t="str">
            <v>990 00 07090</v>
          </cell>
          <cell r="E390" t="str">
            <v xml:space="preserve">Резервный фонд администрации городского округа Тольятти </v>
          </cell>
        </row>
        <row r="391">
          <cell r="D391" t="str">
            <v>990 00 08000</v>
          </cell>
          <cell r="E391" t="str">
            <v>Доплаты к пенсиям, дополнительное пенсионное обеспечение</v>
          </cell>
        </row>
        <row r="392">
          <cell r="D392" t="str">
            <v>990 00 08010</v>
          </cell>
          <cell r="E392" t="str">
            <v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</v>
          </cell>
        </row>
        <row r="393">
          <cell r="D393" t="str">
            <v>990 00 09000</v>
          </cell>
        </row>
        <row r="394">
          <cell r="D394" t="str">
            <v>990 00 09220</v>
          </cell>
        </row>
        <row r="395">
          <cell r="D395" t="str">
            <v>990 00 10000</v>
          </cell>
        </row>
        <row r="396">
          <cell r="D396" t="str">
            <v xml:space="preserve">990 00 10370 </v>
          </cell>
        </row>
        <row r="397">
          <cell r="D397" t="str">
            <v>990 00 11000</v>
          </cell>
          <cell r="E397" t="str">
            <v>Руководство и управление в сфере установленных функций органов местного самоуправления</v>
          </cell>
        </row>
        <row r="398">
          <cell r="D398" t="str">
            <v>990 00 11010</v>
          </cell>
          <cell r="E398" t="str">
            <v>Глава муниципального образования</v>
          </cell>
        </row>
        <row r="399">
          <cell r="D399" t="str">
            <v>990 00 11020</v>
          </cell>
          <cell r="E399" t="str">
            <v>Председатель представительного органа муниципального образования</v>
          </cell>
        </row>
        <row r="400">
          <cell r="D400" t="str">
            <v>990 00 11030</v>
          </cell>
          <cell r="E400" t="str">
            <v>Депутаты представительного органа муниципального образования</v>
          </cell>
        </row>
        <row r="401">
          <cell r="D401" t="str">
            <v>990 00 11040</v>
          </cell>
          <cell r="E401" t="str">
            <v>Центральный аппарат</v>
          </cell>
        </row>
        <row r="402">
          <cell r="D402" t="str">
            <v>990 00 11050</v>
          </cell>
          <cell r="E402" t="str">
            <v>Председатель, заместитель и аудиторы контрольно-счетной палаты муниципального образования</v>
          </cell>
        </row>
        <row r="403">
          <cell r="D403" t="str">
            <v>990 00 12000</v>
          </cell>
          <cell r="E403" t="str">
            <v>Финансовое обеспечение деятельности казенных учреждений</v>
          </cell>
        </row>
        <row r="404">
          <cell r="D404" t="str">
            <v xml:space="preserve">990 00 12040 </v>
          </cell>
          <cell r="E404" t="str">
            <v>Учреждения, осуществляющие деятельность в сфере общегосударственного управления</v>
          </cell>
        </row>
        <row r="405">
          <cell r="D405" t="str">
            <v>990 00 12060</v>
          </cell>
          <cell r="E405" t="str">
            <v>Учреждения, осуществляющие деятельность в сфере обеспечения хозяйственного обслуживания</v>
          </cell>
        </row>
        <row r="406">
          <cell r="D406" t="str">
            <v>990 00 12140</v>
          </cell>
          <cell r="E406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</row>
        <row r="407">
          <cell r="D407" t="str">
            <v>990 00 12180</v>
          </cell>
          <cell r="E407" t="str">
            <v>Учреждения, осуществляющие деятельность в сфере дорожного хозяйства</v>
          </cell>
        </row>
        <row r="408">
          <cell r="D408" t="str">
            <v>990 00 12300</v>
          </cell>
        </row>
        <row r="409">
          <cell r="D409" t="str">
            <v>990 00 12390</v>
          </cell>
          <cell r="E409" t="str">
            <v>Учреждения, осуществляющие деятельность в области лесного хозяйства</v>
          </cell>
        </row>
        <row r="410">
          <cell r="D410" t="str">
            <v>990 00 13000</v>
          </cell>
          <cell r="E410" t="str">
            <v>Процентные платежи по муниципальным долговым обязательствам</v>
          </cell>
        </row>
        <row r="411">
          <cell r="D411" t="str">
            <v>990 00 75000</v>
          </cell>
          <cell r="E411" t="str">
            <v>Субвенции</v>
          </cell>
        </row>
        <row r="412">
          <cell r="D412" t="str">
            <v>990 00 75080</v>
          </cell>
          <cell r="E412" t="str">
            <v>Организация деятельности в сфере обеспечения жильем отдельных категорий граждан</v>
          </cell>
        </row>
        <row r="413">
          <cell r="D413" t="str">
            <v>990 00 75090</v>
          </cell>
          <cell r="E413" t="str">
            <v>Обеспечение жильем граждан, проработавших в тылу в период Великой Отечественной войны</v>
          </cell>
        </row>
        <row r="414">
          <cell r="D414" t="str">
            <v>990 00 75120</v>
          </cell>
          <cell r="E414" t="str">
            <v>Организация деятельности в сфере охраны окружающей среды</v>
          </cell>
        </row>
        <row r="415">
          <cell r="D415" t="str">
            <v>990 00 75130</v>
          </cell>
          <cell r="E415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</row>
        <row r="416">
          <cell r="D416" t="str">
            <v>990 00 75150</v>
          </cell>
          <cell r="E416" t="str">
            <v>Организация деятельности в сфере архивного дела</v>
          </cell>
        </row>
        <row r="417">
          <cell r="D417" t="str">
            <v>990 00 75160</v>
          </cell>
          <cell r="E417" t="str">
            <v>Организация деятельности административных комиссий</v>
          </cell>
        </row>
        <row r="418">
          <cell r="D418" t="str">
            <v>990 00 75180</v>
          </cell>
          <cell r="E418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</row>
        <row r="419">
          <cell r="D419" t="str">
            <v>990 00 75190</v>
          </cell>
          <cell r="E419" t="str">
            <v>Меры по осуществлению деятельности по опеке и попечительству в отношении совершеннолетних граждан</v>
          </cell>
        </row>
        <row r="420">
          <cell r="D420" t="str">
            <v>990 00 75200</v>
          </cell>
          <cell r="E420" t="str">
            <v>Организация деятельности в сфере охраны труда</v>
          </cell>
        </row>
        <row r="421">
          <cell r="D421" t="str">
            <v>990 00 L0000</v>
          </cell>
        </row>
        <row r="422">
          <cell r="D422" t="str">
            <v>990 00 L0270</v>
          </cell>
        </row>
        <row r="423">
          <cell r="D423" t="str">
            <v>990 00 L4970</v>
          </cell>
        </row>
        <row r="424">
          <cell r="D424" t="str">
            <v>990 00 S2000</v>
          </cell>
        </row>
        <row r="425">
          <cell r="D425" t="str">
            <v>990 00 S2002</v>
          </cell>
        </row>
        <row r="426">
          <cell r="D426" t="str">
            <v>990 00 S3010</v>
          </cell>
        </row>
        <row r="427">
          <cell r="D427" t="str">
            <v>990 00 S3250</v>
          </cell>
          <cell r="E427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</row>
        <row r="428">
          <cell r="D428" t="str">
            <v>990 00 S3270</v>
          </cell>
        </row>
        <row r="429">
          <cell r="D429" t="str">
            <v>990 00 S3340</v>
          </cell>
        </row>
        <row r="430">
          <cell r="D430" t="str">
            <v>990 00 S3350</v>
          </cell>
        </row>
        <row r="431">
          <cell r="D431" t="str">
            <v>990 00 S3400</v>
          </cell>
        </row>
        <row r="432">
          <cell r="D432" t="str">
            <v>990 00 S3470</v>
          </cell>
        </row>
        <row r="433">
          <cell r="D433" t="str">
            <v>990 00 S3560</v>
          </cell>
        </row>
        <row r="434">
          <cell r="D434" t="str">
            <v>990 00 S3800</v>
          </cell>
          <cell r="E434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</row>
        <row r="435">
          <cell r="D435" t="str">
            <v>990 00 S3810</v>
          </cell>
          <cell r="E435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</row>
        <row r="436">
          <cell r="D436" t="str">
            <v>990 00 S3940</v>
          </cell>
        </row>
        <row r="437">
          <cell r="D437" t="str">
            <v>990 00 S3950</v>
          </cell>
        </row>
        <row r="438">
          <cell r="D438" t="str">
            <v>990 00 S3990</v>
          </cell>
        </row>
        <row r="439">
          <cell r="D439" t="str">
            <v>990 00 S4430</v>
          </cell>
          <cell r="E439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</row>
        <row r="440">
          <cell r="D440" t="str">
            <v>990 00 S4440</v>
          </cell>
          <cell r="E440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</row>
        <row r="441">
          <cell r="D441" t="str">
            <v>990 00 S4680</v>
          </cell>
        </row>
        <row r="442">
          <cell r="D442" t="str">
            <v>990 00 Z0820</v>
          </cell>
        </row>
        <row r="443">
          <cell r="D443" t="str">
            <v>990 R1 53930</v>
          </cell>
        </row>
        <row r="444">
          <cell r="D444" t="str">
            <v>990 Е1 55200</v>
          </cell>
        </row>
        <row r="445">
          <cell r="D445" t="str">
            <v>990 Е1 5520Z</v>
          </cell>
        </row>
      </sheetData>
      <sheetData sheetId="5">
        <row r="11">
          <cell r="A11" t="str">
            <v>Дума городского округа Тольятти</v>
          </cell>
          <cell r="B11">
            <v>900</v>
          </cell>
        </row>
        <row r="12">
          <cell r="A12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B12">
            <v>900</v>
          </cell>
          <cell r="C12" t="str">
            <v>01</v>
          </cell>
          <cell r="D12" t="str">
            <v>03</v>
          </cell>
        </row>
        <row r="13">
          <cell r="A13" t="str">
            <v>Непрограммное направление расходов</v>
          </cell>
          <cell r="B13">
            <v>900</v>
          </cell>
          <cell r="C13" t="str">
            <v>01</v>
          </cell>
          <cell r="D13" t="str">
            <v>03</v>
          </cell>
          <cell r="E13" t="str">
            <v>990 00 00000</v>
          </cell>
        </row>
        <row r="14">
          <cell r="A14" t="str">
            <v>Руководство и управление в сфере установленных функций органов местного самоуправления</v>
          </cell>
          <cell r="B14">
            <v>900</v>
          </cell>
          <cell r="C14" t="str">
            <v>01</v>
          </cell>
          <cell r="D14" t="str">
            <v>03</v>
          </cell>
          <cell r="E14" t="str">
            <v>990 00 11000</v>
          </cell>
        </row>
        <row r="15">
          <cell r="A15" t="str">
            <v>Председатель представительного органа муниципального образования</v>
          </cell>
          <cell r="B15">
            <v>900</v>
          </cell>
          <cell r="C15" t="str">
            <v>01</v>
          </cell>
          <cell r="D15" t="str">
            <v>03</v>
          </cell>
          <cell r="E15" t="str">
            <v>990 00 11020</v>
          </cell>
        </row>
        <row r="16">
          <cell r="A1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">
            <v>900</v>
          </cell>
          <cell r="C16" t="str">
            <v>01</v>
          </cell>
          <cell r="D16" t="str">
            <v>03</v>
          </cell>
          <cell r="E16" t="str">
            <v>990 00 11020</v>
          </cell>
          <cell r="F16" t="str">
            <v>100</v>
          </cell>
        </row>
        <row r="17">
          <cell r="A17" t="str">
            <v>Расходы на выплаты персоналу государственных (муниципальных) органов</v>
          </cell>
          <cell r="B17">
            <v>900</v>
          </cell>
          <cell r="C17" t="str">
            <v>01</v>
          </cell>
          <cell r="D17" t="str">
            <v>03</v>
          </cell>
          <cell r="E17" t="str">
            <v>990 00 11020</v>
          </cell>
          <cell r="F17" t="str">
            <v>120</v>
          </cell>
        </row>
        <row r="18">
          <cell r="A18" t="str">
            <v>Депутаты представительного органа муниципального образования</v>
          </cell>
          <cell r="B18">
            <v>900</v>
          </cell>
          <cell r="C18" t="str">
            <v>01</v>
          </cell>
          <cell r="D18" t="str">
            <v>03</v>
          </cell>
          <cell r="E18" t="str">
            <v>990 00 11030</v>
          </cell>
        </row>
        <row r="19">
          <cell r="A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9">
            <v>900</v>
          </cell>
          <cell r="C19" t="str">
            <v>01</v>
          </cell>
          <cell r="D19" t="str">
            <v>03</v>
          </cell>
          <cell r="E19" t="str">
            <v>990 00 11030</v>
          </cell>
          <cell r="F19" t="str">
            <v>100</v>
          </cell>
        </row>
        <row r="20">
          <cell r="A20" t="str">
            <v>Расходы на выплаты персоналу государственных (муниципальных) органов</v>
          </cell>
          <cell r="B20">
            <v>900</v>
          </cell>
          <cell r="C20" t="str">
            <v>01</v>
          </cell>
          <cell r="D20" t="str">
            <v>03</v>
          </cell>
          <cell r="E20" t="str">
            <v>990 00 11030</v>
          </cell>
          <cell r="F20" t="str">
            <v>120</v>
          </cell>
        </row>
        <row r="21">
          <cell r="A21" t="str">
            <v>Центральный аппарат</v>
          </cell>
          <cell r="B21">
            <v>900</v>
          </cell>
          <cell r="C21" t="str">
            <v>01</v>
          </cell>
          <cell r="D21" t="str">
            <v>03</v>
          </cell>
          <cell r="E21" t="str">
            <v>990 00 11040</v>
          </cell>
        </row>
        <row r="22">
          <cell r="A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2">
            <v>900</v>
          </cell>
          <cell r="C22" t="str">
            <v>01</v>
          </cell>
          <cell r="D22" t="str">
            <v>03</v>
          </cell>
          <cell r="E22" t="str">
            <v>990 00 11040</v>
          </cell>
          <cell r="F22" t="str">
            <v>100</v>
          </cell>
        </row>
        <row r="23">
          <cell r="A23" t="str">
            <v>Расходы на выплаты персоналу государственных (муниципальных) органов</v>
          </cell>
          <cell r="B23">
            <v>900</v>
          </cell>
          <cell r="C23" t="str">
            <v>01</v>
          </cell>
          <cell r="D23" t="str">
            <v>03</v>
          </cell>
          <cell r="E23" t="str">
            <v>990 00 11040</v>
          </cell>
          <cell r="F23" t="str">
            <v>120</v>
          </cell>
        </row>
        <row r="24">
          <cell r="A24" t="str">
            <v>Закупка товаров, работ и услуг для обеспечения государственных (муниципальных) нужд</v>
          </cell>
          <cell r="B24">
            <v>900</v>
          </cell>
          <cell r="C24" t="str">
            <v>01</v>
          </cell>
          <cell r="D24" t="str">
            <v>03</v>
          </cell>
          <cell r="E24" t="str">
            <v>990 00 11040</v>
          </cell>
          <cell r="F24" t="str">
            <v>200</v>
          </cell>
        </row>
        <row r="25">
          <cell r="A25" t="str">
            <v>Иные закупки товаров, работ и услуг для обеспечения государственных (муниципальных) нужд</v>
          </cell>
          <cell r="B25">
            <v>900</v>
          </cell>
          <cell r="C25" t="str">
            <v>01</v>
          </cell>
          <cell r="D25" t="str">
            <v>03</v>
          </cell>
          <cell r="E25" t="str">
            <v>990 00 11040</v>
          </cell>
          <cell r="F25" t="str">
            <v>240</v>
          </cell>
        </row>
        <row r="26">
          <cell r="A26" t="str">
            <v>Социальное обеспечение и иные выплаты населению</v>
          </cell>
          <cell r="B26">
            <v>900</v>
          </cell>
          <cell r="C26" t="str">
            <v>01</v>
          </cell>
          <cell r="D26" t="str">
            <v>03</v>
          </cell>
          <cell r="E26" t="str">
            <v>990 00 11040</v>
          </cell>
          <cell r="F26" t="str">
            <v>300</v>
          </cell>
        </row>
        <row r="27">
          <cell r="A27" t="str">
            <v>Иные выплаты населению</v>
          </cell>
          <cell r="B27">
            <v>900</v>
          </cell>
          <cell r="C27" t="str">
            <v>01</v>
          </cell>
          <cell r="D27" t="str">
            <v>03</v>
          </cell>
          <cell r="E27" t="str">
            <v>990 00 11040</v>
          </cell>
          <cell r="F27" t="str">
            <v>360</v>
          </cell>
        </row>
        <row r="28">
          <cell r="A28" t="str">
            <v>Иные бюджетные ассигнования</v>
          </cell>
          <cell r="B28">
            <v>900</v>
          </cell>
          <cell r="C28" t="str">
            <v>01</v>
          </cell>
          <cell r="D28" t="str">
            <v>03</v>
          </cell>
          <cell r="E28" t="str">
            <v>990 00 11040</v>
          </cell>
          <cell r="F28" t="str">
            <v>800</v>
          </cell>
        </row>
        <row r="29">
          <cell r="A29" t="str">
            <v>Исполнение судебных актов</v>
          </cell>
          <cell r="B29" t="str">
            <v>900</v>
          </cell>
          <cell r="C29" t="str">
            <v>01</v>
          </cell>
          <cell r="D29" t="str">
            <v>03</v>
          </cell>
          <cell r="E29" t="str">
            <v>990 00 11040</v>
          </cell>
          <cell r="F29" t="str">
            <v>830</v>
          </cell>
        </row>
        <row r="30">
          <cell r="A30" t="str">
            <v>Уплата налогов, сборов и иных платежей</v>
          </cell>
          <cell r="B30">
            <v>900</v>
          </cell>
          <cell r="C30" t="str">
            <v>01</v>
          </cell>
          <cell r="D30" t="str">
            <v>03</v>
          </cell>
          <cell r="E30" t="str">
            <v>990 00 11040</v>
          </cell>
          <cell r="F30">
            <v>850</v>
          </cell>
        </row>
        <row r="32">
          <cell r="A32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32">
            <v>900</v>
          </cell>
          <cell r="C32" t="str">
            <v>01</v>
          </cell>
          <cell r="D32" t="str">
            <v>06</v>
          </cell>
        </row>
        <row r="33">
          <cell r="A33" t="str">
            <v>Непрограммное направление расходов</v>
          </cell>
          <cell r="B33">
            <v>900</v>
          </cell>
          <cell r="C33" t="str">
            <v>01</v>
          </cell>
          <cell r="D33" t="str">
            <v>06</v>
          </cell>
          <cell r="E33" t="str">
            <v>990 00 00000</v>
          </cell>
        </row>
        <row r="34">
          <cell r="A34" t="str">
            <v>Руководство и управление в сфере установленных функций органов местного самоуправления</v>
          </cell>
          <cell r="B34">
            <v>900</v>
          </cell>
          <cell r="C34" t="str">
            <v>01</v>
          </cell>
          <cell r="D34" t="str">
            <v>06</v>
          </cell>
          <cell r="E34" t="str">
            <v>990 00 11000</v>
          </cell>
        </row>
        <row r="35">
          <cell r="A35" t="str">
            <v>Центральный аппарат</v>
          </cell>
          <cell r="B35">
            <v>900</v>
          </cell>
          <cell r="C35" t="str">
            <v>01</v>
          </cell>
          <cell r="D35" t="str">
            <v>06</v>
          </cell>
          <cell r="E35" t="str">
            <v>990 00 11040</v>
          </cell>
        </row>
        <row r="36">
          <cell r="A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6">
            <v>900</v>
          </cell>
          <cell r="C36" t="str">
            <v>01</v>
          </cell>
          <cell r="D36" t="str">
            <v>06</v>
          </cell>
          <cell r="E36" t="str">
            <v>990 00 11040</v>
          </cell>
          <cell r="F36" t="str">
            <v>100</v>
          </cell>
        </row>
        <row r="37">
          <cell r="A37" t="str">
            <v>Расходы на выплаты персоналу государственных (муниципальных) органов</v>
          </cell>
          <cell r="B37">
            <v>900</v>
          </cell>
          <cell r="C37" t="str">
            <v>01</v>
          </cell>
          <cell r="D37" t="str">
            <v>06</v>
          </cell>
          <cell r="E37" t="str">
            <v>990 00 11040</v>
          </cell>
          <cell r="F37" t="str">
            <v>120</v>
          </cell>
        </row>
        <row r="38">
          <cell r="A38" t="str">
            <v>Закупка товаров, работ и услуг для обеспечения государственных (муниципальных) нужд</v>
          </cell>
          <cell r="B38">
            <v>900</v>
          </cell>
          <cell r="C38" t="str">
            <v>01</v>
          </cell>
          <cell r="D38" t="str">
            <v>06</v>
          </cell>
          <cell r="E38" t="str">
            <v>990 00 11040</v>
          </cell>
          <cell r="F38" t="str">
            <v>200</v>
          </cell>
        </row>
        <row r="39">
          <cell r="A39" t="str">
            <v>Иные закупки товаров, работ и услуг для обеспечения государственных (муниципальных) нужд</v>
          </cell>
          <cell r="B39">
            <v>900</v>
          </cell>
          <cell r="C39" t="str">
            <v>01</v>
          </cell>
          <cell r="D39" t="str">
            <v>06</v>
          </cell>
          <cell r="E39" t="str">
            <v>990 00 11040</v>
          </cell>
          <cell r="F39" t="str">
            <v>240</v>
          </cell>
        </row>
        <row r="40">
          <cell r="A40" t="str">
            <v>Иные бюджетные ассигнования</v>
          </cell>
          <cell r="B40">
            <v>900</v>
          </cell>
          <cell r="C40" t="str">
            <v>01</v>
          </cell>
          <cell r="D40" t="str">
            <v>06</v>
          </cell>
          <cell r="E40" t="str">
            <v>990 00 11040</v>
          </cell>
          <cell r="F40" t="str">
            <v>800</v>
          </cell>
        </row>
        <row r="41">
          <cell r="A41" t="str">
            <v>Уплата налогов, сборов и иных платежей</v>
          </cell>
          <cell r="B41">
            <v>900</v>
          </cell>
          <cell r="C41" t="str">
            <v>01</v>
          </cell>
          <cell r="D41" t="str">
            <v>06</v>
          </cell>
          <cell r="E41" t="str">
            <v>990 00 11040</v>
          </cell>
          <cell r="F41">
            <v>850</v>
          </cell>
        </row>
        <row r="43">
          <cell r="A43" t="str">
            <v>Другие общегосударственные вопросы</v>
          </cell>
          <cell r="B43">
            <v>900</v>
          </cell>
          <cell r="C43" t="str">
            <v>01</v>
          </cell>
          <cell r="D43" t="str">
            <v>13</v>
          </cell>
        </row>
        <row r="44">
          <cell r="A44" t="str">
            <v>Непрограммное направление расходов</v>
          </cell>
          <cell r="B44">
            <v>900</v>
          </cell>
          <cell r="C44" t="str">
            <v>01</v>
          </cell>
          <cell r="D44" t="str">
            <v>13</v>
          </cell>
          <cell r="E44" t="str">
            <v>990 00 00000</v>
          </cell>
        </row>
        <row r="45">
          <cell r="A45" t="str">
            <v>Мероприятия в установленной сфере деятельности</v>
          </cell>
          <cell r="B45">
            <v>900</v>
          </cell>
          <cell r="C45" t="str">
            <v>01</v>
          </cell>
          <cell r="D45" t="str">
            <v>13</v>
          </cell>
          <cell r="E45" t="str">
            <v>990 00 04000</v>
          </cell>
        </row>
        <row r="46">
          <cell r="A46" t="str">
            <v>Мероприятия в сфере общегосударственного управления</v>
          </cell>
          <cell r="B46">
            <v>900</v>
          </cell>
          <cell r="C46" t="str">
            <v>01</v>
          </cell>
          <cell r="D46" t="str">
            <v>13</v>
          </cell>
          <cell r="E46" t="str">
            <v>990 00 04040</v>
          </cell>
        </row>
        <row r="47">
          <cell r="A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7">
            <v>900</v>
          </cell>
          <cell r="C47" t="str">
            <v>01</v>
          </cell>
          <cell r="D47" t="str">
            <v>13</v>
          </cell>
          <cell r="E47" t="str">
            <v>990 00 04040</v>
          </cell>
          <cell r="F47" t="str">
            <v>100</v>
          </cell>
        </row>
        <row r="48">
          <cell r="A48" t="str">
            <v>Расходы на выплаты персоналу государственных (муниципальных) органов</v>
          </cell>
          <cell r="B48">
            <v>900</v>
          </cell>
          <cell r="C48" t="str">
            <v>01</v>
          </cell>
          <cell r="D48" t="str">
            <v>13</v>
          </cell>
          <cell r="E48" t="str">
            <v>990 00 04040</v>
          </cell>
          <cell r="F48" t="str">
            <v>120</v>
          </cell>
        </row>
        <row r="49">
          <cell r="A49" t="str">
            <v>Закупка товаров, работ и услуг для обеспечения государственных (муниципальных) нужд</v>
          </cell>
          <cell r="B49">
            <v>900</v>
          </cell>
          <cell r="C49" t="str">
            <v>01</v>
          </cell>
          <cell r="D49" t="str">
            <v>13</v>
          </cell>
          <cell r="E49" t="str">
            <v>990 00 04040</v>
          </cell>
          <cell r="F49" t="str">
            <v>200</v>
          </cell>
        </row>
        <row r="50">
          <cell r="A50" t="str">
            <v>Иные закупки товаров, работ и услуг для обеспечения государственных (муниципальных) нужд</v>
          </cell>
          <cell r="B50">
            <v>900</v>
          </cell>
          <cell r="C50" t="str">
            <v>01</v>
          </cell>
          <cell r="D50" t="str">
            <v>13</v>
          </cell>
          <cell r="E50" t="str">
            <v>990 00 04040</v>
          </cell>
          <cell r="F50" t="str">
            <v>240</v>
          </cell>
        </row>
        <row r="51">
          <cell r="A51" t="str">
            <v>Материально-техническое обеспечение деятельности Общественной палаты</v>
          </cell>
          <cell r="B51">
            <v>900</v>
          </cell>
          <cell r="C51" t="str">
            <v>01</v>
          </cell>
          <cell r="D51" t="str">
            <v>13</v>
          </cell>
          <cell r="E51" t="str">
            <v>990 00 04060</v>
          </cell>
        </row>
        <row r="52">
          <cell r="A52" t="str">
            <v>Закупка товаров, работ и услуг для обеспечения государственных (муниципальных) нужд</v>
          </cell>
          <cell r="B52">
            <v>900</v>
          </cell>
          <cell r="C52" t="str">
            <v>01</v>
          </cell>
          <cell r="D52" t="str">
            <v>13</v>
          </cell>
          <cell r="E52" t="str">
            <v>990 00 04060</v>
          </cell>
          <cell r="F52" t="str">
            <v>200</v>
          </cell>
        </row>
        <row r="53">
          <cell r="A53" t="str">
            <v>Иные закупки товаров, работ и услуг для обеспечения государственных (муниципальных) нужд</v>
          </cell>
          <cell r="B53">
            <v>900</v>
          </cell>
          <cell r="C53" t="str">
            <v>01</v>
          </cell>
          <cell r="D53" t="str">
            <v>13</v>
          </cell>
          <cell r="E53" t="str">
            <v>990 00 04060</v>
          </cell>
          <cell r="F53" t="str">
            <v>240</v>
          </cell>
        </row>
        <row r="55">
          <cell r="A55" t="str">
            <v>Администрация городского округа Тольятти</v>
          </cell>
          <cell r="B55">
            <v>901</v>
          </cell>
        </row>
        <row r="56">
          <cell r="A56" t="str">
            <v>Функционирование высшего должностного лица субъекта Российской Федерации и муниципального образования</v>
          </cell>
          <cell r="B56">
            <v>901</v>
          </cell>
          <cell r="C56" t="str">
            <v>01</v>
          </cell>
          <cell r="D56" t="str">
            <v>02</v>
          </cell>
        </row>
        <row r="57">
          <cell r="A57" t="str">
            <v>Муниципальная программа «Развитие органов местного самоуправления городского округа Тольятти на 2017-2022 годы»</v>
          </cell>
          <cell r="B57">
            <v>901</v>
          </cell>
          <cell r="C57" t="str">
            <v>01</v>
          </cell>
          <cell r="D57" t="str">
            <v>02</v>
          </cell>
          <cell r="E57" t="str">
            <v>220 00 00000</v>
          </cell>
        </row>
        <row r="58">
          <cell r="A58" t="str">
            <v>Руководство и управление в сфере установленных функций органов местного самоуправления</v>
          </cell>
          <cell r="B58">
            <v>901</v>
          </cell>
          <cell r="C58" t="str">
            <v>01</v>
          </cell>
          <cell r="D58" t="str">
            <v>02</v>
          </cell>
          <cell r="E58" t="str">
            <v>220 00 11000</v>
          </cell>
        </row>
        <row r="59">
          <cell r="A59" t="str">
            <v>Глава муниципального образования</v>
          </cell>
          <cell r="B59">
            <v>901</v>
          </cell>
          <cell r="C59" t="str">
            <v>01</v>
          </cell>
          <cell r="D59" t="str">
            <v>02</v>
          </cell>
          <cell r="E59" t="str">
            <v>220 00 11010</v>
          </cell>
        </row>
        <row r="60">
          <cell r="A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0">
            <v>901</v>
          </cell>
          <cell r="C60" t="str">
            <v>01</v>
          </cell>
          <cell r="D60" t="str">
            <v>02</v>
          </cell>
          <cell r="E60" t="str">
            <v>220 00 11010</v>
          </cell>
          <cell r="F60" t="str">
            <v>100</v>
          </cell>
        </row>
        <row r="61">
          <cell r="A61" t="str">
            <v>Расходы на выплаты персоналу государственных (муниципальных) органов</v>
          </cell>
          <cell r="B61">
            <v>901</v>
          </cell>
          <cell r="C61" t="str">
            <v>01</v>
          </cell>
          <cell r="D61" t="str">
            <v>02</v>
          </cell>
          <cell r="E61" t="str">
            <v>220 00 11010</v>
          </cell>
          <cell r="F61" t="str">
            <v>120</v>
          </cell>
        </row>
        <row r="62">
          <cell r="A62" t="str">
            <v>Непрограммное направление расходов</v>
          </cell>
          <cell r="B62">
            <v>901</v>
          </cell>
          <cell r="C62" t="str">
            <v>01</v>
          </cell>
          <cell r="D62" t="str">
            <v>02</v>
          </cell>
          <cell r="E62" t="str">
            <v>990 00 00000</v>
          </cell>
        </row>
        <row r="63">
          <cell r="A63" t="str">
            <v>Руководство и управление в сфере установленных функций органов местного самоуправления</v>
          </cell>
          <cell r="B63">
            <v>901</v>
          </cell>
          <cell r="C63" t="str">
            <v>01</v>
          </cell>
          <cell r="D63" t="str">
            <v>02</v>
          </cell>
          <cell r="E63" t="str">
            <v>990 00 11000</v>
          </cell>
        </row>
        <row r="64">
          <cell r="A64" t="str">
            <v>Глава муниципального образования</v>
          </cell>
          <cell r="B64">
            <v>901</v>
          </cell>
          <cell r="C64" t="str">
            <v>01</v>
          </cell>
          <cell r="D64" t="str">
            <v>02</v>
          </cell>
          <cell r="E64" t="str">
            <v>990 00 11010</v>
          </cell>
        </row>
        <row r="65">
          <cell r="A6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5">
            <v>901</v>
          </cell>
          <cell r="C65" t="str">
            <v>01</v>
          </cell>
          <cell r="D65" t="str">
            <v>02</v>
          </cell>
          <cell r="E65" t="str">
            <v>990 00 11010</v>
          </cell>
          <cell r="F65" t="str">
            <v>100</v>
          </cell>
        </row>
        <row r="66">
          <cell r="A66" t="str">
            <v>Расходы на выплаты персоналу государственных (муниципальных) органов</v>
          </cell>
          <cell r="B66">
            <v>901</v>
          </cell>
          <cell r="C66" t="str">
            <v>01</v>
          </cell>
          <cell r="D66" t="str">
            <v>02</v>
          </cell>
          <cell r="E66" t="str">
            <v>990 00 11010</v>
          </cell>
          <cell r="F66" t="str">
            <v>120</v>
          </cell>
        </row>
        <row r="68">
          <cell r="A68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68">
            <v>901</v>
          </cell>
          <cell r="C68" t="str">
            <v>01</v>
          </cell>
          <cell r="D68" t="str">
            <v>04</v>
          </cell>
        </row>
        <row r="69">
          <cell r="A69" t="str">
            <v>Муниципальная программа «Развитие органов местного самоуправления городского округа Тольятти на 2017-2022 годы»</v>
          </cell>
          <cell r="B69">
            <v>901</v>
          </cell>
          <cell r="C69" t="str">
            <v>01</v>
          </cell>
          <cell r="D69" t="str">
            <v>04</v>
          </cell>
          <cell r="E69" t="str">
            <v>220 00 00000</v>
          </cell>
        </row>
        <row r="70">
          <cell r="A70" t="str">
            <v>Руководство и управление в сфере установленных функций органов местного самоуправления</v>
          </cell>
          <cell r="B70">
            <v>901</v>
          </cell>
          <cell r="C70" t="str">
            <v>01</v>
          </cell>
          <cell r="D70" t="str">
            <v>04</v>
          </cell>
          <cell r="E70" t="str">
            <v>220 00 11000</v>
          </cell>
        </row>
        <row r="71">
          <cell r="A71" t="str">
            <v>Центральный аппарат</v>
          </cell>
          <cell r="B71">
            <v>901</v>
          </cell>
          <cell r="C71" t="str">
            <v>01</v>
          </cell>
          <cell r="D71" t="str">
            <v>04</v>
          </cell>
          <cell r="E71" t="str">
            <v>220 00 11040</v>
          </cell>
        </row>
        <row r="72">
          <cell r="A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2">
            <v>901</v>
          </cell>
          <cell r="C72" t="str">
            <v>01</v>
          </cell>
          <cell r="D72" t="str">
            <v>04</v>
          </cell>
          <cell r="E72" t="str">
            <v>220 00 11040</v>
          </cell>
          <cell r="F72" t="str">
            <v>100</v>
          </cell>
        </row>
        <row r="73">
          <cell r="A73" t="str">
            <v>Расходы на выплаты персоналу государственных (муниципальных) органов</v>
          </cell>
          <cell r="B73">
            <v>901</v>
          </cell>
          <cell r="C73" t="str">
            <v>01</v>
          </cell>
          <cell r="D73" t="str">
            <v>04</v>
          </cell>
          <cell r="E73" t="str">
            <v>220 00 11040</v>
          </cell>
          <cell r="F73" t="str">
            <v>120</v>
          </cell>
        </row>
        <row r="74">
          <cell r="A74" t="str">
            <v>Закупка товаров, работ и услуг для обеспечения государственных (муниципальных) нужд</v>
          </cell>
          <cell r="B74">
            <v>901</v>
          </cell>
          <cell r="C74" t="str">
            <v>01</v>
          </cell>
          <cell r="D74" t="str">
            <v>04</v>
          </cell>
          <cell r="E74" t="str">
            <v>220 00 11040</v>
          </cell>
          <cell r="F74" t="str">
            <v>200</v>
          </cell>
        </row>
        <row r="75">
          <cell r="A75" t="str">
            <v>Иные закупки товаров, работ и услуг для обеспечения государственных (муниципальных) нужд</v>
          </cell>
          <cell r="B75">
            <v>901</v>
          </cell>
          <cell r="C75" t="str">
            <v>01</v>
          </cell>
          <cell r="D75" t="str">
            <v>04</v>
          </cell>
          <cell r="E75" t="str">
            <v>220 00 11040</v>
          </cell>
          <cell r="F75" t="str">
            <v>240</v>
          </cell>
        </row>
        <row r="76">
          <cell r="A76" t="str">
            <v>Субвенции</v>
          </cell>
          <cell r="B76">
            <v>901</v>
          </cell>
          <cell r="C76" t="str">
            <v>01</v>
          </cell>
          <cell r="D76" t="str">
            <v>04</v>
          </cell>
          <cell r="E76" t="str">
            <v>220 00 75000</v>
          </cell>
        </row>
        <row r="77">
          <cell r="A77" t="str">
            <v>Организация деятельности в сфере обеспечения жильем отдельных категорий граждан</v>
          </cell>
          <cell r="B77">
            <v>901</v>
          </cell>
          <cell r="C77" t="str">
            <v>01</v>
          </cell>
          <cell r="D77" t="str">
            <v>04</v>
          </cell>
          <cell r="E77" t="str">
            <v>220 00 75080</v>
          </cell>
        </row>
        <row r="78">
          <cell r="A78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78">
            <v>901</v>
          </cell>
          <cell r="C78" t="str">
            <v>01</v>
          </cell>
          <cell r="D78" t="str">
            <v>04</v>
          </cell>
          <cell r="E78" t="str">
            <v>220 00 75080</v>
          </cell>
          <cell r="F78" t="str">
            <v>100</v>
          </cell>
        </row>
        <row r="79">
          <cell r="A79" t="str">
            <v>Расходы на выплаты персоналу государственных (муниципальных) органов</v>
          </cell>
          <cell r="B79">
            <v>901</v>
          </cell>
          <cell r="C79" t="str">
            <v>01</v>
          </cell>
          <cell r="D79" t="str">
            <v>04</v>
          </cell>
          <cell r="E79" t="str">
            <v>220 00 75080</v>
          </cell>
          <cell r="F79" t="str">
            <v>120</v>
          </cell>
        </row>
        <row r="80">
          <cell r="A80" t="str">
            <v>Организация транспортного обслуживания населения на садово-дачные массивы</v>
          </cell>
          <cell r="B80">
            <v>901</v>
          </cell>
          <cell r="C80" t="str">
            <v>01</v>
          </cell>
          <cell r="D80" t="str">
            <v>04</v>
          </cell>
          <cell r="E80" t="str">
            <v>220 00 75130</v>
          </cell>
        </row>
        <row r="81">
          <cell r="A81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1">
            <v>901</v>
          </cell>
          <cell r="C81" t="str">
            <v>01</v>
          </cell>
          <cell r="D81" t="str">
            <v>04</v>
          </cell>
          <cell r="E81" t="str">
            <v>220 00 75130</v>
          </cell>
          <cell r="F81" t="str">
            <v>100</v>
          </cell>
        </row>
        <row r="82">
          <cell r="A82" t="str">
            <v>Расходы на выплаты персоналу государственных (муниципальных) органов</v>
          </cell>
          <cell r="B82">
            <v>901</v>
          </cell>
          <cell r="C82" t="str">
            <v>01</v>
          </cell>
          <cell r="D82" t="str">
            <v>04</v>
          </cell>
          <cell r="E82" t="str">
            <v>220 00 75130</v>
          </cell>
          <cell r="F82" t="str">
            <v>120</v>
          </cell>
        </row>
        <row r="83">
          <cell r="A83" t="str">
            <v>Организация деятельности административных комиссий</v>
          </cell>
          <cell r="B83">
            <v>901</v>
          </cell>
          <cell r="C83" t="str">
            <v>01</v>
          </cell>
          <cell r="D83" t="str">
            <v>04</v>
          </cell>
          <cell r="E83" t="str">
            <v>220 00 75160</v>
          </cell>
        </row>
        <row r="84">
          <cell r="A84" t="str">
            <v>Закупка товаров, работ и услуг для обеспечения государственных (муниципальных) нужд</v>
          </cell>
          <cell r="B84">
            <v>901</v>
          </cell>
          <cell r="C84" t="str">
            <v>01</v>
          </cell>
          <cell r="D84" t="str">
            <v>04</v>
          </cell>
          <cell r="E84" t="str">
            <v>220 00 75160</v>
          </cell>
          <cell r="F84" t="str">
            <v>200</v>
          </cell>
        </row>
        <row r="85">
          <cell r="A85" t="str">
            <v>Расходы на выплаты персоналу государственных (муниципальных) органов</v>
          </cell>
          <cell r="B85">
            <v>901</v>
          </cell>
          <cell r="C85" t="str">
            <v>01</v>
          </cell>
          <cell r="D85" t="str">
            <v>04</v>
          </cell>
          <cell r="E85" t="str">
            <v>220 00 75160</v>
          </cell>
          <cell r="F85" t="str">
            <v>120</v>
          </cell>
        </row>
        <row r="86">
          <cell r="A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86">
            <v>901</v>
          </cell>
          <cell r="C86" t="str">
            <v>01</v>
          </cell>
          <cell r="D86" t="str">
            <v>04</v>
          </cell>
          <cell r="E86" t="str">
            <v>220 00 75180</v>
          </cell>
        </row>
        <row r="87">
          <cell r="A8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87">
            <v>901</v>
          </cell>
          <cell r="C87" t="str">
            <v>01</v>
          </cell>
          <cell r="D87" t="str">
            <v>04</v>
          </cell>
          <cell r="E87" t="str">
            <v>220 00 75180</v>
          </cell>
          <cell r="F87" t="str">
            <v>100</v>
          </cell>
        </row>
        <row r="88">
          <cell r="A88" t="str">
            <v>Расходы на выплаты персоналу государственных (муниципальных) органов</v>
          </cell>
          <cell r="B88">
            <v>901</v>
          </cell>
          <cell r="C88" t="str">
            <v>01</v>
          </cell>
          <cell r="D88" t="str">
            <v>04</v>
          </cell>
          <cell r="E88" t="str">
            <v>220 00 75180</v>
          </cell>
          <cell r="F88" t="str">
            <v>120</v>
          </cell>
        </row>
        <row r="89">
          <cell r="A89" t="str">
            <v>Меры по осуществлению деятельности по опеке и попечительству в отношении совершеннолетних граждан</v>
          </cell>
          <cell r="B89">
            <v>901</v>
          </cell>
          <cell r="C89" t="str">
            <v>01</v>
          </cell>
          <cell r="D89" t="str">
            <v>04</v>
          </cell>
          <cell r="E89" t="str">
            <v>220 00 75190</v>
          </cell>
        </row>
        <row r="90">
          <cell r="A9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90">
            <v>901</v>
          </cell>
          <cell r="C90" t="str">
            <v>01</v>
          </cell>
          <cell r="D90" t="str">
            <v>04</v>
          </cell>
          <cell r="E90" t="str">
            <v>220 00 75190</v>
          </cell>
          <cell r="F90" t="str">
            <v>100</v>
          </cell>
        </row>
        <row r="91">
          <cell r="A91" t="str">
            <v>Расходы на выплаты персоналу государственных (муниципальных) органов</v>
          </cell>
          <cell r="B91">
            <v>901</v>
          </cell>
          <cell r="C91" t="str">
            <v>01</v>
          </cell>
          <cell r="D91" t="str">
            <v>04</v>
          </cell>
          <cell r="E91" t="str">
            <v>220 00 75190</v>
          </cell>
          <cell r="F91" t="str">
            <v>120</v>
          </cell>
        </row>
        <row r="92">
          <cell r="A92" t="str">
            <v>Организация деятельности в сфере охраны труда</v>
          </cell>
          <cell r="B92">
            <v>901</v>
          </cell>
          <cell r="C92" t="str">
            <v>01</v>
          </cell>
          <cell r="D92" t="str">
            <v>04</v>
          </cell>
          <cell r="E92" t="str">
            <v>220 00 75200</v>
          </cell>
        </row>
        <row r="93">
          <cell r="A93" t="str">
            <v>Закупка товаров, работ и услуг для обеспечения государственных (муниципальных) нужд</v>
          </cell>
          <cell r="B93">
            <v>901</v>
          </cell>
          <cell r="C93" t="str">
            <v>01</v>
          </cell>
          <cell r="D93" t="str">
            <v>04</v>
          </cell>
          <cell r="E93" t="str">
            <v>220 00 75200</v>
          </cell>
          <cell r="F93" t="str">
            <v>200</v>
          </cell>
        </row>
        <row r="94">
          <cell r="A94" t="str">
            <v>Расходы на выплаты персоналу государственных (муниципальных) органов</v>
          </cell>
          <cell r="B94">
            <v>901</v>
          </cell>
          <cell r="C94" t="str">
            <v>01</v>
          </cell>
          <cell r="D94" t="str">
            <v>04</v>
          </cell>
          <cell r="E94" t="str">
            <v>220 00 75200</v>
          </cell>
          <cell r="F94" t="str">
            <v>120</v>
          </cell>
        </row>
        <row r="95">
          <cell r="A95" t="str">
            <v>Непрограммное направление расходов</v>
          </cell>
          <cell r="B95">
            <v>901</v>
          </cell>
          <cell r="C95" t="str">
            <v>01</v>
          </cell>
          <cell r="D95" t="str">
            <v>04</v>
          </cell>
          <cell r="E95" t="str">
            <v>990 00 00000</v>
          </cell>
        </row>
        <row r="96">
          <cell r="A96" t="str">
            <v>Руководство и управление в сфере установленных функций органов местного самоуправления</v>
          </cell>
          <cell r="B96">
            <v>901</v>
          </cell>
          <cell r="C96" t="str">
            <v>01</v>
          </cell>
          <cell r="D96" t="str">
            <v>04</v>
          </cell>
          <cell r="E96" t="str">
            <v>990 00 11000</v>
          </cell>
        </row>
        <row r="97">
          <cell r="A97" t="str">
            <v>Центральный аппарат</v>
          </cell>
          <cell r="B97">
            <v>901</v>
          </cell>
          <cell r="C97" t="str">
            <v>01</v>
          </cell>
          <cell r="D97" t="str">
            <v>04</v>
          </cell>
          <cell r="E97" t="str">
            <v>990 00 11040</v>
          </cell>
        </row>
        <row r="98">
          <cell r="A9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8">
            <v>901</v>
          </cell>
          <cell r="C98" t="str">
            <v>01</v>
          </cell>
          <cell r="D98" t="str">
            <v>04</v>
          </cell>
          <cell r="E98" t="str">
            <v>990 00 11040</v>
          </cell>
          <cell r="F98" t="str">
            <v>100</v>
          </cell>
        </row>
        <row r="99">
          <cell r="A99" t="str">
            <v>Расходы на выплаты персоналу государственных (муниципальных) органов</v>
          </cell>
          <cell r="B99">
            <v>901</v>
          </cell>
          <cell r="C99" t="str">
            <v>01</v>
          </cell>
          <cell r="D99" t="str">
            <v>04</v>
          </cell>
          <cell r="E99" t="str">
            <v>990 00 11040</v>
          </cell>
          <cell r="F99" t="str">
            <v>120</v>
          </cell>
        </row>
        <row r="100">
          <cell r="A100" t="str">
            <v>Закупка товаров, работ и услуг для обеспечения государственных (муниципальных) нужд</v>
          </cell>
          <cell r="B100">
            <v>901</v>
          </cell>
          <cell r="C100" t="str">
            <v>01</v>
          </cell>
          <cell r="D100" t="str">
            <v>04</v>
          </cell>
          <cell r="E100" t="str">
            <v>990 00 11040</v>
          </cell>
          <cell r="F100" t="str">
            <v>200</v>
          </cell>
        </row>
        <row r="101">
          <cell r="A101" t="str">
            <v>Иные закупки товаров, работ и услуг для обеспечения государственных (муниципальных) нужд</v>
          </cell>
          <cell r="B101">
            <v>901</v>
          </cell>
          <cell r="C101" t="str">
            <v>01</v>
          </cell>
          <cell r="D101" t="str">
            <v>04</v>
          </cell>
          <cell r="E101" t="str">
            <v>990 00 11040</v>
          </cell>
          <cell r="F101" t="str">
            <v>240</v>
          </cell>
        </row>
        <row r="102">
          <cell r="A102" t="str">
            <v>Субвенции</v>
          </cell>
          <cell r="B102">
            <v>901</v>
          </cell>
          <cell r="C102" t="str">
            <v>01</v>
          </cell>
          <cell r="D102" t="str">
            <v>04</v>
          </cell>
          <cell r="E102" t="str">
            <v>990 00 75000</v>
          </cell>
        </row>
        <row r="103">
          <cell r="A103" t="str">
            <v>Организация деятельности в сфере обеспечения жильем отдельных категорий граждан</v>
          </cell>
          <cell r="B103">
            <v>901</v>
          </cell>
          <cell r="C103" t="str">
            <v>01</v>
          </cell>
          <cell r="D103" t="str">
            <v>04</v>
          </cell>
          <cell r="E103" t="str">
            <v>990 00 75080</v>
          </cell>
        </row>
        <row r="104">
          <cell r="A10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4">
            <v>901</v>
          </cell>
          <cell r="C104" t="str">
            <v>01</v>
          </cell>
          <cell r="D104" t="str">
            <v>04</v>
          </cell>
          <cell r="E104" t="str">
            <v>990 00 75080</v>
          </cell>
          <cell r="F104" t="str">
            <v>100</v>
          </cell>
        </row>
        <row r="105">
          <cell r="A105" t="str">
            <v>Расходы на выплаты персоналу государственных (муниципальных) органов</v>
          </cell>
          <cell r="B105">
            <v>901</v>
          </cell>
          <cell r="C105" t="str">
            <v>01</v>
          </cell>
          <cell r="D105" t="str">
            <v>04</v>
          </cell>
          <cell r="E105" t="str">
            <v>990 00 75080</v>
          </cell>
          <cell r="F105" t="str">
            <v>120</v>
          </cell>
        </row>
        <row r="106">
          <cell r="A106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06">
            <v>901</v>
          </cell>
          <cell r="C106" t="str">
            <v>01</v>
          </cell>
          <cell r="D106" t="str">
            <v>04</v>
          </cell>
          <cell r="E106" t="str">
            <v>990 00 75130</v>
          </cell>
        </row>
        <row r="107">
          <cell r="A10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07">
            <v>901</v>
          </cell>
          <cell r="C107" t="str">
            <v>01</v>
          </cell>
          <cell r="D107" t="str">
            <v>04</v>
          </cell>
          <cell r="E107" t="str">
            <v>990 00 75130</v>
          </cell>
          <cell r="F107" t="str">
            <v>100</v>
          </cell>
        </row>
        <row r="108">
          <cell r="A108" t="str">
            <v>Расходы на выплаты персоналу государственных (муниципальных) органов</v>
          </cell>
          <cell r="B108">
            <v>901</v>
          </cell>
          <cell r="C108" t="str">
            <v>01</v>
          </cell>
          <cell r="D108" t="str">
            <v>04</v>
          </cell>
          <cell r="E108" t="str">
            <v>990 00 75130</v>
          </cell>
          <cell r="F108" t="str">
            <v>120</v>
          </cell>
        </row>
        <row r="109">
          <cell r="A109" t="str">
            <v>Организация деятельности административных комиссий</v>
          </cell>
          <cell r="B109">
            <v>901</v>
          </cell>
          <cell r="C109" t="str">
            <v>01</v>
          </cell>
          <cell r="D109" t="str">
            <v>04</v>
          </cell>
          <cell r="E109" t="str">
            <v>990 00 75160</v>
          </cell>
        </row>
        <row r="110">
          <cell r="A11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0">
            <v>901</v>
          </cell>
          <cell r="C110" t="str">
            <v>01</v>
          </cell>
          <cell r="D110" t="str">
            <v>04</v>
          </cell>
          <cell r="E110" t="str">
            <v>990 00 75160</v>
          </cell>
          <cell r="F110" t="str">
            <v>100</v>
          </cell>
        </row>
        <row r="111">
          <cell r="A111" t="str">
            <v>Расходы на выплаты персоналу государственных (муниципальных) органов</v>
          </cell>
          <cell r="B111">
            <v>901</v>
          </cell>
          <cell r="C111" t="str">
            <v>01</v>
          </cell>
          <cell r="D111" t="str">
            <v>04</v>
          </cell>
          <cell r="E111" t="str">
            <v>990 00 75160</v>
          </cell>
          <cell r="F111" t="str">
            <v>120</v>
          </cell>
        </row>
        <row r="112">
          <cell r="A112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2">
            <v>901</v>
          </cell>
          <cell r="C112" t="str">
            <v>01</v>
          </cell>
          <cell r="D112" t="str">
            <v>04</v>
          </cell>
          <cell r="E112" t="str">
            <v>990 00 75180</v>
          </cell>
        </row>
        <row r="113">
          <cell r="A11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3">
            <v>901</v>
          </cell>
          <cell r="C113" t="str">
            <v>01</v>
          </cell>
          <cell r="D113" t="str">
            <v>04</v>
          </cell>
          <cell r="E113" t="str">
            <v>990 00 75180</v>
          </cell>
          <cell r="F113" t="str">
            <v>100</v>
          </cell>
        </row>
        <row r="114">
          <cell r="A114" t="str">
            <v>Расходы на выплаты персоналу государственных (муниципальных) органов</v>
          </cell>
          <cell r="B114">
            <v>901</v>
          </cell>
          <cell r="C114" t="str">
            <v>01</v>
          </cell>
          <cell r="D114" t="str">
            <v>04</v>
          </cell>
          <cell r="E114" t="str">
            <v>990 00 75180</v>
          </cell>
          <cell r="F114" t="str">
            <v>120</v>
          </cell>
        </row>
        <row r="115">
          <cell r="A115" t="str">
            <v>Меры по осуществлению деятельности по опеке и попечительству в отношении совершеннолетних граждан</v>
          </cell>
          <cell r="B115">
            <v>901</v>
          </cell>
          <cell r="C115" t="str">
            <v>01</v>
          </cell>
          <cell r="D115" t="str">
            <v>04</v>
          </cell>
          <cell r="E115" t="str">
            <v>990 00 75190</v>
          </cell>
        </row>
        <row r="116">
          <cell r="A116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6">
            <v>901</v>
          </cell>
          <cell r="C116" t="str">
            <v>01</v>
          </cell>
          <cell r="D116" t="str">
            <v>04</v>
          </cell>
          <cell r="E116" t="str">
            <v>990 00 75190</v>
          </cell>
          <cell r="F116" t="str">
            <v>100</v>
          </cell>
        </row>
        <row r="117">
          <cell r="A117" t="str">
            <v>Расходы на выплаты персоналу государственных (муниципальных) органов</v>
          </cell>
          <cell r="B117">
            <v>901</v>
          </cell>
          <cell r="C117" t="str">
            <v>01</v>
          </cell>
          <cell r="D117" t="str">
            <v>04</v>
          </cell>
          <cell r="E117" t="str">
            <v>990 00 75190</v>
          </cell>
          <cell r="F117" t="str">
            <v>120</v>
          </cell>
        </row>
        <row r="118">
          <cell r="A118" t="str">
            <v>Организация деятельности в сфере охраны труда</v>
          </cell>
          <cell r="B118">
            <v>901</v>
          </cell>
          <cell r="C118" t="str">
            <v>01</v>
          </cell>
          <cell r="D118" t="str">
            <v>04</v>
          </cell>
          <cell r="E118" t="str">
            <v>990 00 75200</v>
          </cell>
        </row>
        <row r="119">
          <cell r="A11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19">
            <v>901</v>
          </cell>
          <cell r="C119" t="str">
            <v>01</v>
          </cell>
          <cell r="D119" t="str">
            <v>04</v>
          </cell>
          <cell r="E119" t="str">
            <v>990 00 75200</v>
          </cell>
          <cell r="F119" t="str">
            <v>100</v>
          </cell>
        </row>
        <row r="120">
          <cell r="A120" t="str">
            <v>Расходы на выплаты персоналу государственных (муниципальных) органов</v>
          </cell>
          <cell r="B120">
            <v>901</v>
          </cell>
          <cell r="C120" t="str">
            <v>01</v>
          </cell>
          <cell r="D120" t="str">
            <v>04</v>
          </cell>
          <cell r="E120" t="str">
            <v>990 00 75200</v>
          </cell>
          <cell r="F120" t="str">
            <v>120</v>
          </cell>
        </row>
        <row r="122">
          <cell r="A122" t="str">
            <v>Другие общегосударственные вопросы</v>
          </cell>
          <cell r="B122">
            <v>901</v>
          </cell>
          <cell r="C122" t="str">
            <v>01</v>
          </cell>
          <cell r="D122" t="str">
            <v>13</v>
          </cell>
        </row>
        <row r="123">
          <cell r="A123" t="str">
            <v>Непрограммное направление расходов</v>
          </cell>
          <cell r="B123">
            <v>901</v>
          </cell>
          <cell r="C123" t="str">
            <v>01</v>
          </cell>
          <cell r="D123" t="str">
            <v>13</v>
          </cell>
          <cell r="E123" t="str">
            <v>990 00 00000</v>
          </cell>
        </row>
        <row r="124">
          <cell r="A124" t="str">
            <v>Мероприятия в установленной сфере деятельности</v>
          </cell>
          <cell r="B124">
            <v>901</v>
          </cell>
          <cell r="C124" t="str">
            <v>01</v>
          </cell>
          <cell r="D124" t="str">
            <v>13</v>
          </cell>
          <cell r="E124" t="str">
            <v>990 00 04000</v>
          </cell>
        </row>
        <row r="125">
          <cell r="A125" t="str">
            <v>Мероприятия в сфере общегосударственного управления</v>
          </cell>
          <cell r="B125">
            <v>901</v>
          </cell>
          <cell r="C125" t="str">
            <v>01</v>
          </cell>
          <cell r="D125" t="str">
            <v>13</v>
          </cell>
          <cell r="E125" t="str">
            <v>990 00 04040</v>
          </cell>
        </row>
        <row r="126">
          <cell r="A126" t="str">
            <v>Иные бюджетные ассигнования</v>
          </cell>
          <cell r="B126">
            <v>901</v>
          </cell>
          <cell r="C126" t="str">
            <v>01</v>
          </cell>
          <cell r="D126" t="str">
            <v>13</v>
          </cell>
          <cell r="E126" t="str">
            <v>990 00 04040</v>
          </cell>
          <cell r="F126" t="str">
            <v>800</v>
          </cell>
        </row>
        <row r="127">
          <cell r="A127" t="str">
            <v>Исполнение судебных актов</v>
          </cell>
          <cell r="B127">
            <v>901</v>
          </cell>
          <cell r="C127" t="str">
            <v>01</v>
          </cell>
          <cell r="D127" t="str">
            <v>13</v>
          </cell>
          <cell r="E127" t="str">
            <v>990 00 04040</v>
          </cell>
          <cell r="F127" t="str">
            <v>830</v>
          </cell>
        </row>
        <row r="129">
          <cell r="A129" t="str">
            <v>Департамент финансов администрации городского округа Тольятти</v>
          </cell>
          <cell r="B129" t="str">
            <v>902</v>
          </cell>
        </row>
        <row r="130">
          <cell r="A130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30" t="str">
            <v>902</v>
          </cell>
          <cell r="C130" t="str">
            <v>01</v>
          </cell>
          <cell r="D130" t="str">
            <v>04</v>
          </cell>
        </row>
        <row r="131">
          <cell r="A131" t="str">
            <v>Муниципальная программа «Развитие органов местного самоуправления городского округа Тольятти на 2017-2022 годы»</v>
          </cell>
          <cell r="B131">
            <v>902</v>
          </cell>
          <cell r="C131" t="str">
            <v>01</v>
          </cell>
          <cell r="D131" t="str">
            <v>04</v>
          </cell>
          <cell r="E131" t="str">
            <v>220 00 00000</v>
          </cell>
        </row>
        <row r="132">
          <cell r="A132" t="str">
            <v>Руководство и управление в сфере установленных функций органов местного самоуправления</v>
          </cell>
          <cell r="B132">
            <v>902</v>
          </cell>
          <cell r="C132" t="str">
            <v>01</v>
          </cell>
          <cell r="D132" t="str">
            <v>04</v>
          </cell>
          <cell r="E132" t="str">
            <v>220 00 11000</v>
          </cell>
        </row>
        <row r="133">
          <cell r="A133" t="str">
            <v>Центральный аппарат</v>
          </cell>
          <cell r="B133">
            <v>902</v>
          </cell>
          <cell r="C133" t="str">
            <v>01</v>
          </cell>
          <cell r="D133" t="str">
            <v>04</v>
          </cell>
          <cell r="E133" t="str">
            <v>220 00 11040</v>
          </cell>
        </row>
        <row r="134">
          <cell r="A13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">
            <v>902</v>
          </cell>
          <cell r="C134" t="str">
            <v>01</v>
          </cell>
          <cell r="D134" t="str">
            <v>04</v>
          </cell>
          <cell r="E134" t="str">
            <v>220 00 11040</v>
          </cell>
          <cell r="F134">
            <v>100</v>
          </cell>
        </row>
        <row r="135">
          <cell r="A135" t="str">
            <v>Расходы на выплаты персоналу государственных (муниципальных) органов</v>
          </cell>
          <cell r="B135">
            <v>902</v>
          </cell>
          <cell r="C135" t="str">
            <v>01</v>
          </cell>
          <cell r="D135" t="str">
            <v>04</v>
          </cell>
          <cell r="E135" t="str">
            <v>220 00 11040</v>
          </cell>
          <cell r="F135">
            <v>120</v>
          </cell>
        </row>
        <row r="136">
          <cell r="A136" t="str">
            <v>Закупка товаров, работ и услуг для обеспечения государственных (муниципальных) нужд</v>
          </cell>
          <cell r="B136">
            <v>902</v>
          </cell>
          <cell r="C136" t="str">
            <v>01</v>
          </cell>
          <cell r="D136" t="str">
            <v>04</v>
          </cell>
          <cell r="E136" t="str">
            <v>220 00 11040</v>
          </cell>
          <cell r="F136">
            <v>200</v>
          </cell>
        </row>
        <row r="137">
          <cell r="A137" t="str">
            <v>Иные закупки товаров, работ и услуг для обеспечения государственных (муниципальных) нужд</v>
          </cell>
          <cell r="B137">
            <v>902</v>
          </cell>
          <cell r="C137" t="str">
            <v>01</v>
          </cell>
          <cell r="D137" t="str">
            <v>04</v>
          </cell>
          <cell r="E137" t="str">
            <v>220 00 11040</v>
          </cell>
          <cell r="F137">
            <v>240</v>
          </cell>
        </row>
        <row r="138">
          <cell r="A138" t="str">
            <v>Иные бюджетные ассигнования</v>
          </cell>
          <cell r="B138">
            <v>902</v>
          </cell>
          <cell r="C138" t="str">
            <v>01</v>
          </cell>
          <cell r="D138" t="str">
            <v>04</v>
          </cell>
          <cell r="E138" t="str">
            <v>220 00 11040</v>
          </cell>
          <cell r="F138">
            <v>800</v>
          </cell>
        </row>
        <row r="139">
          <cell r="A139" t="str">
            <v>Уплата налогов, сборов и иных платежей</v>
          </cell>
          <cell r="B139">
            <v>902</v>
          </cell>
          <cell r="C139" t="str">
            <v>01</v>
          </cell>
          <cell r="D139" t="str">
            <v>04</v>
          </cell>
          <cell r="E139" t="str">
            <v>220 00 11040</v>
          </cell>
          <cell r="F139">
            <v>850</v>
          </cell>
        </row>
        <row r="140">
          <cell r="A140" t="str">
            <v>Непрограммное направление расходов</v>
          </cell>
          <cell r="B140">
            <v>902</v>
          </cell>
          <cell r="C140" t="str">
            <v>01</v>
          </cell>
          <cell r="D140" t="str">
            <v>04</v>
          </cell>
          <cell r="E140" t="str">
            <v>990 00 00000</v>
          </cell>
        </row>
        <row r="141">
          <cell r="A141" t="str">
            <v>Руководство и управление в сфере установленных функций органов местного самоуправления</v>
          </cell>
          <cell r="B141">
            <v>902</v>
          </cell>
          <cell r="C141" t="str">
            <v>01</v>
          </cell>
          <cell r="D141" t="str">
            <v>04</v>
          </cell>
          <cell r="E141" t="str">
            <v>990 00 11000</v>
          </cell>
        </row>
        <row r="142">
          <cell r="A142" t="str">
            <v>Центральный аппарат</v>
          </cell>
          <cell r="B142">
            <v>902</v>
          </cell>
          <cell r="C142" t="str">
            <v>01</v>
          </cell>
          <cell r="D142" t="str">
            <v>04</v>
          </cell>
          <cell r="E142" t="str">
            <v>990 00 11040</v>
          </cell>
        </row>
        <row r="143">
          <cell r="A1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3">
            <v>902</v>
          </cell>
          <cell r="C143" t="str">
            <v>01</v>
          </cell>
          <cell r="D143" t="str">
            <v>04</v>
          </cell>
          <cell r="E143" t="str">
            <v>990 00 11040</v>
          </cell>
          <cell r="F143">
            <v>100</v>
          </cell>
        </row>
        <row r="144">
          <cell r="A144" t="str">
            <v>Расходы на выплаты персоналу государственных (муниципальных) органов</v>
          </cell>
          <cell r="B144">
            <v>902</v>
          </cell>
          <cell r="C144" t="str">
            <v>01</v>
          </cell>
          <cell r="D144" t="str">
            <v>04</v>
          </cell>
          <cell r="E144" t="str">
            <v>990 00 11040</v>
          </cell>
          <cell r="F144">
            <v>120</v>
          </cell>
        </row>
        <row r="145">
          <cell r="A145" t="str">
            <v>Закупка товаров, работ и услуг для обеспечения государственных (муниципальных) нужд</v>
          </cell>
          <cell r="B145">
            <v>902</v>
          </cell>
          <cell r="C145" t="str">
            <v>01</v>
          </cell>
          <cell r="D145" t="str">
            <v>04</v>
          </cell>
          <cell r="E145" t="str">
            <v>990 00 11040</v>
          </cell>
          <cell r="F145">
            <v>200</v>
          </cell>
        </row>
        <row r="146">
          <cell r="A146" t="str">
            <v>Иные закупки товаров, работ и услуг для обеспечения государственных (муниципальных) нужд</v>
          </cell>
          <cell r="B146">
            <v>902</v>
          </cell>
          <cell r="C146" t="str">
            <v>01</v>
          </cell>
          <cell r="D146" t="str">
            <v>04</v>
          </cell>
          <cell r="E146" t="str">
            <v>990 00 11040</v>
          </cell>
          <cell r="F146">
            <v>240</v>
          </cell>
        </row>
        <row r="147">
          <cell r="A147" t="str">
            <v>Иные бюджетные ассигнования</v>
          </cell>
          <cell r="B147">
            <v>902</v>
          </cell>
          <cell r="C147" t="str">
            <v>01</v>
          </cell>
          <cell r="D147" t="str">
            <v>04</v>
          </cell>
          <cell r="E147" t="str">
            <v>990 00 11040</v>
          </cell>
          <cell r="F147">
            <v>800</v>
          </cell>
        </row>
        <row r="148">
          <cell r="A148" t="str">
            <v>Уплата налогов, сборов и иных платежей</v>
          </cell>
          <cell r="B148">
            <v>902</v>
          </cell>
          <cell r="C148" t="str">
            <v>01</v>
          </cell>
          <cell r="D148" t="str">
            <v>04</v>
          </cell>
          <cell r="E148" t="str">
            <v>990 00 11040</v>
          </cell>
          <cell r="F148">
            <v>850</v>
          </cell>
        </row>
        <row r="150">
          <cell r="A150" t="str">
            <v>Резервные фонды</v>
          </cell>
          <cell r="B150">
            <v>902</v>
          </cell>
          <cell r="C150" t="str">
            <v>01</v>
          </cell>
          <cell r="D150" t="str">
            <v>11</v>
          </cell>
        </row>
        <row r="151">
          <cell r="A151" t="str">
            <v>Непрограммное направление расходов</v>
          </cell>
          <cell r="B151">
            <v>902</v>
          </cell>
          <cell r="C151" t="str">
            <v>01</v>
          </cell>
          <cell r="D151" t="str">
            <v>11</v>
          </cell>
          <cell r="E151" t="str">
            <v>990 00 00000</v>
          </cell>
        </row>
        <row r="152">
          <cell r="A152" t="str">
            <v>Резервные фонды</v>
          </cell>
          <cell r="B152">
            <v>902</v>
          </cell>
          <cell r="C152" t="str">
            <v>01</v>
          </cell>
          <cell r="D152" t="str">
            <v>11</v>
          </cell>
          <cell r="E152" t="str">
            <v>990 00 07000</v>
          </cell>
        </row>
        <row r="153">
          <cell r="A153" t="str">
            <v>Резервный фонд администрации городского округа Тольятти</v>
          </cell>
          <cell r="B153">
            <v>902</v>
          </cell>
          <cell r="C153" t="str">
            <v>01</v>
          </cell>
          <cell r="D153" t="str">
            <v>11</v>
          </cell>
          <cell r="E153" t="str">
            <v>990 00 07090</v>
          </cell>
        </row>
        <row r="154">
          <cell r="A154" t="str">
            <v>Иные бюджетные ассигнования</v>
          </cell>
          <cell r="B154">
            <v>902</v>
          </cell>
          <cell r="C154" t="str">
            <v>01</v>
          </cell>
          <cell r="D154" t="str">
            <v>11</v>
          </cell>
          <cell r="E154" t="str">
            <v>990 00 07090</v>
          </cell>
          <cell r="F154">
            <v>800</v>
          </cell>
        </row>
        <row r="155">
          <cell r="A155" t="str">
            <v>Резервные средства</v>
          </cell>
          <cell r="B155">
            <v>902</v>
          </cell>
          <cell r="C155" t="str">
            <v>01</v>
          </cell>
          <cell r="D155" t="str">
            <v>11</v>
          </cell>
          <cell r="E155" t="str">
            <v>990 00 07090</v>
          </cell>
          <cell r="F155">
            <v>870</v>
          </cell>
        </row>
        <row r="157">
          <cell r="A157" t="str">
            <v>Другие общегосударственные вопросы</v>
          </cell>
          <cell r="B157">
            <v>902</v>
          </cell>
          <cell r="C157" t="str">
            <v>01</v>
          </cell>
          <cell r="D157" t="str">
            <v>13</v>
          </cell>
        </row>
        <row r="158">
          <cell r="A158" t="str">
            <v>Непрограммное направление расходов</v>
          </cell>
          <cell r="B158">
            <v>902</v>
          </cell>
          <cell r="C158" t="str">
            <v>01</v>
          </cell>
          <cell r="D158" t="str">
            <v>13</v>
          </cell>
          <cell r="E158" t="str">
            <v>990 00 00000</v>
          </cell>
        </row>
        <row r="159">
          <cell r="A159" t="str">
            <v>Мероприятия в установленной сфере деятельности</v>
          </cell>
          <cell r="B159">
            <v>902</v>
          </cell>
          <cell r="C159" t="str">
            <v>01</v>
          </cell>
          <cell r="D159" t="str">
            <v>13</v>
          </cell>
          <cell r="E159" t="str">
            <v>990 00 04000</v>
          </cell>
        </row>
        <row r="160">
          <cell r="A160" t="str">
            <v>Мероприятия в сфере общегосударственного управления</v>
          </cell>
          <cell r="B160">
            <v>902</v>
          </cell>
          <cell r="C160" t="str">
            <v>01</v>
          </cell>
          <cell r="D160" t="str">
            <v>13</v>
          </cell>
          <cell r="E160" t="str">
            <v>990 00 04040</v>
          </cell>
        </row>
        <row r="161">
          <cell r="A161" t="str">
            <v>Иные бюджетные ассигнования</v>
          </cell>
          <cell r="B161">
            <v>902</v>
          </cell>
          <cell r="C161" t="str">
            <v>01</v>
          </cell>
          <cell r="D161" t="str">
            <v>13</v>
          </cell>
          <cell r="E161" t="str">
            <v>990 00 04040</v>
          </cell>
          <cell r="F161">
            <v>800</v>
          </cell>
        </row>
        <row r="162">
          <cell r="A162" t="str">
            <v>Исполнение судебных актов</v>
          </cell>
          <cell r="B162">
            <v>902</v>
          </cell>
          <cell r="C162" t="str">
            <v>01</v>
          </cell>
          <cell r="D162" t="str">
            <v>13</v>
          </cell>
          <cell r="E162" t="str">
            <v>990 00 04040</v>
          </cell>
          <cell r="F162">
            <v>830</v>
          </cell>
        </row>
        <row r="163">
          <cell r="A163" t="str">
            <v>Иные нераспределенные бюджетные ассигнования на реализацию инициативных проектов</v>
          </cell>
          <cell r="B163">
            <v>902</v>
          </cell>
          <cell r="C163" t="str">
            <v>01</v>
          </cell>
          <cell r="D163" t="str">
            <v>13</v>
          </cell>
          <cell r="E163" t="str">
            <v>990 00 04710</v>
          </cell>
        </row>
        <row r="164">
          <cell r="A164" t="str">
            <v>Иные бюджетные ассигнования</v>
          </cell>
          <cell r="B164">
            <v>902</v>
          </cell>
          <cell r="C164" t="str">
            <v>01</v>
          </cell>
          <cell r="D164" t="str">
            <v>13</v>
          </cell>
          <cell r="E164" t="str">
            <v>990 00 04710</v>
          </cell>
          <cell r="F164">
            <v>800</v>
          </cell>
        </row>
        <row r="165">
          <cell r="A165" t="str">
            <v>Резервные средства</v>
          </cell>
          <cell r="B165">
            <v>902</v>
          </cell>
          <cell r="C165" t="str">
            <v>01</v>
          </cell>
          <cell r="D165" t="str">
            <v>13</v>
          </cell>
          <cell r="E165" t="str">
            <v>990 00 04710</v>
          </cell>
          <cell r="F165">
            <v>870</v>
          </cell>
        </row>
        <row r="167">
          <cell r="A167" t="str">
            <v>Обслуживание государственного внутреннего и муниципального долга</v>
          </cell>
          <cell r="B167">
            <v>902</v>
          </cell>
          <cell r="C167" t="str">
            <v>13</v>
          </cell>
          <cell r="D167" t="str">
            <v>01</v>
          </cell>
        </row>
        <row r="168">
          <cell r="A168" t="str">
            <v>Непрограммное направление расходов</v>
          </cell>
          <cell r="B168">
            <v>902</v>
          </cell>
          <cell r="C168" t="str">
            <v>13</v>
          </cell>
          <cell r="D168" t="str">
            <v>01</v>
          </cell>
          <cell r="E168" t="str">
            <v>990 00 00000</v>
          </cell>
        </row>
        <row r="169">
          <cell r="A169" t="str">
            <v>Процентные платежи по муниципальным долговым обязательствам</v>
          </cell>
          <cell r="B169">
            <v>902</v>
          </cell>
          <cell r="C169" t="str">
            <v>13</v>
          </cell>
          <cell r="D169" t="str">
            <v>01</v>
          </cell>
          <cell r="E169" t="str">
            <v>990 00 13000</v>
          </cell>
        </row>
        <row r="170">
          <cell r="A170" t="str">
            <v>Обслуживание государственного (муниципального) долга</v>
          </cell>
          <cell r="B170">
            <v>902</v>
          </cell>
          <cell r="C170" t="str">
            <v>13</v>
          </cell>
          <cell r="D170" t="str">
            <v>01</v>
          </cell>
          <cell r="E170" t="str">
            <v>990 00 13000</v>
          </cell>
          <cell r="F170">
            <v>700</v>
          </cell>
        </row>
        <row r="171">
          <cell r="A171" t="str">
            <v>Обслуживание муниципального долга</v>
          </cell>
          <cell r="B171">
            <v>902</v>
          </cell>
          <cell r="C171" t="str">
            <v>13</v>
          </cell>
          <cell r="D171" t="str">
            <v>01</v>
          </cell>
          <cell r="E171" t="str">
            <v>990 00 13000</v>
          </cell>
          <cell r="F171">
            <v>730</v>
          </cell>
        </row>
        <row r="173">
          <cell r="A173" t="str">
            <v>Департамент по управлению муниципальным имуществом администрации городского округа Тольятти</v>
          </cell>
          <cell r="B173">
            <v>903</v>
          </cell>
        </row>
        <row r="174">
          <cell r="A174" t="str">
            <v>Другие общегосударственные вопросы</v>
          </cell>
          <cell r="B174">
            <v>903</v>
          </cell>
          <cell r="C174" t="str">
            <v>01</v>
          </cell>
          <cell r="D174" t="str">
            <v>13</v>
          </cell>
        </row>
        <row r="175">
          <cell r="A175" t="str">
            <v>Муниципальная программа «Развитие органов местного самоуправления городского округа Тольятти на 2017-2022 годы»</v>
          </cell>
          <cell r="B175">
            <v>903</v>
          </cell>
          <cell r="C175" t="str">
            <v>01</v>
          </cell>
          <cell r="D175" t="str">
            <v>13</v>
          </cell>
          <cell r="E175" t="str">
            <v>220 00 00000</v>
          </cell>
        </row>
        <row r="176">
          <cell r="A176" t="str">
            <v>Мероприятия в установленной сфере деятельности</v>
          </cell>
          <cell r="B176">
            <v>903</v>
          </cell>
          <cell r="C176" t="str">
            <v>01</v>
          </cell>
          <cell r="D176" t="str">
            <v>13</v>
          </cell>
          <cell r="E176" t="str">
            <v>220 00 04000</v>
          </cell>
        </row>
        <row r="177">
          <cell r="A177" t="str">
            <v>Мероприятия в сфере общегосударственного управления</v>
          </cell>
          <cell r="B177">
            <v>903</v>
          </cell>
          <cell r="C177" t="str">
            <v>01</v>
          </cell>
          <cell r="D177" t="str">
            <v>13</v>
          </cell>
          <cell r="E177" t="str">
            <v>220 00 04040</v>
          </cell>
        </row>
        <row r="178">
          <cell r="A178" t="str">
            <v>Закупка товаров, работ и услуг для обеспечения государственных (муниципальных) нужд</v>
          </cell>
          <cell r="B178">
            <v>903</v>
          </cell>
          <cell r="C178" t="str">
            <v>01</v>
          </cell>
          <cell r="D178" t="str">
            <v>13</v>
          </cell>
          <cell r="E178" t="str">
            <v>220 00 04040</v>
          </cell>
          <cell r="F178" t="str">
            <v>200</v>
          </cell>
        </row>
        <row r="179">
          <cell r="A179" t="str">
            <v>Иные закупки товаров, работ и услуг для обеспечения государственных (муниципальных) нужд</v>
          </cell>
          <cell r="B179">
            <v>903</v>
          </cell>
          <cell r="C179" t="str">
            <v>01</v>
          </cell>
          <cell r="D179" t="str">
            <v>13</v>
          </cell>
          <cell r="E179" t="str">
            <v>220 00 04040</v>
          </cell>
          <cell r="F179" t="str">
            <v>240</v>
          </cell>
        </row>
        <row r="180">
          <cell r="A180" t="str">
            <v>Иные бюджетные ассигнования</v>
          </cell>
          <cell r="B180">
            <v>903</v>
          </cell>
          <cell r="C180" t="str">
            <v>01</v>
          </cell>
          <cell r="D180" t="str">
            <v>13</v>
          </cell>
          <cell r="E180" t="str">
            <v>220 00 04040</v>
          </cell>
          <cell r="F180" t="str">
            <v>800</v>
          </cell>
        </row>
        <row r="181">
          <cell r="A181" t="str">
            <v>Уплата налогов, сборов и иных платежей</v>
          </cell>
          <cell r="B181">
            <v>903</v>
          </cell>
          <cell r="C181" t="str">
            <v>01</v>
          </cell>
          <cell r="D181" t="str">
            <v>13</v>
          </cell>
          <cell r="E181" t="str">
            <v>220 00 04040</v>
          </cell>
          <cell r="F181" t="str">
            <v>850</v>
          </cell>
        </row>
        <row r="182">
          <cell r="A18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82">
            <v>903</v>
          </cell>
          <cell r="C182" t="str">
            <v>01</v>
          </cell>
          <cell r="D182" t="str">
            <v>13</v>
          </cell>
          <cell r="E182" t="str">
            <v>220 00 04120</v>
          </cell>
        </row>
        <row r="183">
          <cell r="A183" t="str">
            <v>Закупка товаров, работ и услуг для обеспечения государственных (муниципальных) нужд</v>
          </cell>
          <cell r="B183">
            <v>903</v>
          </cell>
          <cell r="C183" t="str">
            <v>01</v>
          </cell>
          <cell r="D183" t="str">
            <v>13</v>
          </cell>
          <cell r="E183" t="str">
            <v>220 00 04120</v>
          </cell>
          <cell r="F183" t="str">
            <v>200</v>
          </cell>
        </row>
        <row r="184">
          <cell r="A184" t="str">
            <v>Иные закупки товаров, работ и услуг для обеспечения государственных (муниципальных) нужд</v>
          </cell>
          <cell r="B184">
            <v>903</v>
          </cell>
          <cell r="C184" t="str">
            <v>01</v>
          </cell>
          <cell r="D184" t="str">
            <v>13</v>
          </cell>
          <cell r="E184" t="str">
            <v>220 00 04120</v>
          </cell>
          <cell r="F184" t="str">
            <v>240</v>
          </cell>
        </row>
        <row r="185">
          <cell r="A185" t="str">
            <v>Непрограммное направление расходов</v>
          </cell>
          <cell r="B185">
            <v>903</v>
          </cell>
          <cell r="C185" t="str">
            <v>01</v>
          </cell>
          <cell r="D185" t="str">
            <v>13</v>
          </cell>
          <cell r="E185" t="str">
            <v>990 00 00000</v>
          </cell>
        </row>
        <row r="186">
          <cell r="A186" t="str">
            <v>Мероприятия в установленной сфере деятельности</v>
          </cell>
          <cell r="B186">
            <v>903</v>
          </cell>
          <cell r="C186" t="str">
            <v>01</v>
          </cell>
          <cell r="D186" t="str">
            <v>13</v>
          </cell>
          <cell r="E186" t="str">
            <v>990 00 04000</v>
          </cell>
        </row>
        <row r="187">
          <cell r="A187" t="str">
            <v>Мероприятия в сфере общегосударственного управления</v>
          </cell>
          <cell r="B187">
            <v>903</v>
          </cell>
          <cell r="C187" t="str">
            <v>01</v>
          </cell>
          <cell r="D187" t="str">
            <v>13</v>
          </cell>
          <cell r="E187" t="str">
            <v>990 00 04040</v>
          </cell>
        </row>
        <row r="188">
          <cell r="A188" t="str">
            <v>Закупка товаров, работ и услуг для обеспечения государственных (муниципальных) нужд</v>
          </cell>
          <cell r="B188">
            <v>903</v>
          </cell>
          <cell r="C188" t="str">
            <v>01</v>
          </cell>
          <cell r="D188" t="str">
            <v>13</v>
          </cell>
          <cell r="E188" t="str">
            <v>990 00 04040</v>
          </cell>
          <cell r="F188" t="str">
            <v>200</v>
          </cell>
        </row>
        <row r="189">
          <cell r="A189" t="str">
            <v>Иные закупки товаров, работ и услуг для обеспечения государственных (муниципальных) нужд</v>
          </cell>
          <cell r="B189">
            <v>903</v>
          </cell>
          <cell r="C189" t="str">
            <v>01</v>
          </cell>
          <cell r="D189" t="str">
            <v>13</v>
          </cell>
          <cell r="E189" t="str">
            <v>990 00 04040</v>
          </cell>
          <cell r="F189" t="str">
            <v>240</v>
          </cell>
        </row>
        <row r="190">
          <cell r="A190" t="str">
            <v>Иные бюджетные ассигнования</v>
          </cell>
          <cell r="B190">
            <v>903</v>
          </cell>
          <cell r="C190" t="str">
            <v>01</v>
          </cell>
          <cell r="D190" t="str">
            <v>13</v>
          </cell>
          <cell r="E190" t="str">
            <v>990 00 04040</v>
          </cell>
          <cell r="F190" t="str">
            <v>800</v>
          </cell>
        </row>
        <row r="191">
          <cell r="A191" t="str">
            <v>Уплата налогов, сборов и иных платежей</v>
          </cell>
          <cell r="B191">
            <v>903</v>
          </cell>
          <cell r="C191" t="str">
            <v>01</v>
          </cell>
          <cell r="D191" t="str">
            <v>13</v>
          </cell>
          <cell r="E191" t="str">
            <v>990 00 04040</v>
          </cell>
          <cell r="F191" t="str">
            <v>850</v>
          </cell>
        </row>
        <row r="192">
          <cell r="A192" t="str">
            <v>Мероприятия по оценке недвижимости, признанию прав и регулированию отношений по государственной и муниципальной собственности</v>
          </cell>
          <cell r="B192">
            <v>903</v>
          </cell>
          <cell r="C192" t="str">
            <v>01</v>
          </cell>
          <cell r="D192" t="str">
            <v>13</v>
          </cell>
          <cell r="E192" t="str">
            <v>990 00 04120</v>
          </cell>
        </row>
        <row r="193">
          <cell r="A193" t="str">
            <v>Закупка товаров, работ и услуг для обеспечения государственных (муниципальных) нужд</v>
          </cell>
          <cell r="B193">
            <v>903</v>
          </cell>
          <cell r="C193" t="str">
            <v>01</v>
          </cell>
          <cell r="D193" t="str">
            <v>13</v>
          </cell>
          <cell r="E193" t="str">
            <v>990 00 04120</v>
          </cell>
          <cell r="F193" t="str">
            <v>200</v>
          </cell>
        </row>
        <row r="194">
          <cell r="A194" t="str">
            <v>Иные закупки товаров, работ и услуг для обеспечения государственных (муниципальных) нужд</v>
          </cell>
          <cell r="B194">
            <v>903</v>
          </cell>
          <cell r="C194" t="str">
            <v>01</v>
          </cell>
          <cell r="D194" t="str">
            <v>13</v>
          </cell>
          <cell r="E194" t="str">
            <v>990 00 04120</v>
          </cell>
          <cell r="F194" t="str">
            <v>240</v>
          </cell>
        </row>
        <row r="196">
          <cell r="A196" t="str">
            <v>Другие вопросы в области национальной экономики</v>
          </cell>
          <cell r="B196" t="str">
            <v>903</v>
          </cell>
          <cell r="C196" t="str">
            <v>04</v>
          </cell>
          <cell r="D196" t="str">
            <v>12</v>
          </cell>
        </row>
        <row r="197">
          <cell r="A197" t="str">
            <v>Непрограммное направление расходов</v>
          </cell>
          <cell r="B197" t="str">
            <v>903</v>
          </cell>
          <cell r="C197" t="str">
            <v>04</v>
          </cell>
          <cell r="D197" t="str">
            <v>12</v>
          </cell>
          <cell r="E197" t="str">
            <v>990 00 00000</v>
          </cell>
        </row>
        <row r="198">
          <cell r="A198" t="str">
            <v>Мероприятия в установленной сфере деятельности</v>
          </cell>
          <cell r="B198" t="str">
            <v>903</v>
          </cell>
          <cell r="C198" t="str">
            <v>04</v>
          </cell>
          <cell r="D198" t="str">
            <v>12</v>
          </cell>
          <cell r="E198" t="str">
            <v>990 00 04000</v>
          </cell>
        </row>
        <row r="199">
          <cell r="A199" t="str">
            <v>Мероприятия в области застройки территорий</v>
          </cell>
          <cell r="B199" t="str">
            <v>903</v>
          </cell>
          <cell r="C199" t="str">
            <v>04</v>
          </cell>
          <cell r="D199" t="str">
            <v>12</v>
          </cell>
          <cell r="E199" t="str">
            <v>990 00 04310</v>
          </cell>
        </row>
        <row r="200">
          <cell r="A200" t="str">
            <v>Закупка товаров, работ и услуг для обеспечения государственных (муниципальных) нужд</v>
          </cell>
          <cell r="B200" t="str">
            <v>903</v>
          </cell>
          <cell r="C200" t="str">
            <v>04</v>
          </cell>
          <cell r="D200" t="str">
            <v>12</v>
          </cell>
          <cell r="E200" t="str">
            <v>990 00 04310</v>
          </cell>
          <cell r="F200" t="str">
            <v>200</v>
          </cell>
        </row>
        <row r="201">
          <cell r="A201" t="str">
            <v>Иные закупки товаров, работ и услуг для обеспечения государственных (муниципальных) нужд</v>
          </cell>
          <cell r="B201" t="str">
            <v>903</v>
          </cell>
          <cell r="C201" t="str">
            <v>04</v>
          </cell>
          <cell r="D201" t="str">
            <v>12</v>
          </cell>
          <cell r="E201" t="str">
            <v>990 00 04310</v>
          </cell>
          <cell r="F201" t="str">
            <v>240</v>
          </cell>
        </row>
        <row r="203">
          <cell r="A203" t="str">
            <v>Жилищное хозяйство</v>
          </cell>
          <cell r="B203">
            <v>903</v>
          </cell>
          <cell r="C203" t="str">
            <v>05</v>
          </cell>
          <cell r="D203" t="str">
            <v>01</v>
          </cell>
        </row>
        <row r="204">
          <cell r="A204" t="str">
            <v>Непрограммное направление расходов</v>
          </cell>
          <cell r="B204">
            <v>903</v>
          </cell>
          <cell r="C204" t="str">
            <v>05</v>
          </cell>
          <cell r="D204" t="str">
            <v>01</v>
          </cell>
          <cell r="E204" t="str">
            <v>990 00 00000</v>
          </cell>
        </row>
        <row r="205">
          <cell r="A205" t="str">
            <v>Мероприятия в установленной сфере деятельности</v>
          </cell>
          <cell r="B205">
            <v>903</v>
          </cell>
          <cell r="C205" t="str">
            <v>05</v>
          </cell>
          <cell r="D205" t="str">
            <v>01</v>
          </cell>
          <cell r="E205" t="str">
            <v>990 00 04000</v>
          </cell>
        </row>
        <row r="206">
          <cell r="A206" t="str">
            <v>Мероприятия в области жилищного хозяйства</v>
          </cell>
          <cell r="B206">
            <v>903</v>
          </cell>
          <cell r="C206" t="str">
            <v>05</v>
          </cell>
          <cell r="D206" t="str">
            <v>01</v>
          </cell>
          <cell r="E206" t="str">
            <v>990 00 04130</v>
          </cell>
        </row>
        <row r="207">
          <cell r="A207" t="str">
            <v>Закупка товаров, работ и услуг для обеспечения государственных (муниципальных) нужд</v>
          </cell>
          <cell r="B207">
            <v>903</v>
          </cell>
          <cell r="C207" t="str">
            <v>05</v>
          </cell>
          <cell r="D207" t="str">
            <v>01</v>
          </cell>
          <cell r="E207" t="str">
            <v>990 00 04130</v>
          </cell>
          <cell r="F207" t="str">
            <v>200</v>
          </cell>
        </row>
        <row r="208">
          <cell r="A208" t="str">
            <v>Иные закупки товаров, работ и услуг для обеспечения государственных (муниципальных) нужд</v>
          </cell>
          <cell r="B208">
            <v>903</v>
          </cell>
          <cell r="C208" t="str">
            <v>05</v>
          </cell>
          <cell r="D208" t="str">
            <v>01</v>
          </cell>
          <cell r="E208" t="str">
            <v>990 00 04130</v>
          </cell>
          <cell r="F208" t="str">
            <v>240</v>
          </cell>
        </row>
        <row r="210">
          <cell r="A210" t="str">
            <v>Коммунальное хозяйство</v>
          </cell>
          <cell r="B210">
            <v>903</v>
          </cell>
          <cell r="C210" t="str">
            <v>05</v>
          </cell>
          <cell r="D210" t="str">
            <v>02</v>
          </cell>
        </row>
        <row r="211">
          <cell r="A211" t="str">
            <v>Непрограммное направление расходов</v>
          </cell>
          <cell r="B211">
            <v>903</v>
          </cell>
          <cell r="C211" t="str">
            <v>05</v>
          </cell>
          <cell r="D211" t="str">
            <v>02</v>
          </cell>
          <cell r="E211" t="str">
            <v>990 00 00000</v>
          </cell>
        </row>
        <row r="212">
          <cell r="A212" t="str">
            <v>Мероприятия в установленной сфере деятельности</v>
          </cell>
          <cell r="B212">
            <v>903</v>
          </cell>
          <cell r="C212" t="str">
            <v>05</v>
          </cell>
          <cell r="D212" t="str">
            <v>02</v>
          </cell>
          <cell r="E212" t="str">
            <v>990 00 04000</v>
          </cell>
        </row>
        <row r="213">
          <cell r="A213" t="str">
            <v>Мероприятия в области коммунального хозяйства</v>
          </cell>
          <cell r="B213">
            <v>903</v>
          </cell>
          <cell r="C213" t="str">
            <v>05</v>
          </cell>
          <cell r="D213" t="str">
            <v>02</v>
          </cell>
          <cell r="E213" t="str">
            <v>990 00 04410</v>
          </cell>
        </row>
        <row r="214">
          <cell r="A214" t="str">
            <v>Закупка товаров, работ и услуг для обеспечения государственных (муниципальных) нужд</v>
          </cell>
          <cell r="B214">
            <v>903</v>
          </cell>
          <cell r="C214" t="str">
            <v>05</v>
          </cell>
          <cell r="D214" t="str">
            <v>02</v>
          </cell>
          <cell r="E214" t="str">
            <v>990 00 04410</v>
          </cell>
          <cell r="F214" t="str">
            <v>200</v>
          </cell>
        </row>
        <row r="215">
          <cell r="A215" t="str">
            <v>Иные закупки товаров, работ и услуг для обеспечения государственных (муниципальных) нужд</v>
          </cell>
          <cell r="B215">
            <v>903</v>
          </cell>
          <cell r="C215" t="str">
            <v>05</v>
          </cell>
          <cell r="D215" t="str">
            <v>02</v>
          </cell>
          <cell r="E215" t="str">
            <v>990 00 04410</v>
          </cell>
          <cell r="F215" t="str">
            <v>240</v>
          </cell>
        </row>
        <row r="217">
          <cell r="A217" t="str">
            <v>Социальное обеспечение населения</v>
          </cell>
          <cell r="B217">
            <v>903</v>
          </cell>
          <cell r="C217" t="str">
            <v>10</v>
          </cell>
          <cell r="D217" t="str">
            <v>03</v>
          </cell>
        </row>
        <row r="218">
          <cell r="A218" t="str">
            <v>Непрограммное направление расходов</v>
          </cell>
          <cell r="B218">
            <v>903</v>
          </cell>
          <cell r="C218" t="str">
            <v>10</v>
          </cell>
          <cell r="D218" t="str">
            <v>03</v>
          </cell>
          <cell r="E218" t="str">
            <v>990 00 00000</v>
          </cell>
        </row>
        <row r="219">
          <cell r="A219" t="str">
            <v>Субвенции</v>
          </cell>
          <cell r="B219">
            <v>903</v>
          </cell>
          <cell r="C219" t="str">
            <v>10</v>
          </cell>
          <cell r="D219" t="str">
            <v>03</v>
          </cell>
          <cell r="E219" t="str">
            <v>990 00 75000</v>
          </cell>
        </row>
        <row r="220">
          <cell r="A220" t="str">
            <v>Обеспечение жильем граждан, проработавших в тылу в период Великой Отечественной войны</v>
          </cell>
          <cell r="B220">
            <v>903</v>
          </cell>
          <cell r="C220" t="str">
            <v>10</v>
          </cell>
          <cell r="D220" t="str">
            <v>03</v>
          </cell>
          <cell r="E220" t="str">
            <v>990 00 75090</v>
          </cell>
        </row>
        <row r="221">
          <cell r="A221" t="str">
            <v>Социальное обеспечение и иные выплаты населению</v>
          </cell>
          <cell r="B221">
            <v>903</v>
          </cell>
          <cell r="C221" t="str">
            <v>10</v>
          </cell>
          <cell r="D221" t="str">
            <v>03</v>
          </cell>
          <cell r="E221" t="str">
            <v>990 00 75090</v>
          </cell>
          <cell r="F221" t="str">
            <v>300</v>
          </cell>
        </row>
        <row r="222">
          <cell r="A222" t="str">
            <v>Социальные выплаты гражданам, кроме публичных
нормативных социальных выплат</v>
          </cell>
          <cell r="B222">
            <v>903</v>
          </cell>
          <cell r="C222" t="str">
            <v>10</v>
          </cell>
          <cell r="D222" t="str">
            <v>03</v>
          </cell>
          <cell r="E222" t="str">
            <v>990 00 75090</v>
          </cell>
          <cell r="F222" t="str">
            <v>320</v>
          </cell>
        </row>
        <row r="224">
          <cell r="A224" t="str">
            <v>Охрана семьи и детства</v>
          </cell>
          <cell r="B224">
            <v>903</v>
          </cell>
          <cell r="C224" t="str">
            <v>10</v>
          </cell>
          <cell r="D224" t="str">
            <v>04</v>
          </cell>
        </row>
        <row r="225">
          <cell r="A225" t="str">
            <v>Муниципальная программа городского округа Тольятти «Молодой семье - доступное жилье» на 2014-2025 годы</v>
          </cell>
          <cell r="B225">
            <v>903</v>
          </cell>
          <cell r="C225" t="str">
            <v>10</v>
          </cell>
          <cell r="D225" t="str">
            <v>04</v>
          </cell>
          <cell r="E225" t="str">
            <v>080 00 00000</v>
          </cell>
        </row>
        <row r="226">
          <cell r="A226" t="str">
            <v>Предоставление молодым семьям социальных выплат на приобретение жилья или строительство индивидуального жилого дома</v>
          </cell>
          <cell r="B226">
            <v>903</v>
          </cell>
          <cell r="C226" t="str">
            <v>10</v>
          </cell>
          <cell r="D226" t="str">
            <v>04</v>
          </cell>
          <cell r="E226" t="str">
            <v>080 00 L4970</v>
          </cell>
        </row>
        <row r="227">
          <cell r="A227" t="str">
            <v>Социальное обеспечение и иные выплаты населению</v>
          </cell>
          <cell r="B227">
            <v>903</v>
          </cell>
          <cell r="C227" t="str">
            <v>10</v>
          </cell>
          <cell r="D227" t="str">
            <v>04</v>
          </cell>
          <cell r="E227" t="str">
            <v>080 00 L4970</v>
          </cell>
          <cell r="F227">
            <v>300</v>
          </cell>
        </row>
        <row r="228">
          <cell r="A228" t="str">
            <v>Социальные выплаты гражданам, кроме публичных нормативных социальных выплат</v>
          </cell>
          <cell r="B228">
            <v>903</v>
          </cell>
          <cell r="C228" t="str">
            <v>10</v>
          </cell>
          <cell r="D228" t="str">
            <v>04</v>
          </cell>
          <cell r="E228" t="str">
            <v>080 00 L4970</v>
          </cell>
          <cell r="F228">
            <v>320</v>
          </cell>
        </row>
        <row r="229">
          <cell r="A229" t="str">
            <v>Непрограммное направление расходов</v>
          </cell>
          <cell r="B229">
            <v>903</v>
          </cell>
          <cell r="C229" t="str">
            <v>10</v>
          </cell>
          <cell r="D229" t="str">
            <v>04</v>
          </cell>
          <cell r="E229" t="str">
            <v>990 00 00000</v>
          </cell>
        </row>
        <row r="230">
          <cell r="A230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B230">
            <v>903</v>
          </cell>
          <cell r="C230" t="str">
            <v>10</v>
          </cell>
          <cell r="D230" t="str">
            <v>04</v>
          </cell>
          <cell r="E230" t="str">
            <v>990 00 Z0820</v>
          </cell>
        </row>
        <row r="231">
          <cell r="A231" t="str">
            <v>Капитальные вложения в объекты государственной (муниципальной) собственности</v>
          </cell>
          <cell r="B231">
            <v>903</v>
          </cell>
          <cell r="C231" t="str">
            <v>10</v>
          </cell>
          <cell r="D231" t="str">
            <v>04</v>
          </cell>
          <cell r="E231" t="str">
            <v>990 00 Z0820</v>
          </cell>
          <cell r="F231">
            <v>400</v>
          </cell>
        </row>
        <row r="232">
          <cell r="A232" t="str">
            <v>Бюджетные инвестиции</v>
          </cell>
          <cell r="B232">
            <v>903</v>
          </cell>
          <cell r="C232" t="str">
            <v>10</v>
          </cell>
          <cell r="D232" t="str">
            <v>04</v>
          </cell>
          <cell r="E232" t="str">
            <v>990 00 Z0820</v>
          </cell>
          <cell r="F232">
            <v>410</v>
          </cell>
        </row>
        <row r="234">
          <cell r="A234" t="str">
            <v>Департамент общественной безопасности администрации городского округа Тольятти</v>
          </cell>
          <cell r="B234">
            <v>906</v>
          </cell>
        </row>
        <row r="235">
          <cell r="A235" t="str">
            <v>Защита населения и территории от чрезвычайных ситуаций природного и техногенного характера, пожарная безопасность</v>
          </cell>
          <cell r="B235">
            <v>906</v>
          </cell>
          <cell r="C235" t="str">
            <v>03</v>
          </cell>
          <cell r="D235" t="str">
            <v>10</v>
          </cell>
        </row>
        <row r="236">
          <cell r="A236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36">
            <v>906</v>
          </cell>
          <cell r="C236" t="str">
            <v>03</v>
          </cell>
          <cell r="D236" t="str">
            <v>10</v>
          </cell>
          <cell r="E236" t="str">
            <v>090 00 00000</v>
          </cell>
        </row>
        <row r="237">
          <cell r="A237" t="str">
            <v>Финансовое обеспечение деятельности казенных учреждений</v>
          </cell>
          <cell r="B237">
            <v>906</v>
          </cell>
          <cell r="C237" t="str">
            <v>03</v>
          </cell>
          <cell r="D237" t="str">
            <v>10</v>
          </cell>
          <cell r="E237" t="str">
            <v xml:space="preserve">090 00 12000 </v>
          </cell>
        </row>
        <row r="238">
          <cell r="A238" t="str">
            <v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v>
          </cell>
          <cell r="B238">
            <v>906</v>
          </cell>
          <cell r="C238" t="str">
            <v>03</v>
          </cell>
          <cell r="D238" t="str">
            <v>10</v>
          </cell>
          <cell r="E238" t="str">
            <v>090 00 12140</v>
          </cell>
        </row>
        <row r="239">
          <cell r="A23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9">
            <v>906</v>
          </cell>
          <cell r="C239" t="str">
            <v>03</v>
          </cell>
          <cell r="D239" t="str">
            <v>10</v>
          </cell>
          <cell r="E239" t="str">
            <v>090 00 12140</v>
          </cell>
          <cell r="F239" t="str">
            <v>100</v>
          </cell>
        </row>
        <row r="240">
          <cell r="A240" t="str">
            <v>Расходы на выплаты персоналу казенных учреждений</v>
          </cell>
          <cell r="B240">
            <v>906</v>
          </cell>
          <cell r="C240" t="str">
            <v>03</v>
          </cell>
          <cell r="D240" t="str">
            <v>10</v>
          </cell>
          <cell r="E240" t="str">
            <v>090 00 12140</v>
          </cell>
          <cell r="F240" t="str">
            <v>110</v>
          </cell>
        </row>
        <row r="241">
          <cell r="A241" t="str">
            <v>Закупка товаров, работ и услуг для обеспечения государственных (муниципальных) нужд</v>
          </cell>
          <cell r="B241">
            <v>906</v>
          </cell>
          <cell r="C241" t="str">
            <v>03</v>
          </cell>
          <cell r="D241" t="str">
            <v>10</v>
          </cell>
          <cell r="E241" t="str">
            <v>090 00 12140</v>
          </cell>
          <cell r="F241" t="str">
            <v>200</v>
          </cell>
        </row>
        <row r="242">
          <cell r="A242" t="str">
            <v>Иные закупки товаров, работ и услуг для обеспечения государственных (муниципальных) нужд</v>
          </cell>
          <cell r="B242">
            <v>906</v>
          </cell>
          <cell r="C242" t="str">
            <v>03</v>
          </cell>
          <cell r="D242" t="str">
            <v>10</v>
          </cell>
          <cell r="E242" t="str">
            <v>090 00 12140</v>
          </cell>
          <cell r="F242" t="str">
            <v>240</v>
          </cell>
        </row>
        <row r="243">
          <cell r="A243" t="str">
            <v>Иные бюджетные ассигнования</v>
          </cell>
          <cell r="B243">
            <v>906</v>
          </cell>
          <cell r="C243" t="str">
            <v>03</v>
          </cell>
          <cell r="D243" t="str">
            <v>10</v>
          </cell>
          <cell r="E243" t="str">
            <v>090 00 12140</v>
          </cell>
          <cell r="F243" t="str">
            <v>800</v>
          </cell>
        </row>
        <row r="244">
          <cell r="A244" t="str">
            <v>Уплата налогов, сборов и иных платежей</v>
          </cell>
          <cell r="B244">
            <v>906</v>
          </cell>
          <cell r="C244" t="str">
            <v>03</v>
          </cell>
          <cell r="D244" t="str">
            <v>10</v>
          </cell>
          <cell r="E244" t="str">
            <v>090 00 12140</v>
          </cell>
          <cell r="F244" t="str">
            <v>850</v>
          </cell>
        </row>
        <row r="245">
          <cell r="A245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245">
            <v>906</v>
          </cell>
          <cell r="C245" t="str">
            <v>03</v>
          </cell>
          <cell r="D245" t="str">
            <v>10</v>
          </cell>
          <cell r="E245" t="str">
            <v>280 00 00000</v>
          </cell>
        </row>
        <row r="246">
          <cell r="A246" t="str">
            <v xml:space="preserve">Субсидии некоммерческим организациям </v>
          </cell>
          <cell r="B246">
            <v>906</v>
          </cell>
          <cell r="C246" t="str">
            <v>03</v>
          </cell>
          <cell r="D246" t="str">
            <v>10</v>
          </cell>
          <cell r="E246" t="str">
            <v>280 00 10000</v>
          </cell>
        </row>
        <row r="247">
          <cell r="A247" t="str">
            <v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v>
          </cell>
          <cell r="B247">
            <v>906</v>
          </cell>
          <cell r="C247" t="str">
            <v>03</v>
          </cell>
          <cell r="D247" t="str">
            <v>10</v>
          </cell>
          <cell r="E247" t="str">
            <v>280 00 10020</v>
          </cell>
        </row>
        <row r="248">
          <cell r="A248" t="str">
            <v>Предоставление субсидий бюджетным, автономным учреждениям и иным некоммерческим организациям</v>
          </cell>
          <cell r="B248">
            <v>906</v>
          </cell>
          <cell r="C248" t="str">
            <v>03</v>
          </cell>
          <cell r="D248" t="str">
            <v>10</v>
          </cell>
          <cell r="E248" t="str">
            <v>280 00 10020</v>
          </cell>
          <cell r="F248" t="str">
            <v>600</v>
          </cell>
        </row>
        <row r="249">
          <cell r="A249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49">
            <v>906</v>
          </cell>
          <cell r="C249" t="str">
            <v>03</v>
          </cell>
          <cell r="D249" t="str">
            <v>10</v>
          </cell>
          <cell r="E249" t="str">
            <v>280 00 10020</v>
          </cell>
          <cell r="F249" t="str">
            <v>630</v>
          </cell>
        </row>
        <row r="251">
          <cell r="A251" t="str">
            <v>Другие вопросы в области национальной безопасности и правоохранительной деятельности</v>
          </cell>
          <cell r="B251">
            <v>906</v>
          </cell>
          <cell r="C251" t="str">
            <v>03</v>
          </cell>
          <cell r="D251" t="str">
            <v>14</v>
          </cell>
        </row>
        <row r="252">
          <cell r="A252" t="str">
            <v>Муниципальная программа «Профилактика наркомании населения городского округа Тольятти на 2019-2023 годы»</v>
          </cell>
          <cell r="B252">
            <v>906</v>
          </cell>
          <cell r="C252" t="str">
            <v>03</v>
          </cell>
          <cell r="D252" t="str">
            <v>14</v>
          </cell>
          <cell r="E252" t="str">
            <v>060 00 00000</v>
          </cell>
        </row>
        <row r="253">
          <cell r="A253" t="str">
            <v>Мероприятия в установленной сфере деятельности</v>
          </cell>
          <cell r="B253">
            <v>906</v>
          </cell>
          <cell r="C253" t="str">
            <v>03</v>
          </cell>
          <cell r="D253" t="str">
            <v>14</v>
          </cell>
          <cell r="E253" t="str">
            <v>060 00 04000</v>
          </cell>
        </row>
        <row r="254">
          <cell r="A254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54">
            <v>906</v>
          </cell>
          <cell r="C254" t="str">
            <v>03</v>
          </cell>
          <cell r="D254" t="str">
            <v>14</v>
          </cell>
          <cell r="E254" t="str">
            <v>060 00 04150</v>
          </cell>
        </row>
        <row r="255">
          <cell r="A255" t="str">
            <v>Закупка товаров, работ и услуг для обеспечения государственных (муниципальных) нужд</v>
          </cell>
          <cell r="B255">
            <v>906</v>
          </cell>
          <cell r="C255" t="str">
            <v>03</v>
          </cell>
          <cell r="D255" t="str">
            <v>14</v>
          </cell>
          <cell r="E255" t="str">
            <v>060 00 04150</v>
          </cell>
          <cell r="F255" t="str">
            <v>200</v>
          </cell>
        </row>
        <row r="256">
          <cell r="A256" t="str">
            <v>Иные закупки товаров, работ и услуг для обеспечения государственных (муниципальных) нужд</v>
          </cell>
          <cell r="B256">
            <v>906</v>
          </cell>
          <cell r="C256" t="str">
            <v>03</v>
          </cell>
          <cell r="D256" t="str">
            <v>14</v>
          </cell>
          <cell r="E256" t="str">
            <v>060 00 04150</v>
          </cell>
          <cell r="F256" t="str">
            <v>240</v>
          </cell>
        </row>
        <row r="257">
          <cell r="A257" t="str">
            <v>Муниципальная программа «Профилактика терроризма, экстремизма и иных правонарушений на территории городского округа Тольятти на 2020-2024 годы»</v>
          </cell>
          <cell r="B257">
            <v>906</v>
          </cell>
          <cell r="C257" t="str">
            <v>03</v>
          </cell>
          <cell r="D257" t="str">
            <v>14</v>
          </cell>
          <cell r="E257" t="str">
            <v>160 00 00000</v>
          </cell>
        </row>
        <row r="258">
          <cell r="A258" t="str">
            <v>Субсидии некоммерческим организациям</v>
          </cell>
          <cell r="B258">
            <v>906</v>
          </cell>
          <cell r="C258" t="str">
            <v>03</v>
          </cell>
          <cell r="D258" t="str">
            <v>14</v>
          </cell>
          <cell r="E258" t="str">
            <v>160 00 10000</v>
          </cell>
        </row>
        <row r="259">
          <cell r="A259" t="str">
            <v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v>
          </cell>
          <cell r="B259">
            <v>906</v>
          </cell>
          <cell r="C259" t="str">
            <v>03</v>
          </cell>
          <cell r="D259" t="str">
            <v>14</v>
          </cell>
          <cell r="E259" t="str">
            <v>160 00 10050</v>
          </cell>
        </row>
        <row r="260">
          <cell r="A260" t="str">
            <v>Предоставление субсидий бюджетным, автономным учреждениям и иным некоммерческим организациям</v>
          </cell>
          <cell r="B260">
            <v>906</v>
          </cell>
          <cell r="C260" t="str">
            <v>03</v>
          </cell>
          <cell r="D260" t="str">
            <v>14</v>
          </cell>
          <cell r="E260" t="str">
            <v>160 00 10050</v>
          </cell>
          <cell r="F260" t="str">
            <v>600</v>
          </cell>
        </row>
        <row r="261">
          <cell r="A26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261">
            <v>906</v>
          </cell>
          <cell r="C261" t="str">
            <v>03</v>
          </cell>
          <cell r="D261" t="str">
            <v>14</v>
          </cell>
          <cell r="E261" t="str">
            <v>160 00 10050</v>
          </cell>
          <cell r="F261" t="str">
            <v>630</v>
          </cell>
        </row>
        <row r="262">
          <cell r="A262" t="str">
            <v>Финансовое обеспечение деятельности казенных учреждений</v>
          </cell>
          <cell r="B262">
            <v>906</v>
          </cell>
          <cell r="C262" t="str">
            <v>03</v>
          </cell>
          <cell r="D262" t="str">
            <v>14</v>
          </cell>
          <cell r="E262" t="str">
            <v>160 00 12000</v>
          </cell>
        </row>
        <row r="263">
          <cell r="A263" t="str">
            <v>Учреждения, осуществляющие деятельность в сфере национальной безопасности и правоохранительной деятельности</v>
          </cell>
          <cell r="B263">
            <v>906</v>
          </cell>
          <cell r="C263" t="str">
            <v>03</v>
          </cell>
          <cell r="D263" t="str">
            <v>14</v>
          </cell>
          <cell r="E263" t="str">
            <v>160 00 12150</v>
          </cell>
        </row>
        <row r="264">
          <cell r="A26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4">
            <v>906</v>
          </cell>
          <cell r="C264" t="str">
            <v>03</v>
          </cell>
          <cell r="D264" t="str">
            <v>14</v>
          </cell>
          <cell r="E264" t="str">
            <v>160 00 12150</v>
          </cell>
          <cell r="F264" t="str">
            <v>100</v>
          </cell>
        </row>
        <row r="265">
          <cell r="A265" t="str">
            <v>Расходы на выплаты персоналу казенных учреждений</v>
          </cell>
          <cell r="B265">
            <v>906</v>
          </cell>
          <cell r="C265" t="str">
            <v>03</v>
          </cell>
          <cell r="D265" t="str">
            <v>14</v>
          </cell>
          <cell r="E265" t="str">
            <v>160 00 12150</v>
          </cell>
          <cell r="F265" t="str">
            <v>110</v>
          </cell>
        </row>
        <row r="266">
          <cell r="A266" t="str">
            <v>Закупка товаров, работ и услуг для обеспечения государственных (муниципальных) нужд</v>
          </cell>
          <cell r="B266">
            <v>906</v>
          </cell>
          <cell r="C266" t="str">
            <v>03</v>
          </cell>
          <cell r="D266" t="str">
            <v>14</v>
          </cell>
          <cell r="E266" t="str">
            <v>160 00 12150</v>
          </cell>
          <cell r="F266" t="str">
            <v>200</v>
          </cell>
        </row>
        <row r="267">
          <cell r="A267" t="str">
            <v>Иные закупки товаров, работ и услуг для обеспечения государственных (муниципальных) нужд</v>
          </cell>
          <cell r="B267">
            <v>906</v>
          </cell>
          <cell r="C267" t="str">
            <v>03</v>
          </cell>
          <cell r="D267" t="str">
            <v>14</v>
          </cell>
          <cell r="E267" t="str">
            <v>160 00 12150</v>
          </cell>
          <cell r="F267" t="str">
            <v>240</v>
          </cell>
        </row>
        <row r="268">
          <cell r="A268" t="str">
            <v>Иные бюджетные ассигнования</v>
          </cell>
          <cell r="B268">
            <v>906</v>
          </cell>
          <cell r="C268" t="str">
            <v>03</v>
          </cell>
          <cell r="D268" t="str">
            <v>14</v>
          </cell>
          <cell r="E268" t="str">
            <v>160 00 12150</v>
          </cell>
          <cell r="F268" t="str">
            <v>800</v>
          </cell>
        </row>
        <row r="269">
          <cell r="A269" t="str">
            <v>Уплата налогов, сборов и иных платежей</v>
          </cell>
          <cell r="B269">
            <v>906</v>
          </cell>
          <cell r="C269" t="str">
            <v>03</v>
          </cell>
          <cell r="D269" t="str">
            <v>14</v>
          </cell>
          <cell r="E269" t="str">
            <v>160 00 12150</v>
          </cell>
          <cell r="F269" t="str">
            <v>850</v>
          </cell>
        </row>
        <row r="270">
          <cell r="A270" t="str">
            <v>Обеспечение деятельности народных дружин</v>
          </cell>
          <cell r="B270">
            <v>906</v>
          </cell>
          <cell r="C270" t="str">
            <v>03</v>
          </cell>
          <cell r="D270" t="str">
            <v>14</v>
          </cell>
          <cell r="E270" t="str">
            <v>160 00 S3300</v>
          </cell>
        </row>
        <row r="271">
          <cell r="A271" t="str">
            <v>Предоставление субсидий бюджетным, автономным учреждениям и иным некоммерческим организациям</v>
          </cell>
          <cell r="B271">
            <v>906</v>
          </cell>
          <cell r="C271" t="str">
            <v>03</v>
          </cell>
          <cell r="D271" t="str">
            <v>14</v>
          </cell>
          <cell r="E271" t="str">
            <v>160 00 S3300</v>
          </cell>
          <cell r="F271" t="str">
            <v>600</v>
          </cell>
        </row>
        <row r="272">
          <cell r="A27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72">
            <v>906</v>
          </cell>
          <cell r="C272" t="str">
            <v>03</v>
          </cell>
          <cell r="D272" t="str">
            <v>14</v>
          </cell>
          <cell r="E272" t="str">
            <v>160 00 S3300</v>
          </cell>
          <cell r="F272" t="str">
            <v>630</v>
          </cell>
        </row>
        <row r="273">
          <cell r="A273" t="str">
            <v>Непрограммное направление расходов</v>
          </cell>
          <cell r="B273">
            <v>906</v>
          </cell>
          <cell r="C273" t="str">
            <v>03</v>
          </cell>
          <cell r="D273" t="str">
            <v>14</v>
          </cell>
          <cell r="E273" t="str">
            <v>990 00 00000</v>
          </cell>
        </row>
        <row r="274">
          <cell r="A274" t="str">
            <v>Мероприятия в установленной сфере деятельности</v>
          </cell>
          <cell r="B274">
            <v>906</v>
          </cell>
          <cell r="C274" t="str">
            <v>03</v>
          </cell>
          <cell r="D274" t="str">
            <v>14</v>
          </cell>
          <cell r="E274" t="str">
            <v>990 00 04000</v>
          </cell>
        </row>
        <row r="275">
          <cell r="A275" t="str">
            <v>Мероприятия, осуществляемые учреждениями в сфере обеспечения национальной безопасности и правоохранительной деятельности</v>
          </cell>
          <cell r="B275">
            <v>906</v>
          </cell>
          <cell r="C275" t="str">
            <v>03</v>
          </cell>
          <cell r="D275" t="str">
            <v>14</v>
          </cell>
          <cell r="E275" t="str">
            <v>990 00 04150</v>
          </cell>
        </row>
        <row r="276">
          <cell r="A276" t="str">
            <v>Закупка товаров, работ и услуг для обеспечения государственных (муниципальных) нужд</v>
          </cell>
          <cell r="B276">
            <v>906</v>
          </cell>
          <cell r="C276" t="str">
            <v>03</v>
          </cell>
          <cell r="D276" t="str">
            <v>14</v>
          </cell>
          <cell r="E276" t="str">
            <v>990 00 04150</v>
          </cell>
          <cell r="F276" t="str">
            <v>200</v>
          </cell>
        </row>
        <row r="277">
          <cell r="A277" t="str">
            <v>Иные закупки товаров, работ и услуг для обеспечения государственных (муниципальных) нужд</v>
          </cell>
          <cell r="B277">
            <v>906</v>
          </cell>
          <cell r="C277" t="str">
            <v>03</v>
          </cell>
          <cell r="D277" t="str">
            <v>14</v>
          </cell>
          <cell r="E277" t="str">
            <v>990 00 04150</v>
          </cell>
          <cell r="F277" t="str">
            <v>240</v>
          </cell>
        </row>
        <row r="279">
          <cell r="A279" t="str">
            <v>Профессиональная подготовка, переподготовка и повышение квалификации</v>
          </cell>
          <cell r="B279">
            <v>906</v>
          </cell>
          <cell r="C279" t="str">
            <v>07</v>
          </cell>
          <cell r="D279" t="str">
            <v>05</v>
          </cell>
        </row>
        <row r="280">
          <cell r="A28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280">
            <v>906</v>
          </cell>
          <cell r="C280" t="str">
            <v>07</v>
          </cell>
          <cell r="D280" t="str">
            <v>05</v>
          </cell>
          <cell r="E280" t="str">
            <v>090 00 00000</v>
          </cell>
        </row>
        <row r="281">
          <cell r="A281" t="str">
            <v>Финансовое обеспечение деятельности бюджетных и автономных учреждений</v>
          </cell>
          <cell r="B281">
            <v>906</v>
          </cell>
          <cell r="C281" t="str">
            <v>07</v>
          </cell>
          <cell r="D281" t="str">
            <v>05</v>
          </cell>
          <cell r="E281" t="str">
            <v>090 00 02000</v>
          </cell>
        </row>
        <row r="282">
          <cell r="A282" t="str">
            <v>Учреждения, осуществляющие деятельность по повышению квалификации в сфере гражданской обороны и защиты населения от чрезвычайных ситуаций</v>
          </cell>
          <cell r="B282">
            <v>906</v>
          </cell>
          <cell r="C282" t="str">
            <v>07</v>
          </cell>
          <cell r="D282" t="str">
            <v>05</v>
          </cell>
          <cell r="E282" t="str">
            <v>090 00 02160</v>
          </cell>
        </row>
        <row r="283">
          <cell r="A283" t="str">
            <v>Предоставление субсидий бюджетным, автономным учреждениям и иным некоммерческим организациям</v>
          </cell>
          <cell r="B283">
            <v>906</v>
          </cell>
          <cell r="C283" t="str">
            <v>07</v>
          </cell>
          <cell r="D283" t="str">
            <v>05</v>
          </cell>
          <cell r="E283" t="str">
            <v>090 00 02160</v>
          </cell>
          <cell r="F283" t="str">
            <v>600</v>
          </cell>
        </row>
        <row r="284">
          <cell r="A284" t="str">
            <v>Субсидии бюджетным учреждениям</v>
          </cell>
          <cell r="B284">
            <v>906</v>
          </cell>
          <cell r="C284" t="str">
            <v>07</v>
          </cell>
          <cell r="D284" t="str">
            <v>05</v>
          </cell>
          <cell r="E284" t="str">
            <v>090 00 02160</v>
          </cell>
          <cell r="F284" t="str">
            <v>610</v>
          </cell>
        </row>
        <row r="286">
          <cell r="A286" t="str">
            <v>Департамент дорожного хозяйства и транспорта администрации городского округа Тольятти</v>
          </cell>
          <cell r="B286">
            <v>909</v>
          </cell>
        </row>
        <row r="287">
          <cell r="A287" t="str">
            <v>Другие общегосударственные вопросы</v>
          </cell>
          <cell r="B287" t="str">
            <v>909</v>
          </cell>
          <cell r="C287" t="str">
            <v>01</v>
          </cell>
          <cell r="D287" t="str">
            <v>13</v>
          </cell>
        </row>
        <row r="288">
          <cell r="A288" t="str">
            <v>Непрограммное направление расходов</v>
          </cell>
          <cell r="B288">
            <v>909</v>
          </cell>
          <cell r="C288" t="str">
            <v>01</v>
          </cell>
          <cell r="D288" t="str">
            <v>13</v>
          </cell>
          <cell r="E288" t="str">
            <v>990 00 00000</v>
          </cell>
        </row>
        <row r="289">
          <cell r="A289" t="str">
            <v>Мероприятия в установленной сфере деятельности</v>
          </cell>
          <cell r="B289">
            <v>909</v>
          </cell>
          <cell r="C289" t="str">
            <v>01</v>
          </cell>
          <cell r="D289" t="str">
            <v>13</v>
          </cell>
          <cell r="E289" t="str">
            <v>990 00 04000</v>
          </cell>
        </row>
        <row r="290">
          <cell r="A290" t="str">
            <v>Мероприятия в сфере общегосударственного управления</v>
          </cell>
          <cell r="B290">
            <v>909</v>
          </cell>
          <cell r="C290" t="str">
            <v>01</v>
          </cell>
          <cell r="D290" t="str">
            <v>13</v>
          </cell>
          <cell r="E290" t="str">
            <v>990 00 04040</v>
          </cell>
        </row>
        <row r="291">
          <cell r="A291" t="str">
            <v>Иные бюджетные ассигнования</v>
          </cell>
          <cell r="B291">
            <v>909</v>
          </cell>
          <cell r="C291" t="str">
            <v>01</v>
          </cell>
          <cell r="D291" t="str">
            <v>13</v>
          </cell>
          <cell r="E291" t="str">
            <v>990 00 04040</v>
          </cell>
          <cell r="F291" t="str">
            <v>800</v>
          </cell>
        </row>
        <row r="292">
          <cell r="A292" t="str">
            <v>Исполнение судебных актов</v>
          </cell>
          <cell r="B292">
            <v>909</v>
          </cell>
          <cell r="C292" t="str">
            <v>01</v>
          </cell>
          <cell r="D292" t="str">
            <v>13</v>
          </cell>
          <cell r="E292" t="str">
            <v>990 00 04040</v>
          </cell>
          <cell r="F292" t="str">
            <v>830</v>
          </cell>
        </row>
        <row r="293">
          <cell r="A293" t="str">
            <v xml:space="preserve">Уплата налогов, сборов и иных платежей                    </v>
          </cell>
          <cell r="B293">
            <v>909</v>
          </cell>
          <cell r="C293" t="str">
            <v>01</v>
          </cell>
          <cell r="D293" t="str">
            <v>13</v>
          </cell>
          <cell r="E293" t="str">
            <v>990 00 04040</v>
          </cell>
          <cell r="F293" t="str">
            <v>850</v>
          </cell>
        </row>
        <row r="295">
          <cell r="A295" t="str">
            <v>Транспорт</v>
          </cell>
          <cell r="B295">
            <v>909</v>
          </cell>
          <cell r="C295" t="str">
            <v>04</v>
          </cell>
          <cell r="D295" t="str">
            <v>08</v>
          </cell>
        </row>
        <row r="296">
          <cell r="A296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296">
            <v>909</v>
          </cell>
          <cell r="C296" t="str">
            <v>04</v>
          </cell>
          <cell r="D296" t="str">
            <v>08</v>
          </cell>
          <cell r="E296" t="str">
            <v>150 00 00000</v>
          </cell>
        </row>
        <row r="297">
          <cell r="A297" t="str">
            <v xml:space="preserve">Подпрограмма «Развитие городского пассажирского транспорта в городском округе Тольятти на период 2021-2025гг.» </v>
          </cell>
          <cell r="B297">
            <v>909</v>
          </cell>
          <cell r="C297" t="str">
            <v>04</v>
          </cell>
          <cell r="D297" t="str">
            <v>08</v>
          </cell>
          <cell r="E297" t="str">
            <v xml:space="preserve">155 00 00000 </v>
          </cell>
        </row>
        <row r="298">
          <cell r="A298" t="str">
            <v>Мероприятия в установленной сфере деятельности</v>
          </cell>
          <cell r="B298">
            <v>909</v>
          </cell>
          <cell r="C298" t="str">
            <v>04</v>
          </cell>
          <cell r="D298" t="str">
            <v>08</v>
          </cell>
          <cell r="E298" t="str">
            <v xml:space="preserve">155 00 04000 </v>
          </cell>
        </row>
        <row r="299">
          <cell r="A299" t="str">
            <v>Мероприятия в сфере транспорта</v>
          </cell>
          <cell r="B299">
            <v>909</v>
          </cell>
          <cell r="C299" t="str">
            <v>04</v>
          </cell>
          <cell r="D299" t="str">
            <v>08</v>
          </cell>
          <cell r="E299" t="str">
            <v xml:space="preserve">155 00 04090 </v>
          </cell>
        </row>
        <row r="300">
          <cell r="A300" t="str">
            <v>Закупка товаров, работ и услуг для обеспечения государственных (муниципальных) нужд</v>
          </cell>
          <cell r="B300">
            <v>909</v>
          </cell>
          <cell r="C300" t="str">
            <v>04</v>
          </cell>
          <cell r="D300" t="str">
            <v>08</v>
          </cell>
          <cell r="E300" t="str">
            <v xml:space="preserve">155 00 04090 </v>
          </cell>
          <cell r="F300" t="str">
            <v>200</v>
          </cell>
        </row>
        <row r="301">
          <cell r="A301" t="str">
            <v>Иные закупки товаров, работ и услуг для обеспечения государственных (муниципальных) нужд</v>
          </cell>
          <cell r="B301">
            <v>909</v>
          </cell>
          <cell r="C301" t="str">
            <v>04</v>
          </cell>
          <cell r="D301" t="str">
            <v>08</v>
          </cell>
          <cell r="E301" t="str">
            <v xml:space="preserve">155 00 04090 </v>
          </cell>
          <cell r="F301" t="str">
            <v>240</v>
          </cell>
        </row>
        <row r="302">
          <cell r="A302" t="str">
            <v>Мероприятия  по созданию условий  для предоставления транспортных услуг населению и организацию транспортного обслуживания населения</v>
          </cell>
          <cell r="B302">
            <v>909</v>
          </cell>
          <cell r="C302" t="str">
            <v>04</v>
          </cell>
          <cell r="D302" t="str">
            <v>08</v>
          </cell>
          <cell r="E302" t="str">
            <v xml:space="preserve">155 00 04190 </v>
          </cell>
        </row>
        <row r="303">
          <cell r="A303" t="str">
            <v>Закупка товаров, работ и услуг для обеспечения государственных (муниципальных) нужд</v>
          </cell>
          <cell r="B303">
            <v>909</v>
          </cell>
          <cell r="C303" t="str">
            <v>04</v>
          </cell>
          <cell r="D303" t="str">
            <v>08</v>
          </cell>
          <cell r="E303" t="str">
            <v xml:space="preserve">155 00 04190 </v>
          </cell>
          <cell r="F303" t="str">
            <v>200</v>
          </cell>
        </row>
        <row r="304">
          <cell r="A304" t="str">
            <v>Иные закупки товаров, работ и услуг для обеспечения государственных (муниципальных) нужд</v>
          </cell>
          <cell r="B304" t="str">
            <v>909</v>
          </cell>
          <cell r="C304" t="str">
            <v>04</v>
          </cell>
          <cell r="D304" t="str">
            <v>08</v>
          </cell>
          <cell r="E304" t="str">
            <v xml:space="preserve">155 00 04190 </v>
          </cell>
          <cell r="F304" t="str">
            <v>240</v>
          </cell>
        </row>
        <row r="305">
          <cell r="A305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305">
            <v>909</v>
          </cell>
          <cell r="C305" t="str">
            <v>04</v>
          </cell>
          <cell r="D305" t="str">
            <v>08</v>
          </cell>
          <cell r="E305" t="str">
            <v>155 00 06000</v>
          </cell>
        </row>
        <row r="306">
          <cell r="A306" t="str">
            <v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v>
          </cell>
          <cell r="B306">
            <v>909</v>
          </cell>
          <cell r="C306" t="str">
            <v>04</v>
          </cell>
          <cell r="D306" t="str">
            <v>08</v>
          </cell>
          <cell r="E306" t="str">
            <v>155 00 06530</v>
          </cell>
        </row>
        <row r="307">
          <cell r="A307" t="str">
            <v>Иные бюджетные ассигнования</v>
          </cell>
          <cell r="B307">
            <v>909</v>
          </cell>
          <cell r="C307" t="str">
            <v>04</v>
          </cell>
          <cell r="D307" t="str">
            <v>08</v>
          </cell>
          <cell r="E307" t="str">
            <v>155 00 06530</v>
          </cell>
          <cell r="F307">
            <v>800</v>
          </cell>
        </row>
        <row r="308">
          <cell r="A30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08">
            <v>909</v>
          </cell>
          <cell r="C308" t="str">
            <v>04</v>
          </cell>
          <cell r="D308" t="str">
            <v>08</v>
          </cell>
          <cell r="E308" t="str">
            <v>155 00 06530</v>
          </cell>
          <cell r="F308">
            <v>810</v>
          </cell>
        </row>
        <row r="309">
          <cell r="A309" t="str">
            <v>Субвенции</v>
          </cell>
          <cell r="B309">
            <v>909</v>
          </cell>
          <cell r="C309" t="str">
            <v>04</v>
          </cell>
          <cell r="D309" t="str">
            <v>08</v>
          </cell>
          <cell r="E309" t="str">
            <v>155 00 75000</v>
          </cell>
        </row>
        <row r="310">
          <cell r="A310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310">
            <v>909</v>
          </cell>
          <cell r="C310" t="str">
            <v>04</v>
          </cell>
          <cell r="D310" t="str">
            <v>08</v>
          </cell>
          <cell r="E310" t="str">
            <v>155 00 75130</v>
          </cell>
        </row>
        <row r="311">
          <cell r="A311" t="str">
            <v>Закупка товаров, работ и услуг для обеспечения государственных (муниципальных) нужд</v>
          </cell>
          <cell r="B311">
            <v>909</v>
          </cell>
          <cell r="C311" t="str">
            <v>04</v>
          </cell>
          <cell r="D311" t="str">
            <v>09</v>
          </cell>
          <cell r="E311" t="str">
            <v>155 00 75130</v>
          </cell>
          <cell r="F311" t="str">
            <v>200</v>
          </cell>
        </row>
        <row r="312">
          <cell r="A312" t="str">
            <v>Иные закупки товаров, работ и услуг для обеспечения государственных (муниципальных) нужд</v>
          </cell>
          <cell r="B312">
            <v>909</v>
          </cell>
          <cell r="C312" t="str">
            <v>04</v>
          </cell>
          <cell r="D312" t="str">
            <v>09</v>
          </cell>
          <cell r="E312" t="str">
            <v>155 00 75130</v>
          </cell>
          <cell r="F312" t="str">
            <v>240</v>
          </cell>
        </row>
        <row r="313">
          <cell r="A313" t="str">
            <v>Субсидии юридическим лицам на создание условий для предоставления транспортных услуг населению и организацию транспортного обслуживания населения</v>
          </cell>
          <cell r="B313">
            <v>909</v>
          </cell>
          <cell r="C313" t="str">
            <v>04</v>
          </cell>
          <cell r="D313" t="str">
            <v>08</v>
          </cell>
          <cell r="E313" t="str">
            <v>155 00 S3990</v>
          </cell>
        </row>
        <row r="314">
          <cell r="A314" t="str">
            <v>Иные бюджетные ассигнования</v>
          </cell>
          <cell r="B314">
            <v>909</v>
          </cell>
          <cell r="C314" t="str">
            <v>04</v>
          </cell>
          <cell r="D314" t="str">
            <v>08</v>
          </cell>
          <cell r="E314" t="str">
            <v>155 00 S3990</v>
          </cell>
          <cell r="F314">
            <v>800</v>
          </cell>
        </row>
        <row r="315">
          <cell r="A315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315">
            <v>909</v>
          </cell>
          <cell r="C315" t="str">
            <v>04</v>
          </cell>
          <cell r="D315" t="str">
            <v>08</v>
          </cell>
          <cell r="E315" t="str">
            <v>155 00 S3990</v>
          </cell>
          <cell r="F315">
            <v>810</v>
          </cell>
        </row>
        <row r="317">
          <cell r="A317" t="str">
            <v>Дорожное хозяйство (дорожные фонды)</v>
          </cell>
          <cell r="B317" t="str">
            <v>909</v>
          </cell>
          <cell r="C317" t="str">
            <v>04</v>
          </cell>
          <cell r="D317" t="str">
            <v>09</v>
          </cell>
        </row>
        <row r="318">
          <cell r="A318" t="str">
            <v xml:space="preserve">Муниципальная программа «Развитие транспортной системы и дорожного хозяйства городского округа Тольятти на 2021-2025гг.»  </v>
          </cell>
          <cell r="B318">
            <v>909</v>
          </cell>
          <cell r="C318" t="str">
            <v>04</v>
          </cell>
          <cell r="D318" t="str">
            <v>09</v>
          </cell>
          <cell r="E318" t="str">
            <v>150 00 00000</v>
          </cell>
        </row>
        <row r="319">
          <cell r="A319" t="str">
            <v xml:space="preserve">Подпрограмма «Содержание улично-дорожной сети городского округа Тольятти на  2021-2025гг.» </v>
          </cell>
          <cell r="B319">
            <v>909</v>
          </cell>
          <cell r="C319" t="str">
            <v>04</v>
          </cell>
          <cell r="D319" t="str">
            <v>09</v>
          </cell>
          <cell r="E319" t="str">
            <v>151 00 00000</v>
          </cell>
        </row>
        <row r="320">
          <cell r="A320" t="str">
            <v>Мероприятия в установленной сфере деятельности</v>
          </cell>
          <cell r="B320">
            <v>909</v>
          </cell>
          <cell r="C320" t="str">
            <v>04</v>
          </cell>
          <cell r="D320" t="str">
            <v>09</v>
          </cell>
          <cell r="E320" t="str">
            <v>151 00 04000</v>
          </cell>
        </row>
        <row r="321">
          <cell r="A321" t="str">
            <v>Мероприятия в сфере дорожного хозяйства</v>
          </cell>
          <cell r="B321">
            <v>909</v>
          </cell>
          <cell r="C321" t="str">
            <v>04</v>
          </cell>
          <cell r="D321" t="str">
            <v>09</v>
          </cell>
          <cell r="E321" t="str">
            <v>151 00 04180</v>
          </cell>
        </row>
        <row r="322">
          <cell r="A322" t="str">
            <v>Закупка товаров, работ и услуг для обеспечения государственных (муниципальных) нужд</v>
          </cell>
          <cell r="B322">
            <v>909</v>
          </cell>
          <cell r="C322" t="str">
            <v>04</v>
          </cell>
          <cell r="D322" t="str">
            <v>09</v>
          </cell>
          <cell r="E322" t="str">
            <v>151 00 04180</v>
          </cell>
          <cell r="F322" t="str">
            <v>200</v>
          </cell>
        </row>
        <row r="323">
          <cell r="A323" t="str">
            <v>Иные закупки товаров, работ и услуг для обеспечения государственных (муниципальных) нужд</v>
          </cell>
          <cell r="B323">
            <v>909</v>
          </cell>
          <cell r="C323" t="str">
            <v>04</v>
          </cell>
          <cell r="D323" t="str">
            <v>09</v>
          </cell>
          <cell r="E323" t="str">
            <v>151 00 04180</v>
          </cell>
          <cell r="F323" t="str">
            <v>240</v>
          </cell>
        </row>
        <row r="324">
          <cell r="A324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324">
            <v>909</v>
          </cell>
          <cell r="C324" t="str">
            <v xml:space="preserve">04 </v>
          </cell>
          <cell r="D324" t="str">
            <v>09</v>
          </cell>
          <cell r="E324" t="str">
            <v>152 00 00000</v>
          </cell>
        </row>
        <row r="325">
          <cell r="A325" t="str">
            <v>Мероприятия в установленной сфере деятельности</v>
          </cell>
          <cell r="B325">
            <v>909</v>
          </cell>
          <cell r="C325" t="str">
            <v xml:space="preserve">04 </v>
          </cell>
          <cell r="D325" t="str">
            <v>09</v>
          </cell>
          <cell r="E325" t="str">
            <v>152 00 04000</v>
          </cell>
        </row>
        <row r="326">
          <cell r="A326" t="str">
            <v>Бюджетные инвестиции</v>
          </cell>
          <cell r="B326">
            <v>909</v>
          </cell>
          <cell r="C326" t="str">
            <v xml:space="preserve">04 </v>
          </cell>
          <cell r="D326" t="str">
            <v>09</v>
          </cell>
          <cell r="E326" t="str">
            <v>152 00 04100</v>
          </cell>
        </row>
        <row r="327">
          <cell r="A327" t="str">
            <v>Капитальные вложения в объекты государственной (муниципальной) собственности</v>
          </cell>
          <cell r="B327">
            <v>909</v>
          </cell>
          <cell r="C327" t="str">
            <v xml:space="preserve">04 </v>
          </cell>
          <cell r="D327" t="str">
            <v>09</v>
          </cell>
          <cell r="E327" t="str">
            <v>152 00 04100</v>
          </cell>
          <cell r="F327" t="str">
            <v>400</v>
          </cell>
        </row>
        <row r="328">
          <cell r="A328" t="str">
            <v>Бюджетные инвестиции</v>
          </cell>
          <cell r="B328">
            <v>909</v>
          </cell>
          <cell r="C328" t="str">
            <v xml:space="preserve">04 </v>
          </cell>
          <cell r="D328" t="str">
            <v>09</v>
          </cell>
          <cell r="E328" t="str">
            <v>152 00 04100</v>
          </cell>
          <cell r="F328" t="str">
            <v>410</v>
          </cell>
        </row>
        <row r="329">
          <cell r="A329" t="str">
            <v>Мероприятия в сфере дорожного хозяйства</v>
          </cell>
          <cell r="B329">
            <v>909</v>
          </cell>
          <cell r="C329" t="str">
            <v xml:space="preserve">04 </v>
          </cell>
          <cell r="D329" t="str">
            <v>09</v>
          </cell>
          <cell r="E329" t="str">
            <v>152 00 04180</v>
          </cell>
        </row>
        <row r="330">
          <cell r="A330" t="str">
            <v>Закупка товаров, работ и услуг для обеспечения государственных (муниципальных) нужд</v>
          </cell>
          <cell r="B330">
            <v>909</v>
          </cell>
          <cell r="C330" t="str">
            <v xml:space="preserve">04 </v>
          </cell>
          <cell r="D330" t="str">
            <v>09</v>
          </cell>
          <cell r="E330" t="str">
            <v>152 00 04180</v>
          </cell>
          <cell r="F330" t="str">
            <v>200</v>
          </cell>
        </row>
        <row r="331">
          <cell r="A331" t="str">
            <v>Иные закупки товаров, работ и услуг для обеспечения государственных (муниципальных) нужд</v>
          </cell>
          <cell r="B331">
            <v>909</v>
          </cell>
          <cell r="C331" t="str">
            <v xml:space="preserve">04 </v>
          </cell>
          <cell r="D331" t="str">
            <v>09</v>
          </cell>
          <cell r="E331" t="str">
            <v>152 00 04180</v>
          </cell>
          <cell r="F331" t="str">
            <v>240</v>
          </cell>
        </row>
        <row r="332">
          <cell r="A332" t="str">
            <v>Мероприятия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2021-2025гг.»</v>
          </cell>
          <cell r="B332">
            <v>909</v>
          </cell>
          <cell r="C332" t="str">
            <v xml:space="preserve">04 </v>
          </cell>
          <cell r="D332" t="str">
            <v>09</v>
          </cell>
          <cell r="E332" t="str">
            <v>152 00 S3270</v>
          </cell>
        </row>
        <row r="333">
          <cell r="A333" t="str">
            <v>Закупка товаров, работ и услуг для обеспечения государственных (муниципальных) нужд</v>
          </cell>
          <cell r="B333">
            <v>909</v>
          </cell>
          <cell r="C333" t="str">
            <v xml:space="preserve">04 </v>
          </cell>
          <cell r="D333" t="str">
            <v>09</v>
          </cell>
          <cell r="E333" t="str">
            <v>152 00 S3270</v>
          </cell>
          <cell r="F333" t="str">
            <v>200</v>
          </cell>
        </row>
        <row r="334">
          <cell r="A334" t="str">
            <v>Иные закупки товаров, работ и услуг для обеспечения государственных (муниципальных) нужд</v>
          </cell>
          <cell r="B334">
            <v>909</v>
          </cell>
          <cell r="C334" t="str">
            <v xml:space="preserve">04 </v>
          </cell>
          <cell r="D334" t="str">
            <v>09</v>
          </cell>
          <cell r="E334" t="str">
            <v>152 00 S3270</v>
          </cell>
          <cell r="F334" t="str">
            <v>240</v>
          </cell>
        </row>
        <row r="335">
          <cell r="A335" t="str">
            <v>Финансовое обеспечение дорожной деятельности в рамках реализации национального проекта  «Безопасные и качественные автомобильные дороги»</v>
          </cell>
          <cell r="B335">
            <v>909</v>
          </cell>
          <cell r="C335" t="str">
            <v xml:space="preserve">04 </v>
          </cell>
          <cell r="D335" t="str">
            <v>09</v>
          </cell>
          <cell r="E335" t="str">
            <v>152 R1 53930</v>
          </cell>
        </row>
        <row r="336">
          <cell r="A336" t="str">
            <v>Закупка товаров, работ и услуг для обеспечения государственных (муниципальных) нужд</v>
          </cell>
          <cell r="B336">
            <v>909</v>
          </cell>
          <cell r="C336" t="str">
            <v xml:space="preserve">04 </v>
          </cell>
          <cell r="D336" t="str">
            <v>09</v>
          </cell>
          <cell r="E336" t="str">
            <v>152 R1 53930</v>
          </cell>
          <cell r="F336" t="str">
            <v>200</v>
          </cell>
        </row>
        <row r="337">
          <cell r="A337" t="str">
            <v>Иные закупки товаров, работ и услуг для обеспечения государственных (муниципальных) нужд</v>
          </cell>
          <cell r="B337">
            <v>909</v>
          </cell>
          <cell r="C337" t="str">
            <v xml:space="preserve">04 </v>
          </cell>
          <cell r="D337" t="str">
            <v>09</v>
          </cell>
          <cell r="E337" t="str">
            <v>152 R1 53930</v>
          </cell>
          <cell r="F337" t="str">
            <v>240</v>
          </cell>
        </row>
        <row r="338">
          <cell r="A338" t="str">
            <v>Капитальные вложения в объекты государственной (муниципальной) собственности</v>
          </cell>
          <cell r="B338">
            <v>909</v>
          </cell>
          <cell r="C338" t="str">
            <v xml:space="preserve">04 </v>
          </cell>
          <cell r="D338" t="str">
            <v>09</v>
          </cell>
          <cell r="E338" t="str">
            <v>152 R1 53930</v>
          </cell>
          <cell r="F338" t="str">
            <v>400</v>
          </cell>
        </row>
        <row r="339">
          <cell r="A339" t="str">
            <v>Бюджетные инвестиции</v>
          </cell>
          <cell r="B339">
            <v>909</v>
          </cell>
          <cell r="C339" t="str">
            <v xml:space="preserve">04 </v>
          </cell>
          <cell r="D339" t="str">
            <v>09</v>
          </cell>
          <cell r="E339" t="str">
            <v>152 R1 53930</v>
          </cell>
          <cell r="F339" t="str">
            <v>410</v>
          </cell>
        </row>
        <row r="340">
          <cell r="A340" t="str">
            <v xml:space="preserve">Подпрограммы  «Повышение безопасности дорожного движения на период 2021-2025гг.»                      </v>
          </cell>
          <cell r="B340">
            <v>909</v>
          </cell>
          <cell r="C340" t="str">
            <v xml:space="preserve">04 </v>
          </cell>
          <cell r="D340" t="str">
            <v>09</v>
          </cell>
          <cell r="E340" t="str">
            <v>154 00 00000</v>
          </cell>
        </row>
        <row r="341">
          <cell r="A341" t="str">
            <v>Мероприятия в установленной сфере деятельности</v>
          </cell>
          <cell r="B341" t="str">
            <v>909</v>
          </cell>
          <cell r="C341" t="str">
            <v xml:space="preserve">04 </v>
          </cell>
          <cell r="D341" t="str">
            <v>09</v>
          </cell>
          <cell r="E341" t="str">
            <v xml:space="preserve">154 00 04000 </v>
          </cell>
        </row>
        <row r="342">
          <cell r="A342" t="str">
            <v>Мероприятия в сфере дорожного хозяйства</v>
          </cell>
          <cell r="B342">
            <v>909</v>
          </cell>
          <cell r="C342" t="str">
            <v xml:space="preserve">04 </v>
          </cell>
          <cell r="D342" t="str">
            <v>09</v>
          </cell>
          <cell r="E342" t="str">
            <v xml:space="preserve">154 00 04180 </v>
          </cell>
        </row>
        <row r="343">
          <cell r="A343" t="str">
            <v>Закупка товаров, работ и услуг для обеспечения государственных (муниципальных) нужд</v>
          </cell>
          <cell r="B343" t="str">
            <v>909</v>
          </cell>
          <cell r="C343" t="str">
            <v xml:space="preserve">04 </v>
          </cell>
          <cell r="D343" t="str">
            <v>09</v>
          </cell>
          <cell r="E343" t="str">
            <v xml:space="preserve">154 00 04180 </v>
          </cell>
          <cell r="F343" t="str">
            <v>200</v>
          </cell>
        </row>
        <row r="344">
          <cell r="A344" t="str">
            <v>Иные закупки товаров, работ и услуг для обеспечения государственных (муниципальных) нужд</v>
          </cell>
          <cell r="B344">
            <v>909</v>
          </cell>
          <cell r="C344" t="str">
            <v xml:space="preserve">04 </v>
          </cell>
          <cell r="D344" t="str">
            <v>09</v>
          </cell>
          <cell r="E344" t="str">
            <v xml:space="preserve">154 00 04180 </v>
          </cell>
          <cell r="F344" t="str">
            <v>240</v>
          </cell>
        </row>
        <row r="345">
          <cell r="A345" t="str">
            <v>Финансовое обеспечение деятельности казенных учреждений</v>
          </cell>
          <cell r="B345" t="str">
            <v>909</v>
          </cell>
          <cell r="C345" t="str">
            <v xml:space="preserve">04 </v>
          </cell>
          <cell r="D345" t="str">
            <v>09</v>
          </cell>
          <cell r="E345" t="str">
            <v>154 00 12000</v>
          </cell>
        </row>
        <row r="346">
          <cell r="A346" t="str">
            <v>Учреждения, осуществляющие деятельность в сфере дорожного хозяйства</v>
          </cell>
          <cell r="B346">
            <v>909</v>
          </cell>
          <cell r="C346" t="str">
            <v xml:space="preserve">04 </v>
          </cell>
          <cell r="D346" t="str">
            <v>09</v>
          </cell>
          <cell r="E346" t="str">
            <v>154 00 12180</v>
          </cell>
        </row>
        <row r="347">
          <cell r="A3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7" t="str">
            <v>909</v>
          </cell>
          <cell r="C347" t="str">
            <v xml:space="preserve">04 </v>
          </cell>
          <cell r="D347" t="str">
            <v>09</v>
          </cell>
          <cell r="E347" t="str">
            <v>154 00 12180</v>
          </cell>
          <cell r="F347" t="str">
            <v>100</v>
          </cell>
        </row>
        <row r="348">
          <cell r="A348" t="str">
            <v>Расходы на выплаты персоналу казенных учреждений</v>
          </cell>
          <cell r="B348">
            <v>909</v>
          </cell>
          <cell r="C348" t="str">
            <v xml:space="preserve">04 </v>
          </cell>
          <cell r="D348" t="str">
            <v>09</v>
          </cell>
          <cell r="E348" t="str">
            <v>154 00 12180</v>
          </cell>
          <cell r="F348" t="str">
            <v>110</v>
          </cell>
        </row>
        <row r="349">
          <cell r="A349" t="str">
            <v>Закупка товаров, работ и услуг для обеспечения государственных (муниципальных) нужд</v>
          </cell>
          <cell r="B349" t="str">
            <v>909</v>
          </cell>
          <cell r="C349" t="str">
            <v xml:space="preserve">04 </v>
          </cell>
          <cell r="D349" t="str">
            <v>09</v>
          </cell>
          <cell r="E349" t="str">
            <v>154 00 12180</v>
          </cell>
          <cell r="F349" t="str">
            <v>200</v>
          </cell>
        </row>
        <row r="350">
          <cell r="A350" t="str">
            <v>Иные закупки товаров, работ и услуг для обеспечения государственных (муниципальных) нужд</v>
          </cell>
          <cell r="B350">
            <v>909</v>
          </cell>
          <cell r="C350" t="str">
            <v xml:space="preserve">04 </v>
          </cell>
          <cell r="D350" t="str">
            <v>09</v>
          </cell>
          <cell r="E350" t="str">
            <v>154 00 12180</v>
          </cell>
          <cell r="F350" t="str">
            <v>240</v>
          </cell>
        </row>
        <row r="351">
          <cell r="A351" t="str">
            <v>Иные бюджетные ассигнования</v>
          </cell>
          <cell r="B351" t="str">
            <v>909</v>
          </cell>
          <cell r="C351" t="str">
            <v xml:space="preserve">04 </v>
          </cell>
          <cell r="D351" t="str">
            <v>09</v>
          </cell>
          <cell r="E351" t="str">
            <v>154 00 12180</v>
          </cell>
          <cell r="F351" t="str">
            <v>800</v>
          </cell>
        </row>
        <row r="352">
          <cell r="A352" t="str">
            <v xml:space="preserve">Уплата налогов, сборов и иных платежей                    </v>
          </cell>
          <cell r="B352">
            <v>909</v>
          </cell>
          <cell r="C352" t="str">
            <v xml:space="preserve">04 </v>
          </cell>
          <cell r="D352" t="str">
            <v>09</v>
          </cell>
          <cell r="E352" t="str">
            <v>154 00 12180</v>
          </cell>
          <cell r="F352" t="str">
            <v>850</v>
          </cell>
        </row>
        <row r="353">
          <cell r="A353" t="str">
            <v>Непрограммное направление расходов</v>
          </cell>
          <cell r="B353" t="str">
            <v>909</v>
          </cell>
          <cell r="C353" t="str">
            <v xml:space="preserve">04 </v>
          </cell>
          <cell r="D353" t="str">
            <v>09</v>
          </cell>
          <cell r="E353" t="str">
            <v>990 00 00000</v>
          </cell>
        </row>
        <row r="354">
          <cell r="A354" t="str">
            <v>Финансовое обеспечение деятельности казенных учреждений</v>
          </cell>
          <cell r="B354" t="str">
            <v>909</v>
          </cell>
          <cell r="C354" t="str">
            <v xml:space="preserve">04 </v>
          </cell>
          <cell r="D354" t="str">
            <v>09</v>
          </cell>
          <cell r="E354" t="str">
            <v>990 00 12000</v>
          </cell>
        </row>
        <row r="355">
          <cell r="A355" t="str">
            <v>Учреждения, осуществляющие деятельность в сфере дорожного хозяйства</v>
          </cell>
          <cell r="B355">
            <v>909</v>
          </cell>
          <cell r="C355" t="str">
            <v xml:space="preserve">04 </v>
          </cell>
          <cell r="D355" t="str">
            <v>09</v>
          </cell>
          <cell r="E355" t="str">
            <v>990 00 12180</v>
          </cell>
        </row>
        <row r="356">
          <cell r="A356" t="str">
            <v>Иные бюджетные ассигнования</v>
          </cell>
          <cell r="B356" t="str">
            <v>909</v>
          </cell>
          <cell r="C356" t="str">
            <v xml:space="preserve">04 </v>
          </cell>
          <cell r="D356" t="str">
            <v>09</v>
          </cell>
          <cell r="E356" t="str">
            <v>990 00 12180</v>
          </cell>
          <cell r="F356" t="str">
            <v>800</v>
          </cell>
        </row>
        <row r="357">
          <cell r="A357" t="str">
            <v>Уплата налогов, сборов и иных платежей</v>
          </cell>
          <cell r="B357" t="str">
            <v>909</v>
          </cell>
          <cell r="C357" t="str">
            <v xml:space="preserve">04 </v>
          </cell>
          <cell r="D357" t="str">
            <v>09</v>
          </cell>
          <cell r="E357" t="str">
            <v>990 00 12180</v>
          </cell>
          <cell r="F357" t="str">
            <v>850</v>
          </cell>
        </row>
        <row r="359">
          <cell r="A359" t="str">
            <v>Благоустройство</v>
          </cell>
          <cell r="B359">
            <v>909</v>
          </cell>
          <cell r="C359" t="str">
            <v>05</v>
          </cell>
          <cell r="D359" t="str">
            <v>03</v>
          </cell>
        </row>
        <row r="360">
          <cell r="A36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360">
            <v>909</v>
          </cell>
          <cell r="C360" t="str">
            <v>05</v>
          </cell>
          <cell r="D360" t="str">
            <v>03</v>
          </cell>
          <cell r="E360" t="str">
            <v>150 00 00000</v>
          </cell>
        </row>
        <row r="361">
          <cell r="A361" t="str">
            <v xml:space="preserve">Подпрограмма «Содержание улично-дорожной сети городского округа Тольятти на  2021-2025гг.» </v>
          </cell>
          <cell r="B361">
            <v>909</v>
          </cell>
          <cell r="C361" t="str">
            <v>05</v>
          </cell>
          <cell r="D361" t="str">
            <v>03</v>
          </cell>
          <cell r="E361" t="str">
            <v>151 00 00000</v>
          </cell>
        </row>
        <row r="362">
          <cell r="A362" t="str">
            <v xml:space="preserve">Подпрограммы «Содержание улично-дорожной сети городского округа Тольятти на 2021-2025гг.» </v>
          </cell>
          <cell r="B362">
            <v>909</v>
          </cell>
          <cell r="C362" t="str">
            <v>05</v>
          </cell>
          <cell r="D362" t="str">
            <v>03</v>
          </cell>
          <cell r="E362" t="str">
            <v>151 00 04000</v>
          </cell>
        </row>
        <row r="363">
          <cell r="A363" t="str">
            <v>Мероприятия в установленной сфере деятельности</v>
          </cell>
          <cell r="B363">
            <v>909</v>
          </cell>
          <cell r="C363" t="str">
            <v>05</v>
          </cell>
          <cell r="D363" t="str">
            <v>03</v>
          </cell>
          <cell r="E363" t="str">
            <v>151 00 04420</v>
          </cell>
        </row>
        <row r="364">
          <cell r="A364" t="str">
            <v>Мероприятия в области благоустройства</v>
          </cell>
          <cell r="B364">
            <v>909</v>
          </cell>
          <cell r="C364" t="str">
            <v>05</v>
          </cell>
          <cell r="D364" t="str">
            <v>03</v>
          </cell>
          <cell r="E364" t="str">
            <v>151 00 04420</v>
          </cell>
          <cell r="F364" t="str">
            <v>200</v>
          </cell>
        </row>
        <row r="365">
          <cell r="A365" t="str">
            <v>Закупка товаров, работ и услуг для обеспечения государственных (муниципальных) нужд</v>
          </cell>
          <cell r="B365">
            <v>909</v>
          </cell>
          <cell r="C365" t="str">
            <v>05</v>
          </cell>
          <cell r="D365" t="str">
            <v>03</v>
          </cell>
          <cell r="E365" t="str">
            <v>151 00 04420</v>
          </cell>
          <cell r="F365" t="str">
            <v>240</v>
          </cell>
        </row>
        <row r="367">
          <cell r="A367" t="str">
            <v>Департамент экономического развития администрации городского округа Тольятти</v>
          </cell>
          <cell r="B367">
            <v>910</v>
          </cell>
        </row>
        <row r="368">
          <cell r="A368" t="str">
            <v>Другие общегосударственные вопросы</v>
          </cell>
          <cell r="B368">
            <v>910</v>
          </cell>
          <cell r="C368" t="str">
            <v>01</v>
          </cell>
          <cell r="D368" t="str">
            <v>13</v>
          </cell>
        </row>
        <row r="369">
          <cell r="A369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369" t="str">
            <v>910</v>
          </cell>
          <cell r="C369" t="str">
            <v>01</v>
          </cell>
          <cell r="D369" t="str">
            <v>13</v>
          </cell>
          <cell r="E369" t="str">
            <v>110 00 00000</v>
          </cell>
        </row>
        <row r="370">
          <cell r="A370" t="str">
            <v>Мероприятия в установленной сфере деятельности</v>
          </cell>
          <cell r="B370" t="str">
            <v>910</v>
          </cell>
          <cell r="C370" t="str">
            <v>01</v>
          </cell>
          <cell r="D370" t="str">
            <v>13</v>
          </cell>
          <cell r="E370" t="str">
            <v>110 00 04000</v>
          </cell>
        </row>
        <row r="371">
          <cell r="A371" t="str">
            <v>Мероприятия в сфере информационно-коммуникационных технологий и связи</v>
          </cell>
          <cell r="B371" t="str">
            <v>910</v>
          </cell>
          <cell r="C371" t="str">
            <v>01</v>
          </cell>
          <cell r="D371" t="str">
            <v>13</v>
          </cell>
          <cell r="E371" t="str">
            <v>110 00 04460</v>
          </cell>
        </row>
        <row r="372">
          <cell r="A372" t="str">
            <v>Закупка товаров, работ и услуг для обеспечения государственных (муниципальных) нужд</v>
          </cell>
          <cell r="B372" t="str">
            <v>910</v>
          </cell>
          <cell r="C372" t="str">
            <v>01</v>
          </cell>
          <cell r="D372" t="str">
            <v>13</v>
          </cell>
          <cell r="E372" t="str">
            <v>110 00 04460</v>
          </cell>
          <cell r="F372" t="str">
            <v>200</v>
          </cell>
        </row>
        <row r="373">
          <cell r="A373" t="str">
            <v>Иные закупки товаров, работ и услуг для обеспечения государственных (муниципальных) нужд</v>
          </cell>
          <cell r="B373" t="str">
            <v>910</v>
          </cell>
          <cell r="C373" t="str">
            <v>01</v>
          </cell>
          <cell r="D373" t="str">
            <v>13</v>
          </cell>
          <cell r="E373" t="str">
            <v>110 00 04460</v>
          </cell>
          <cell r="F373" t="str">
            <v>240</v>
          </cell>
        </row>
        <row r="374">
          <cell r="A374" t="str">
            <v>Муниципальная программа «Развитие органов местного самоуправления городского округа Тольятти на 2017-2022 годы»</v>
          </cell>
          <cell r="B374" t="str">
            <v>910</v>
          </cell>
          <cell r="C374" t="str">
            <v>01</v>
          </cell>
          <cell r="D374" t="str">
            <v>13</v>
          </cell>
          <cell r="E374" t="str">
            <v>220 00 00000</v>
          </cell>
        </row>
        <row r="375">
          <cell r="A375" t="str">
            <v>Мероприятия в установленной сфере деятельности</v>
          </cell>
          <cell r="B375" t="str">
            <v>910</v>
          </cell>
          <cell r="C375" t="str">
            <v>01</v>
          </cell>
          <cell r="D375" t="str">
            <v>13</v>
          </cell>
          <cell r="E375" t="str">
            <v>220 00 04000</v>
          </cell>
        </row>
        <row r="376">
          <cell r="A376" t="str">
            <v>Мероприятия в сфере общегосударственного управления</v>
          </cell>
          <cell r="B376" t="str">
            <v>910</v>
          </cell>
          <cell r="C376" t="str">
            <v>01</v>
          </cell>
          <cell r="D376" t="str">
            <v>13</v>
          </cell>
          <cell r="E376" t="str">
            <v>220 00 04040</v>
          </cell>
        </row>
        <row r="377">
          <cell r="A377" t="str">
            <v>Закупка товаров, работ и услуг для обеспечения государственных (муниципальных) нужд</v>
          </cell>
          <cell r="B377" t="str">
            <v>910</v>
          </cell>
          <cell r="C377" t="str">
            <v>01</v>
          </cell>
          <cell r="D377" t="str">
            <v>13</v>
          </cell>
          <cell r="E377" t="str">
            <v>220 00 04040</v>
          </cell>
          <cell r="F377" t="str">
            <v>200</v>
          </cell>
        </row>
        <row r="378">
          <cell r="A378" t="str">
            <v>Иные закупки товаров, работ и услуг для обеспечения государственных (муниципальных) нужд</v>
          </cell>
          <cell r="B378" t="str">
            <v>910</v>
          </cell>
          <cell r="C378" t="str">
            <v>01</v>
          </cell>
          <cell r="D378" t="str">
            <v>13</v>
          </cell>
          <cell r="E378" t="str">
            <v>220 00 04040</v>
          </cell>
          <cell r="F378" t="str">
            <v>240</v>
          </cell>
        </row>
        <row r="379">
          <cell r="A379" t="str">
            <v>Непрограммное направление расходов</v>
          </cell>
          <cell r="B379">
            <v>910</v>
          </cell>
          <cell r="C379" t="str">
            <v>01</v>
          </cell>
          <cell r="D379" t="str">
            <v>13</v>
          </cell>
          <cell r="E379" t="str">
            <v>990 00 00000</v>
          </cell>
        </row>
        <row r="380">
          <cell r="A380" t="str">
            <v>Мероприятия в установленной сфере деятельности</v>
          </cell>
          <cell r="B380">
            <v>910</v>
          </cell>
          <cell r="C380" t="str">
            <v>01</v>
          </cell>
          <cell r="D380" t="str">
            <v>13</v>
          </cell>
          <cell r="E380" t="str">
            <v>990 00 04000</v>
          </cell>
        </row>
        <row r="381">
          <cell r="A381" t="str">
            <v>Мероприятия в сфере общегосударственного управления</v>
          </cell>
          <cell r="B381">
            <v>910</v>
          </cell>
          <cell r="C381" t="str">
            <v>01</v>
          </cell>
          <cell r="D381" t="str">
            <v>13</v>
          </cell>
          <cell r="E381" t="str">
            <v>990 00 04040</v>
          </cell>
        </row>
        <row r="382">
          <cell r="A382" t="str">
            <v>Закупка товаров, работ и услуг для обеспечения государственных (муниципальных) нужд</v>
          </cell>
          <cell r="B382">
            <v>910</v>
          </cell>
          <cell r="C382" t="str">
            <v>01</v>
          </cell>
          <cell r="D382" t="str">
            <v>13</v>
          </cell>
          <cell r="E382" t="str">
            <v>990 00 04040</v>
          </cell>
          <cell r="F382" t="str">
            <v>200</v>
          </cell>
        </row>
        <row r="383">
          <cell r="A383" t="str">
            <v>Иные закупки товаров, работ и услуг для обеспечения государственных (муниципальных) нужд</v>
          </cell>
          <cell r="B383">
            <v>910</v>
          </cell>
          <cell r="C383" t="str">
            <v>01</v>
          </cell>
          <cell r="D383" t="str">
            <v>13</v>
          </cell>
          <cell r="E383" t="str">
            <v>990 00 04040</v>
          </cell>
          <cell r="F383" t="str">
            <v>240</v>
          </cell>
        </row>
        <row r="384">
          <cell r="A384" t="str">
            <v>Предоставление субсидий бюджетным, автономным учреждениям и иным некоммерческим организациям</v>
          </cell>
          <cell r="B384">
            <v>910</v>
          </cell>
          <cell r="C384" t="str">
            <v>01</v>
          </cell>
          <cell r="D384" t="str">
            <v>13</v>
          </cell>
          <cell r="E384" t="str">
            <v>990 00 04040</v>
          </cell>
          <cell r="F384" t="str">
            <v>600</v>
          </cell>
        </row>
        <row r="385">
          <cell r="A385" t="str">
            <v>Субсидии автономным учреждениям</v>
          </cell>
          <cell r="B385">
            <v>910</v>
          </cell>
          <cell r="C385" t="str">
            <v>01</v>
          </cell>
          <cell r="D385" t="str">
            <v>13</v>
          </cell>
          <cell r="E385" t="str">
            <v>990 00 04040</v>
          </cell>
          <cell r="F385" t="str">
            <v>620</v>
          </cell>
        </row>
        <row r="386">
          <cell r="A386" t="str">
            <v>Мероприятия в сфере информационно-коммуникационных технологий и связи</v>
          </cell>
          <cell r="B386">
            <v>910</v>
          </cell>
          <cell r="C386" t="str">
            <v>01</v>
          </cell>
          <cell r="D386" t="str">
            <v>13</v>
          </cell>
          <cell r="E386" t="str">
            <v>990 00 04460</v>
          </cell>
        </row>
        <row r="387">
          <cell r="A387" t="str">
            <v>Закупка товаров, работ и услуг для обеспечения государственных (муниципальных) нужд</v>
          </cell>
          <cell r="B387">
            <v>910</v>
          </cell>
          <cell r="C387" t="str">
            <v>01</v>
          </cell>
          <cell r="D387" t="str">
            <v>13</v>
          </cell>
          <cell r="E387" t="str">
            <v>990 00 04460</v>
          </cell>
          <cell r="F387" t="str">
            <v>200</v>
          </cell>
        </row>
        <row r="388">
          <cell r="A388" t="str">
            <v>Иные закупки товаров, работ и услуг для обеспечения государственных (муниципальных) нужд</v>
          </cell>
          <cell r="B388">
            <v>910</v>
          </cell>
          <cell r="C388" t="str">
            <v>01</v>
          </cell>
          <cell r="D388" t="str">
            <v>13</v>
          </cell>
          <cell r="E388" t="str">
            <v>990 00 04460</v>
          </cell>
          <cell r="F388" t="str">
            <v>240</v>
          </cell>
        </row>
        <row r="390">
          <cell r="A390" t="str">
            <v>Другие вопросы в области национальной экономики</v>
          </cell>
          <cell r="B390">
            <v>910</v>
          </cell>
          <cell r="C390" t="str">
            <v>04</v>
          </cell>
          <cell r="D390" t="str">
            <v>12</v>
          </cell>
        </row>
        <row r="391">
          <cell r="A391" t="str">
            <v>Муниципальная программа городского округа Тольятти «Развитие малого и среднего предпринимательства городского округа Тольятти на 2018-2022 годы»</v>
          </cell>
          <cell r="B391">
            <v>910</v>
          </cell>
          <cell r="C391" t="str">
            <v>04</v>
          </cell>
          <cell r="D391" t="str">
            <v>12</v>
          </cell>
          <cell r="E391" t="str">
            <v>120 00 00000</v>
          </cell>
        </row>
        <row r="392">
          <cell r="A392" t="str">
            <v>Финансовое обеспечение деятельности бюджетных и автономных учреждений</v>
          </cell>
          <cell r="B392">
            <v>910</v>
          </cell>
          <cell r="C392" t="str">
            <v>04</v>
          </cell>
          <cell r="D392" t="str">
            <v>12</v>
          </cell>
          <cell r="E392" t="str">
            <v>120 00 02000</v>
          </cell>
        </row>
        <row r="393">
          <cell r="A393" t="str">
            <v>Учреждения, осуществляющие деятельность в сфере национальной экономики</v>
          </cell>
          <cell r="B393">
            <v>910</v>
          </cell>
          <cell r="C393" t="str">
            <v>04</v>
          </cell>
          <cell r="D393" t="str">
            <v>12</v>
          </cell>
          <cell r="E393" t="str">
            <v>120 00 02070</v>
          </cell>
        </row>
        <row r="394">
          <cell r="A394" t="str">
            <v>Предоставление субсидий бюджетным, автономным учреждениям и иным некоммерческим организациям</v>
          </cell>
          <cell r="B394">
            <v>910</v>
          </cell>
          <cell r="C394" t="str">
            <v>04</v>
          </cell>
          <cell r="D394" t="str">
            <v>12</v>
          </cell>
          <cell r="E394" t="str">
            <v>120 00 02070</v>
          </cell>
          <cell r="F394" t="str">
            <v>600</v>
          </cell>
        </row>
        <row r="395">
          <cell r="A395" t="str">
            <v>Субсидии автономным учреждениям</v>
          </cell>
          <cell r="B395">
            <v>910</v>
          </cell>
          <cell r="C395" t="str">
            <v>04</v>
          </cell>
          <cell r="D395" t="str">
            <v>12</v>
          </cell>
          <cell r="E395" t="str">
            <v>120 00 02070</v>
          </cell>
          <cell r="F395" t="str">
            <v>620</v>
          </cell>
        </row>
        <row r="396">
          <cell r="A396" t="str">
            <v>Мероприятия в установленной сфере деятельности</v>
          </cell>
          <cell r="B396">
            <v>910</v>
          </cell>
          <cell r="C396" t="str">
            <v>04</v>
          </cell>
          <cell r="D396" t="str">
            <v>12</v>
          </cell>
          <cell r="E396" t="str">
            <v>120 00 04000</v>
          </cell>
        </row>
        <row r="397">
          <cell r="A397" t="str">
            <v>Мероприятия в сфере национальной экономики</v>
          </cell>
          <cell r="B397">
            <v>910</v>
          </cell>
          <cell r="C397" t="str">
            <v>04</v>
          </cell>
          <cell r="D397" t="str">
            <v>12</v>
          </cell>
          <cell r="E397" t="str">
            <v>120 00 04070</v>
          </cell>
        </row>
        <row r="398">
          <cell r="A398" t="str">
            <v>Предоставление субсидий бюджетным, автономным учреждениям и иным некоммерческим организациям</v>
          </cell>
          <cell r="B398">
            <v>910</v>
          </cell>
          <cell r="C398" t="str">
            <v>04</v>
          </cell>
          <cell r="D398" t="str">
            <v>12</v>
          </cell>
          <cell r="E398" t="str">
            <v>120 00 04070</v>
          </cell>
          <cell r="F398" t="str">
            <v>600</v>
          </cell>
        </row>
        <row r="399">
          <cell r="A399" t="str">
            <v>Субсидии автономным учреждениям</v>
          </cell>
          <cell r="B399">
            <v>910</v>
          </cell>
          <cell r="C399" t="str">
            <v>04</v>
          </cell>
          <cell r="D399" t="str">
            <v>12</v>
          </cell>
          <cell r="E399" t="str">
            <v>120 00 04070</v>
          </cell>
          <cell r="F399" t="str">
            <v>620</v>
          </cell>
        </row>
        <row r="400">
          <cell r="A400" t="str">
            <v xml:space="preserve">Непрограммное направление расходов </v>
          </cell>
          <cell r="B400">
            <v>910</v>
          </cell>
          <cell r="C400" t="str">
            <v>04</v>
          </cell>
          <cell r="D400" t="str">
            <v>12</v>
          </cell>
          <cell r="E400" t="str">
            <v>990 00 00000</v>
          </cell>
        </row>
        <row r="401">
          <cell r="A401" t="str">
            <v>Финансовое обеспечение деятельности бюджетных и автономных учреждений</v>
          </cell>
          <cell r="B401">
            <v>910</v>
          </cell>
          <cell r="C401" t="str">
            <v>04</v>
          </cell>
          <cell r="D401" t="str">
            <v>12</v>
          </cell>
          <cell r="E401" t="str">
            <v>990 00 02000</v>
          </cell>
        </row>
        <row r="402">
          <cell r="A402" t="str">
            <v>Учреждения, осуществляющие деятельность  в сфере национальной экономики</v>
          </cell>
          <cell r="B402">
            <v>910</v>
          </cell>
          <cell r="C402" t="str">
            <v>04</v>
          </cell>
          <cell r="D402" t="str">
            <v>12</v>
          </cell>
          <cell r="E402" t="str">
            <v>990 00 02070</v>
          </cell>
        </row>
        <row r="403">
          <cell r="A403" t="str">
            <v>Предоставление субсидий бюджетным, автономным учреждениям и иным некоммерческим организациям</v>
          </cell>
          <cell r="B403">
            <v>910</v>
          </cell>
          <cell r="C403" t="str">
            <v>04</v>
          </cell>
          <cell r="D403" t="str">
            <v>12</v>
          </cell>
          <cell r="E403" t="str">
            <v>990 00 02070</v>
          </cell>
          <cell r="F403" t="str">
            <v>600</v>
          </cell>
        </row>
        <row r="404">
          <cell r="A404" t="str">
            <v>Субсидии автономным учреждениям</v>
          </cell>
          <cell r="B404">
            <v>910</v>
          </cell>
          <cell r="C404" t="str">
            <v>04</v>
          </cell>
          <cell r="D404" t="str">
            <v>12</v>
          </cell>
          <cell r="E404" t="str">
            <v>990 00 02070</v>
          </cell>
          <cell r="F404" t="str">
            <v>620</v>
          </cell>
        </row>
        <row r="405">
          <cell r="A405" t="str">
            <v>Мероприятия в установленной сфере деятельности</v>
          </cell>
          <cell r="B405">
            <v>910</v>
          </cell>
          <cell r="C405" t="str">
            <v>04</v>
          </cell>
          <cell r="D405" t="str">
            <v>12</v>
          </cell>
          <cell r="E405" t="str">
            <v>990 00 04000</v>
          </cell>
        </row>
        <row r="406">
          <cell r="A406" t="str">
            <v>Мероприятия в сфере национальной экономики</v>
          </cell>
          <cell r="B406">
            <v>910</v>
          </cell>
          <cell r="C406" t="str">
            <v>04</v>
          </cell>
          <cell r="D406" t="str">
            <v>12</v>
          </cell>
          <cell r="E406" t="str">
            <v>990 00 04070</v>
          </cell>
        </row>
        <row r="407">
          <cell r="A407" t="str">
            <v>Предоставление субсидий бюджетным, автономным учреждениям и иным некоммерческим организациям</v>
          </cell>
          <cell r="B407">
            <v>910</v>
          </cell>
          <cell r="C407" t="str">
            <v>04</v>
          </cell>
          <cell r="D407" t="str">
            <v>12</v>
          </cell>
          <cell r="E407" t="str">
            <v>990 00 04070</v>
          </cell>
          <cell r="F407" t="str">
            <v>600</v>
          </cell>
        </row>
        <row r="408">
          <cell r="A408" t="str">
            <v>Субсидии автономным учреждениям</v>
          </cell>
          <cell r="B408">
            <v>910</v>
          </cell>
          <cell r="C408" t="str">
            <v>04</v>
          </cell>
          <cell r="D408" t="str">
            <v>12</v>
          </cell>
          <cell r="E408" t="str">
            <v>990 00 04070</v>
          </cell>
          <cell r="F408" t="str">
            <v>620</v>
          </cell>
        </row>
        <row r="410">
          <cell r="A410" t="str">
            <v>Департамент культуры администрации городского округа Тольятти</v>
          </cell>
          <cell r="B410">
            <v>912</v>
          </cell>
        </row>
        <row r="411">
          <cell r="A411" t="str">
            <v>Дополнительное образование детей</v>
          </cell>
          <cell r="B411">
            <v>912</v>
          </cell>
          <cell r="C411" t="str">
            <v>07</v>
          </cell>
          <cell r="D411" t="str">
            <v>03</v>
          </cell>
        </row>
        <row r="412">
          <cell r="A412" t="str">
            <v>Муниципальная программа «Культура Тольятти на 2019-2023 годы»</v>
          </cell>
          <cell r="B412">
            <v>912</v>
          </cell>
          <cell r="C412" t="str">
            <v>07</v>
          </cell>
          <cell r="D412" t="str">
            <v>03</v>
          </cell>
          <cell r="E412" t="str">
            <v>010 00 00000</v>
          </cell>
        </row>
        <row r="413">
          <cell r="A413" t="str">
            <v>Финансовое обеспечение деятельности бюджетных и автономных  учреждений</v>
          </cell>
          <cell r="B413">
            <v>912</v>
          </cell>
          <cell r="C413" t="str">
            <v>07</v>
          </cell>
          <cell r="D413" t="str">
            <v>03</v>
          </cell>
          <cell r="E413" t="str">
            <v>010 00 02000</v>
          </cell>
        </row>
        <row r="414">
          <cell r="A414" t="str">
            <v>Организации дополнительного образования детей</v>
          </cell>
          <cell r="B414">
            <v>912</v>
          </cell>
          <cell r="C414" t="str">
            <v>07</v>
          </cell>
          <cell r="D414" t="str">
            <v>03</v>
          </cell>
          <cell r="E414" t="str">
            <v>010 00 02280</v>
          </cell>
        </row>
        <row r="415">
          <cell r="A415" t="str">
            <v>Предоставление субсидий бюджетным, автономным учреждениям и иным некоммерческим организациям</v>
          </cell>
          <cell r="B415">
            <v>912</v>
          </cell>
          <cell r="C415" t="str">
            <v>07</v>
          </cell>
          <cell r="D415" t="str">
            <v>03</v>
          </cell>
          <cell r="E415" t="str">
            <v>010 00 02280</v>
          </cell>
          <cell r="F415" t="str">
            <v>600</v>
          </cell>
        </row>
        <row r="416">
          <cell r="A416" t="str">
            <v>Субсидии бюджетным учреждениям</v>
          </cell>
          <cell r="B416">
            <v>912</v>
          </cell>
          <cell r="C416" t="str">
            <v>07</v>
          </cell>
          <cell r="D416" t="str">
            <v>03</v>
          </cell>
          <cell r="E416" t="str">
            <v>010 00 02280</v>
          </cell>
          <cell r="F416">
            <v>610</v>
          </cell>
        </row>
        <row r="417">
          <cell r="A417" t="str">
            <v>Мероприятия в установленной сфере деятельности</v>
          </cell>
          <cell r="B417">
            <v>912</v>
          </cell>
          <cell r="C417" t="str">
            <v>07</v>
          </cell>
          <cell r="D417" t="str">
            <v>03</v>
          </cell>
          <cell r="E417" t="str">
            <v>010 00 04000</v>
          </cell>
        </row>
        <row r="418">
          <cell r="A418" t="str">
            <v>Мероприятия в сфере дополнительного образования детей</v>
          </cell>
          <cell r="B418">
            <v>912</v>
          </cell>
          <cell r="C418" t="str">
            <v>07</v>
          </cell>
          <cell r="D418" t="str">
            <v>03</v>
          </cell>
          <cell r="E418" t="str">
            <v>010 00 04280</v>
          </cell>
        </row>
        <row r="419">
          <cell r="A419" t="str">
            <v>Предоставление субсидий бюджетным, автономным учреждениям и иным некоммерческим организациям</v>
          </cell>
          <cell r="B419">
            <v>912</v>
          </cell>
          <cell r="C419" t="str">
            <v>07</v>
          </cell>
          <cell r="D419" t="str">
            <v>03</v>
          </cell>
          <cell r="E419" t="str">
            <v>010 00 04280</v>
          </cell>
          <cell r="F419" t="str">
            <v>600</v>
          </cell>
        </row>
        <row r="420">
          <cell r="A420" t="str">
            <v>Субсидии бюджетным учреждениям</v>
          </cell>
          <cell r="B420">
            <v>912</v>
          </cell>
          <cell r="C420" t="str">
            <v>07</v>
          </cell>
          <cell r="D420" t="str">
            <v>03</v>
          </cell>
          <cell r="E420" t="str">
            <v>010 00 04280</v>
          </cell>
          <cell r="F420">
            <v>610</v>
          </cell>
        </row>
        <row r="421">
          <cell r="A421" t="str">
            <v>Мероприятия на поддержку отрасли культуры</v>
          </cell>
          <cell r="B421">
            <v>912</v>
          </cell>
          <cell r="C421" t="str">
            <v>07</v>
          </cell>
          <cell r="D421" t="str">
            <v>03</v>
          </cell>
          <cell r="E421" t="str">
            <v>010 A1 55190</v>
          </cell>
        </row>
        <row r="422">
          <cell r="A422" t="str">
            <v>Предоставление субсидий бюджетным, автономным учреждениям и иным некоммерческим организациям</v>
          </cell>
          <cell r="B422">
            <v>912</v>
          </cell>
          <cell r="C422" t="str">
            <v>07</v>
          </cell>
          <cell r="D422" t="str">
            <v>03</v>
          </cell>
          <cell r="E422" t="str">
            <v>010 A1 55190</v>
          </cell>
          <cell r="F422" t="str">
            <v>600</v>
          </cell>
        </row>
        <row r="423">
          <cell r="A423" t="str">
            <v>Субсидии бюджетным учреждениям</v>
          </cell>
          <cell r="B423">
            <v>912</v>
          </cell>
          <cell r="C423" t="str">
            <v>07</v>
          </cell>
          <cell r="D423" t="str">
            <v>03</v>
          </cell>
          <cell r="E423" t="str">
            <v>010 A1 55190</v>
          </cell>
          <cell r="F423">
            <v>610</v>
          </cell>
        </row>
        <row r="424">
          <cell r="A424" t="str">
            <v>Непрограммное направление расходов</v>
          </cell>
          <cell r="B424">
            <v>912</v>
          </cell>
          <cell r="C424" t="str">
            <v>07</v>
          </cell>
          <cell r="D424" t="str">
            <v>03</v>
          </cell>
          <cell r="E424" t="str">
            <v>990 00 00000</v>
          </cell>
        </row>
        <row r="425">
          <cell r="A425" t="str">
            <v>Финансовое обеспечение деятельности бюджетных и автономных  учреждений</v>
          </cell>
          <cell r="B425">
            <v>912</v>
          </cell>
          <cell r="C425" t="str">
            <v>07</v>
          </cell>
          <cell r="D425" t="str">
            <v>03</v>
          </cell>
          <cell r="E425" t="str">
            <v>990 00 02000</v>
          </cell>
        </row>
        <row r="426">
          <cell r="A426" t="str">
            <v>Организации дополнительного образования</v>
          </cell>
          <cell r="B426">
            <v>912</v>
          </cell>
          <cell r="C426" t="str">
            <v>07</v>
          </cell>
          <cell r="D426" t="str">
            <v>03</v>
          </cell>
          <cell r="E426" t="str">
            <v>990 00 02280</v>
          </cell>
        </row>
        <row r="427">
          <cell r="A427" t="str">
            <v>Предоставление субсидий бюджетным, автономным учреждениям и иным некоммерческим организациям</v>
          </cell>
          <cell r="B427">
            <v>912</v>
          </cell>
          <cell r="C427" t="str">
            <v>07</v>
          </cell>
          <cell r="D427" t="str">
            <v>03</v>
          </cell>
          <cell r="E427" t="str">
            <v>990 00 02280</v>
          </cell>
          <cell r="F427" t="str">
            <v>600</v>
          </cell>
        </row>
        <row r="428">
          <cell r="A428" t="str">
            <v>Субсидии бюджетным учреждениям</v>
          </cell>
          <cell r="B428">
            <v>912</v>
          </cell>
          <cell r="C428" t="str">
            <v>07</v>
          </cell>
          <cell r="D428" t="str">
            <v>03</v>
          </cell>
          <cell r="E428" t="str">
            <v>990 00 02280</v>
          </cell>
          <cell r="F428">
            <v>610</v>
          </cell>
        </row>
        <row r="429">
          <cell r="A429" t="str">
            <v>Мероприятия в установленной сфере деятельности</v>
          </cell>
          <cell r="B429">
            <v>912</v>
          </cell>
          <cell r="C429" t="str">
            <v>07</v>
          </cell>
          <cell r="D429" t="str">
            <v>03</v>
          </cell>
          <cell r="E429" t="str">
            <v>990 00 04000</v>
          </cell>
        </row>
        <row r="430">
          <cell r="A430" t="str">
            <v>Предоставление субсидий бюджетным, автономным учреждениям и иным некоммерческим организациям</v>
          </cell>
          <cell r="B430">
            <v>912</v>
          </cell>
          <cell r="C430" t="str">
            <v>07</v>
          </cell>
          <cell r="D430" t="str">
            <v>03</v>
          </cell>
          <cell r="E430" t="str">
            <v>990 00 04280</v>
          </cell>
          <cell r="F430" t="str">
            <v>600</v>
          </cell>
        </row>
        <row r="431">
          <cell r="A431" t="str">
            <v>Субсидии бюджетным учреждениям</v>
          </cell>
          <cell r="B431">
            <v>912</v>
          </cell>
          <cell r="C431" t="str">
            <v>07</v>
          </cell>
          <cell r="D431" t="str">
            <v>03</v>
          </cell>
          <cell r="E431" t="str">
            <v>990 00 04280</v>
          </cell>
          <cell r="F431">
            <v>610</v>
          </cell>
        </row>
        <row r="433">
          <cell r="A433" t="str">
            <v>Культура</v>
          </cell>
          <cell r="B433">
            <v>912</v>
          </cell>
          <cell r="C433" t="str">
            <v>08</v>
          </cell>
          <cell r="D433" t="str">
            <v>01</v>
          </cell>
        </row>
        <row r="434">
          <cell r="A434" t="str">
            <v>Муниципальная программа «Культура Тольятти на 2019-2023 годы»</v>
          </cell>
          <cell r="B434">
            <v>912</v>
          </cell>
          <cell r="C434" t="str">
            <v>08</v>
          </cell>
          <cell r="D434" t="str">
            <v>01</v>
          </cell>
          <cell r="E434" t="str">
            <v>010 00 00000</v>
          </cell>
        </row>
        <row r="435">
          <cell r="A435" t="str">
            <v>Финансовое обеспечение деятельности бюджетных и автономных  учреждений</v>
          </cell>
          <cell r="B435">
            <v>912</v>
          </cell>
          <cell r="C435" t="str">
            <v>08</v>
          </cell>
          <cell r="D435" t="str">
            <v>01</v>
          </cell>
          <cell r="E435" t="str">
            <v>010 00 02000</v>
          </cell>
        </row>
        <row r="436">
          <cell r="A436" t="str">
            <v>Парковые комплексы</v>
          </cell>
          <cell r="B436">
            <v>912</v>
          </cell>
          <cell r="C436" t="str">
            <v>08</v>
          </cell>
          <cell r="D436" t="str">
            <v>01</v>
          </cell>
          <cell r="E436" t="str">
            <v>010 00 02200</v>
          </cell>
        </row>
        <row r="437">
          <cell r="A437" t="str">
            <v>Предоставление субсидий бюджетным, автономным учреждениям и иным некоммерческим организациям</v>
          </cell>
          <cell r="B437">
            <v>912</v>
          </cell>
          <cell r="C437" t="str">
            <v>08</v>
          </cell>
          <cell r="D437" t="str">
            <v>01</v>
          </cell>
          <cell r="E437" t="str">
            <v>010 00 02200</v>
          </cell>
          <cell r="F437" t="str">
            <v>600</v>
          </cell>
        </row>
        <row r="438">
          <cell r="A438" t="str">
            <v>Субсидии автономным учреждениям</v>
          </cell>
          <cell r="B438">
            <v>912</v>
          </cell>
          <cell r="C438" t="str">
            <v>08</v>
          </cell>
          <cell r="D438" t="str">
            <v>01</v>
          </cell>
          <cell r="E438" t="str">
            <v>010 00 02200</v>
          </cell>
          <cell r="F438" t="str">
            <v>620</v>
          </cell>
        </row>
        <row r="439">
          <cell r="A439" t="str">
            <v>Дворцы, дома и другие учреждения культуры</v>
          </cell>
          <cell r="B439">
            <v>912</v>
          </cell>
          <cell r="C439" t="str">
            <v>08</v>
          </cell>
          <cell r="D439" t="str">
            <v>01</v>
          </cell>
          <cell r="E439" t="str">
            <v>010 00 02210</v>
          </cell>
        </row>
        <row r="440">
          <cell r="A440" t="str">
            <v>Предоставление субсидий бюджетным, автономным учреждениям и иным некоммерческим организациям</v>
          </cell>
          <cell r="B440">
            <v>912</v>
          </cell>
          <cell r="C440" t="str">
            <v>08</v>
          </cell>
          <cell r="D440" t="str">
            <v>01</v>
          </cell>
          <cell r="E440" t="str">
            <v>010 00 02210</v>
          </cell>
          <cell r="F440" t="str">
            <v>600</v>
          </cell>
        </row>
        <row r="441">
          <cell r="A441" t="str">
            <v>Субсидии бюджетным учреждениям</v>
          </cell>
          <cell r="B441">
            <v>912</v>
          </cell>
          <cell r="C441" t="str">
            <v>08</v>
          </cell>
          <cell r="D441" t="str">
            <v>01</v>
          </cell>
          <cell r="E441" t="str">
            <v>010 00 02210</v>
          </cell>
          <cell r="F441">
            <v>610</v>
          </cell>
        </row>
        <row r="442">
          <cell r="A442" t="str">
            <v>Субсидии автономным учреждениям</v>
          </cell>
          <cell r="B442">
            <v>912</v>
          </cell>
          <cell r="C442" t="str">
            <v>08</v>
          </cell>
          <cell r="D442" t="str">
            <v>01</v>
          </cell>
          <cell r="E442" t="str">
            <v>010 00 02210</v>
          </cell>
          <cell r="F442">
            <v>620</v>
          </cell>
        </row>
        <row r="443">
          <cell r="A443" t="str">
            <v>Музеи</v>
          </cell>
          <cell r="B443">
            <v>912</v>
          </cell>
          <cell r="C443" t="str">
            <v>08</v>
          </cell>
          <cell r="D443" t="str">
            <v>01</v>
          </cell>
          <cell r="E443" t="str">
            <v>010 00 02220</v>
          </cell>
        </row>
        <row r="444">
          <cell r="A444" t="str">
            <v>Предоставление субсидий бюджетным, автономным учреждениям и иным некоммерческим организациям</v>
          </cell>
          <cell r="B444">
            <v>912</v>
          </cell>
          <cell r="C444" t="str">
            <v>08</v>
          </cell>
          <cell r="D444" t="str">
            <v>01</v>
          </cell>
          <cell r="E444" t="str">
            <v>010 00 02220</v>
          </cell>
          <cell r="F444" t="str">
            <v>600</v>
          </cell>
        </row>
        <row r="445">
          <cell r="A445" t="str">
            <v>Субсидии бюджетным учреждениям</v>
          </cell>
          <cell r="B445">
            <v>912</v>
          </cell>
          <cell r="C445" t="str">
            <v>08</v>
          </cell>
          <cell r="D445" t="str">
            <v>01</v>
          </cell>
          <cell r="E445" t="str">
            <v>010 00 02220</v>
          </cell>
          <cell r="F445">
            <v>610</v>
          </cell>
        </row>
        <row r="446">
          <cell r="A446" t="str">
            <v>Библиотеки</v>
          </cell>
          <cell r="B446">
            <v>912</v>
          </cell>
          <cell r="C446" t="str">
            <v>08</v>
          </cell>
          <cell r="D446" t="str">
            <v>01</v>
          </cell>
          <cell r="E446" t="str">
            <v>010 00 02230</v>
          </cell>
        </row>
        <row r="447">
          <cell r="A447" t="str">
            <v>Предоставление субсидий бюджетным, автономным учреждениям и иным некоммерческим организациям</v>
          </cell>
          <cell r="B447">
            <v>912</v>
          </cell>
          <cell r="C447" t="str">
            <v>08</v>
          </cell>
          <cell r="D447" t="str">
            <v>01</v>
          </cell>
          <cell r="E447" t="str">
            <v>010 00 02230</v>
          </cell>
          <cell r="F447" t="str">
            <v>600</v>
          </cell>
        </row>
        <row r="448">
          <cell r="A448" t="str">
            <v>Субсидии бюджетным учреждениям</v>
          </cell>
          <cell r="B448">
            <v>912</v>
          </cell>
          <cell r="C448" t="str">
            <v>08</v>
          </cell>
          <cell r="D448" t="str">
            <v>01</v>
          </cell>
          <cell r="E448" t="str">
            <v>010 00 02230</v>
          </cell>
          <cell r="F448">
            <v>610</v>
          </cell>
        </row>
        <row r="449">
          <cell r="A449" t="str">
            <v>Субсидии автономным учреждениям</v>
          </cell>
          <cell r="B449">
            <v>912</v>
          </cell>
          <cell r="C449" t="str">
            <v>08</v>
          </cell>
          <cell r="D449" t="str">
            <v>01</v>
          </cell>
          <cell r="E449" t="str">
            <v>010 00 02230</v>
          </cell>
          <cell r="F449">
            <v>620</v>
          </cell>
        </row>
        <row r="450">
          <cell r="A450" t="str">
            <v>Театры, концертные и другие организации исполнительских искусств</v>
          </cell>
          <cell r="B450">
            <v>912</v>
          </cell>
          <cell r="C450" t="str">
            <v>08</v>
          </cell>
          <cell r="D450" t="str">
            <v>01</v>
          </cell>
          <cell r="E450" t="str">
            <v>010 00 02240</v>
          </cell>
        </row>
        <row r="451">
          <cell r="A451" t="str">
            <v>Предоставление субсидий бюджетным, автономным учреждениям и иным некоммерческим организациям</v>
          </cell>
          <cell r="B451">
            <v>912</v>
          </cell>
          <cell r="C451" t="str">
            <v>08</v>
          </cell>
          <cell r="D451" t="str">
            <v>01</v>
          </cell>
          <cell r="E451" t="str">
            <v>010 00 02240</v>
          </cell>
          <cell r="F451" t="str">
            <v>600</v>
          </cell>
        </row>
        <row r="452">
          <cell r="A452" t="str">
            <v>Субсидии бюджетным учреждениям</v>
          </cell>
          <cell r="B452">
            <v>912</v>
          </cell>
          <cell r="C452" t="str">
            <v>08</v>
          </cell>
          <cell r="D452" t="str">
            <v>01</v>
          </cell>
          <cell r="E452" t="str">
            <v>010 00 02240</v>
          </cell>
          <cell r="F452">
            <v>610</v>
          </cell>
        </row>
        <row r="453">
          <cell r="A453" t="str">
            <v>Субсидии автономным учреждениям</v>
          </cell>
          <cell r="B453">
            <v>912</v>
          </cell>
          <cell r="C453" t="str">
            <v>08</v>
          </cell>
          <cell r="D453" t="str">
            <v>01</v>
          </cell>
          <cell r="E453" t="str">
            <v>010 00 02240</v>
          </cell>
          <cell r="F453">
            <v>620</v>
          </cell>
        </row>
        <row r="454">
          <cell r="A454" t="str">
            <v>Мероприятия в установленной сфере деятельности</v>
          </cell>
          <cell r="B454">
            <v>912</v>
          </cell>
          <cell r="C454" t="str">
            <v>08</v>
          </cell>
          <cell r="D454" t="str">
            <v>01</v>
          </cell>
          <cell r="E454" t="str">
            <v>010 00 04000</v>
          </cell>
        </row>
        <row r="455">
          <cell r="A455" t="str">
            <v>Парковые комплексы</v>
          </cell>
          <cell r="B455">
            <v>912</v>
          </cell>
          <cell r="C455" t="str">
            <v>08</v>
          </cell>
          <cell r="D455" t="str">
            <v>01</v>
          </cell>
          <cell r="E455" t="str">
            <v>010 00 04200</v>
          </cell>
        </row>
        <row r="456">
          <cell r="A456" t="str">
            <v>Предоставление субсидий бюджетным, автономным учреждениям и иным некоммерческим организациям</v>
          </cell>
          <cell r="B456">
            <v>912</v>
          </cell>
          <cell r="C456" t="str">
            <v>08</v>
          </cell>
          <cell r="D456" t="str">
            <v>01</v>
          </cell>
          <cell r="E456" t="str">
            <v>010 00 04200</v>
          </cell>
          <cell r="F456" t="str">
            <v>600</v>
          </cell>
        </row>
        <row r="457">
          <cell r="A457" t="str">
            <v>Субсидии автономным учреждениям</v>
          </cell>
          <cell r="B457">
            <v>912</v>
          </cell>
          <cell r="C457" t="str">
            <v>08</v>
          </cell>
          <cell r="D457" t="str">
            <v>01</v>
          </cell>
          <cell r="E457" t="str">
            <v>010 00 04200</v>
          </cell>
          <cell r="F457" t="str">
            <v>620</v>
          </cell>
        </row>
        <row r="458">
          <cell r="A458" t="str">
            <v>Дворцы, дома и другие учреждения культуры</v>
          </cell>
          <cell r="B458">
            <v>912</v>
          </cell>
          <cell r="C458" t="str">
            <v>08</v>
          </cell>
          <cell r="D458" t="str">
            <v>01</v>
          </cell>
          <cell r="E458" t="str">
            <v>010 00 04210</v>
          </cell>
        </row>
        <row r="459">
          <cell r="A459" t="str">
            <v>Предоставление субсидий бюджетным, автономным учреждениям и иным некоммерческим организациям</v>
          </cell>
          <cell r="B459">
            <v>912</v>
          </cell>
          <cell r="C459" t="str">
            <v>08</v>
          </cell>
          <cell r="D459" t="str">
            <v>01</v>
          </cell>
          <cell r="E459" t="str">
            <v>010 00 04210</v>
          </cell>
          <cell r="F459" t="str">
            <v>600</v>
          </cell>
        </row>
        <row r="460">
          <cell r="A460" t="str">
            <v>Субсидии бюджетным учреждениям</v>
          </cell>
          <cell r="B460">
            <v>912</v>
          </cell>
          <cell r="C460" t="str">
            <v>08</v>
          </cell>
          <cell r="D460" t="str">
            <v>01</v>
          </cell>
          <cell r="E460" t="str">
            <v>010 00 04210</v>
          </cell>
          <cell r="F460">
            <v>610</v>
          </cell>
        </row>
        <row r="461">
          <cell r="A461" t="str">
            <v>Субсидии автономным учреждениям</v>
          </cell>
          <cell r="B461">
            <v>912</v>
          </cell>
          <cell r="C461" t="str">
            <v>08</v>
          </cell>
          <cell r="D461" t="str">
            <v>01</v>
          </cell>
          <cell r="E461" t="str">
            <v>010 00 04210</v>
          </cell>
          <cell r="F461">
            <v>620</v>
          </cell>
        </row>
        <row r="462">
          <cell r="A462" t="str">
            <v>Музеи</v>
          </cell>
          <cell r="B462">
            <v>912</v>
          </cell>
          <cell r="C462" t="str">
            <v>08</v>
          </cell>
          <cell r="D462" t="str">
            <v>01</v>
          </cell>
          <cell r="E462" t="str">
            <v>010 00 04220</v>
          </cell>
        </row>
        <row r="463">
          <cell r="A463" t="str">
            <v>Предоставление субсидий бюджетным, автономным учреждениям и иным некоммерческим организациям</v>
          </cell>
          <cell r="B463">
            <v>912</v>
          </cell>
          <cell r="C463" t="str">
            <v>08</v>
          </cell>
          <cell r="D463" t="str">
            <v>01</v>
          </cell>
          <cell r="E463" t="str">
            <v>010 00 04220</v>
          </cell>
          <cell r="F463" t="str">
            <v>600</v>
          </cell>
        </row>
        <row r="464">
          <cell r="A464" t="str">
            <v>Субсидии бюджетным учреждениям</v>
          </cell>
          <cell r="B464">
            <v>912</v>
          </cell>
          <cell r="C464" t="str">
            <v>08</v>
          </cell>
          <cell r="D464" t="str">
            <v>01</v>
          </cell>
          <cell r="E464" t="str">
            <v>010 00 04220</v>
          </cell>
          <cell r="F464">
            <v>610</v>
          </cell>
        </row>
        <row r="465">
          <cell r="A465" t="str">
            <v>Библиотеки</v>
          </cell>
          <cell r="B465">
            <v>912</v>
          </cell>
          <cell r="C465" t="str">
            <v>08</v>
          </cell>
          <cell r="D465" t="str">
            <v>01</v>
          </cell>
          <cell r="E465" t="str">
            <v>010 00 04230</v>
          </cell>
        </row>
        <row r="466">
          <cell r="A466" t="str">
            <v>Предоставление субсидий бюджетным, автономным учреждениям и иным некоммерческим организациям</v>
          </cell>
          <cell r="B466">
            <v>912</v>
          </cell>
          <cell r="C466" t="str">
            <v>08</v>
          </cell>
          <cell r="D466" t="str">
            <v>01</v>
          </cell>
          <cell r="E466" t="str">
            <v>010 00 04230</v>
          </cell>
          <cell r="F466" t="str">
            <v>600</v>
          </cell>
        </row>
        <row r="467">
          <cell r="A467" t="str">
            <v>Субсидии бюджетным учреждениям</v>
          </cell>
          <cell r="B467">
            <v>912</v>
          </cell>
          <cell r="C467" t="str">
            <v>08</v>
          </cell>
          <cell r="D467" t="str">
            <v>01</v>
          </cell>
          <cell r="E467" t="str">
            <v>010 00 04230</v>
          </cell>
          <cell r="F467">
            <v>610</v>
          </cell>
        </row>
        <row r="468">
          <cell r="A468" t="str">
            <v>Субсидии автономным учреждениям</v>
          </cell>
          <cell r="B468">
            <v>912</v>
          </cell>
          <cell r="C468" t="str">
            <v>08</v>
          </cell>
          <cell r="D468" t="str">
            <v>01</v>
          </cell>
          <cell r="E468" t="str">
            <v>010 00 04230</v>
          </cell>
          <cell r="F468">
            <v>620</v>
          </cell>
        </row>
        <row r="469">
          <cell r="A469" t="str">
            <v>Театры, концертные и другие организации исполнительских искусств</v>
          </cell>
          <cell r="B469">
            <v>912</v>
          </cell>
          <cell r="C469" t="str">
            <v>08</v>
          </cell>
          <cell r="D469" t="str">
            <v>01</v>
          </cell>
          <cell r="E469" t="str">
            <v>010 00 04240</v>
          </cell>
        </row>
        <row r="470">
          <cell r="A470" t="str">
            <v>Предоставление субсидий бюджетным, автономным учреждениям и иным некоммерческим организациям</v>
          </cell>
          <cell r="B470">
            <v>912</v>
          </cell>
          <cell r="C470" t="str">
            <v>08</v>
          </cell>
          <cell r="D470" t="str">
            <v>01</v>
          </cell>
          <cell r="E470" t="str">
            <v>010 00 04240</v>
          </cell>
          <cell r="F470" t="str">
            <v>600</v>
          </cell>
        </row>
        <row r="471">
          <cell r="A471" t="str">
            <v>Субсидии бюджетным учреждениям</v>
          </cell>
          <cell r="B471">
            <v>912</v>
          </cell>
          <cell r="C471" t="str">
            <v>08</v>
          </cell>
          <cell r="D471" t="str">
            <v>01</v>
          </cell>
          <cell r="E471" t="str">
            <v>010 00 04240</v>
          </cell>
          <cell r="F471">
            <v>610</v>
          </cell>
        </row>
        <row r="472">
          <cell r="A472" t="str">
            <v>Субсидии автономным учреждениям</v>
          </cell>
          <cell r="B472">
            <v>912</v>
          </cell>
          <cell r="C472" t="str">
            <v>08</v>
          </cell>
          <cell r="D472" t="str">
            <v>01</v>
          </cell>
          <cell r="E472" t="str">
            <v>010 00 04240</v>
          </cell>
          <cell r="F472">
            <v>620</v>
          </cell>
        </row>
        <row r="473">
          <cell r="A473" t="str">
            <v>Поддержка творческой деятельности и техническое оснащение детских и кукольных театров</v>
          </cell>
          <cell r="B473">
            <v>912</v>
          </cell>
          <cell r="C473" t="str">
            <v>08</v>
          </cell>
          <cell r="D473" t="str">
            <v>01</v>
          </cell>
          <cell r="E473" t="str">
            <v>010 00 L5170</v>
          </cell>
        </row>
        <row r="474">
          <cell r="A474" t="str">
            <v>Предоставление субсидий бюджетным, автономным учреждениям и иным некоммерческим организациям</v>
          </cell>
          <cell r="B474">
            <v>912</v>
          </cell>
          <cell r="C474" t="str">
            <v>08</v>
          </cell>
          <cell r="D474" t="str">
            <v>01</v>
          </cell>
          <cell r="E474" t="str">
            <v>010 00 L5170</v>
          </cell>
          <cell r="F474" t="str">
            <v>600</v>
          </cell>
        </row>
        <row r="475">
          <cell r="A475" t="str">
            <v>Субсидии бюджетным учреждениям</v>
          </cell>
          <cell r="B475">
            <v>912</v>
          </cell>
          <cell r="C475" t="str">
            <v>08</v>
          </cell>
          <cell r="D475" t="str">
            <v>01</v>
          </cell>
          <cell r="E475" t="str">
            <v>010 00 L5170</v>
          </cell>
          <cell r="F475" t="str">
            <v>610</v>
          </cell>
        </row>
        <row r="476">
          <cell r="A476" t="str">
            <v>Субсидии автономным учреждениям</v>
          </cell>
          <cell r="B476">
            <v>912</v>
          </cell>
          <cell r="C476" t="str">
            <v>08</v>
          </cell>
          <cell r="D476" t="str">
            <v>01</v>
          </cell>
          <cell r="E476" t="str">
            <v>010 00 L5170</v>
          </cell>
          <cell r="F476" t="str">
            <v>620</v>
          </cell>
        </row>
        <row r="477">
          <cell r="A477" t="str">
            <v>Непрограммное направление расходов</v>
          </cell>
          <cell r="B477">
            <v>912</v>
          </cell>
          <cell r="C477" t="str">
            <v>08</v>
          </cell>
          <cell r="D477" t="str">
            <v>01</v>
          </cell>
          <cell r="E477" t="str">
            <v>990 00 00000</v>
          </cell>
        </row>
        <row r="478">
          <cell r="A478" t="str">
            <v>Финансовое обеспечение деятельности бюджетных и автономных  учреждений</v>
          </cell>
          <cell r="B478">
            <v>912</v>
          </cell>
          <cell r="C478" t="str">
            <v>08</v>
          </cell>
          <cell r="D478" t="str">
            <v>01</v>
          </cell>
          <cell r="E478" t="str">
            <v>990 00 02000</v>
          </cell>
        </row>
        <row r="479">
          <cell r="A479" t="str">
            <v>Парковые комплексы</v>
          </cell>
          <cell r="B479">
            <v>912</v>
          </cell>
          <cell r="C479" t="str">
            <v>08</v>
          </cell>
          <cell r="D479" t="str">
            <v>01</v>
          </cell>
          <cell r="E479" t="str">
            <v>990 00 02200</v>
          </cell>
        </row>
        <row r="480">
          <cell r="A480" t="str">
            <v>Предоставление субсидий бюджетным, автономным учреждениям и иным некоммерческим организациям</v>
          </cell>
          <cell r="B480">
            <v>912</v>
          </cell>
          <cell r="C480" t="str">
            <v>08</v>
          </cell>
          <cell r="D480" t="str">
            <v>01</v>
          </cell>
          <cell r="E480" t="str">
            <v>990 00 02200</v>
          </cell>
          <cell r="F480" t="str">
            <v>600</v>
          </cell>
        </row>
        <row r="481">
          <cell r="A481" t="str">
            <v>Субсидии автономным учреждениям</v>
          </cell>
          <cell r="B481">
            <v>912</v>
          </cell>
          <cell r="C481" t="str">
            <v>08</v>
          </cell>
          <cell r="D481" t="str">
            <v>01</v>
          </cell>
          <cell r="E481" t="str">
            <v>990 00 02200</v>
          </cell>
          <cell r="F481" t="str">
            <v>620</v>
          </cell>
        </row>
        <row r="482">
          <cell r="A482" t="str">
            <v>Дворцы, дома и другие учреждения культуры</v>
          </cell>
          <cell r="B482">
            <v>912</v>
          </cell>
          <cell r="C482" t="str">
            <v>08</v>
          </cell>
          <cell r="D482" t="str">
            <v>01</v>
          </cell>
          <cell r="E482" t="str">
            <v>990 00 02210</v>
          </cell>
        </row>
        <row r="483">
          <cell r="A483" t="str">
            <v>Предоставление субсидий бюджетным, автономным учреждениям и иным некоммерческим организациям</v>
          </cell>
          <cell r="B483">
            <v>912</v>
          </cell>
          <cell r="C483" t="str">
            <v>08</v>
          </cell>
          <cell r="D483" t="str">
            <v>01</v>
          </cell>
          <cell r="E483" t="str">
            <v>990 00 02210</v>
          </cell>
          <cell r="F483" t="str">
            <v>600</v>
          </cell>
        </row>
        <row r="484">
          <cell r="A484" t="str">
            <v>Субсидии бюджетным учреждениям</v>
          </cell>
          <cell r="B484">
            <v>912</v>
          </cell>
          <cell r="C484" t="str">
            <v>08</v>
          </cell>
          <cell r="D484" t="str">
            <v>01</v>
          </cell>
          <cell r="E484" t="str">
            <v>990 00 02210</v>
          </cell>
          <cell r="F484">
            <v>610</v>
          </cell>
        </row>
        <row r="485">
          <cell r="A485" t="str">
            <v>Субсидии автономным учреждениям</v>
          </cell>
          <cell r="B485">
            <v>912</v>
          </cell>
          <cell r="C485" t="str">
            <v>08</v>
          </cell>
          <cell r="D485" t="str">
            <v>01</v>
          </cell>
          <cell r="E485" t="str">
            <v>990 00 02210</v>
          </cell>
          <cell r="F485">
            <v>620</v>
          </cell>
        </row>
        <row r="486">
          <cell r="A486" t="str">
            <v>Музеи</v>
          </cell>
          <cell r="B486">
            <v>912</v>
          </cell>
          <cell r="C486" t="str">
            <v>08</v>
          </cell>
          <cell r="D486" t="str">
            <v>01</v>
          </cell>
          <cell r="E486" t="str">
            <v>990 00 02220</v>
          </cell>
        </row>
        <row r="487">
          <cell r="A487" t="str">
            <v>Предоставление субсидий бюджетным, автономным учреждениям и иным некоммерческим организациям</v>
          </cell>
          <cell r="B487">
            <v>912</v>
          </cell>
          <cell r="C487" t="str">
            <v>08</v>
          </cell>
          <cell r="D487" t="str">
            <v>01</v>
          </cell>
          <cell r="E487" t="str">
            <v>990 00 02220</v>
          </cell>
          <cell r="F487" t="str">
            <v>600</v>
          </cell>
        </row>
        <row r="488">
          <cell r="A488" t="str">
            <v>Субсидии бюджетным учреждениям</v>
          </cell>
          <cell r="B488">
            <v>912</v>
          </cell>
          <cell r="C488" t="str">
            <v>08</v>
          </cell>
          <cell r="D488" t="str">
            <v>01</v>
          </cell>
          <cell r="E488" t="str">
            <v>990 00 02220</v>
          </cell>
          <cell r="F488">
            <v>610</v>
          </cell>
        </row>
        <row r="489">
          <cell r="A489" t="str">
            <v>Библиотеки</v>
          </cell>
          <cell r="B489">
            <v>912</v>
          </cell>
          <cell r="C489" t="str">
            <v>08</v>
          </cell>
          <cell r="D489" t="str">
            <v>01</v>
          </cell>
          <cell r="E489" t="str">
            <v>990 00 02230</v>
          </cell>
        </row>
        <row r="490">
          <cell r="A490" t="str">
            <v>Предоставление субсидий бюджетным, автономным учреждениям и иным некоммерческим организациям</v>
          </cell>
          <cell r="B490">
            <v>912</v>
          </cell>
          <cell r="C490" t="str">
            <v>08</v>
          </cell>
          <cell r="D490" t="str">
            <v>01</v>
          </cell>
          <cell r="E490" t="str">
            <v>990 00 02230</v>
          </cell>
          <cell r="F490" t="str">
            <v>600</v>
          </cell>
        </row>
        <row r="491">
          <cell r="A491" t="str">
            <v>Субсидии бюджетным учреждениям</v>
          </cell>
          <cell r="B491">
            <v>912</v>
          </cell>
          <cell r="C491" t="str">
            <v>08</v>
          </cell>
          <cell r="D491" t="str">
            <v>01</v>
          </cell>
          <cell r="E491" t="str">
            <v>990 00 02230</v>
          </cell>
          <cell r="F491">
            <v>610</v>
          </cell>
        </row>
        <row r="492">
          <cell r="A492" t="str">
            <v>Субсидии автономным учреждениям</v>
          </cell>
          <cell r="B492">
            <v>912</v>
          </cell>
          <cell r="C492" t="str">
            <v>08</v>
          </cell>
          <cell r="D492" t="str">
            <v>01</v>
          </cell>
          <cell r="E492" t="str">
            <v>990 00 02230</v>
          </cell>
          <cell r="F492">
            <v>620</v>
          </cell>
        </row>
        <row r="493">
          <cell r="A493" t="str">
            <v>Театры, концертные и другие организации исполнительских искусств</v>
          </cell>
          <cell r="B493">
            <v>912</v>
          </cell>
          <cell r="C493" t="str">
            <v>08</v>
          </cell>
          <cell r="D493" t="str">
            <v>01</v>
          </cell>
          <cell r="E493" t="str">
            <v>990 00 02240</v>
          </cell>
        </row>
        <row r="494">
          <cell r="A494" t="str">
            <v>Предоставление субсидий бюджетным, автономным учреждениям и иным некоммерческим организациям</v>
          </cell>
          <cell r="B494">
            <v>912</v>
          </cell>
          <cell r="C494" t="str">
            <v>08</v>
          </cell>
          <cell r="D494" t="str">
            <v>01</v>
          </cell>
          <cell r="E494" t="str">
            <v>990 00 02240</v>
          </cell>
          <cell r="F494" t="str">
            <v>600</v>
          </cell>
        </row>
        <row r="495">
          <cell r="A495" t="str">
            <v>Субсидии бюджетным учреждениям</v>
          </cell>
          <cell r="B495">
            <v>912</v>
          </cell>
          <cell r="C495" t="str">
            <v>08</v>
          </cell>
          <cell r="D495" t="str">
            <v>01</v>
          </cell>
          <cell r="E495" t="str">
            <v>990 00 02240</v>
          </cell>
          <cell r="F495">
            <v>610</v>
          </cell>
        </row>
        <row r="496">
          <cell r="A496" t="str">
            <v>Субсидии автономным учреждениям</v>
          </cell>
          <cell r="B496">
            <v>912</v>
          </cell>
          <cell r="C496" t="str">
            <v>08</v>
          </cell>
          <cell r="D496" t="str">
            <v>01</v>
          </cell>
          <cell r="E496" t="str">
            <v>990 00 02240</v>
          </cell>
          <cell r="F496">
            <v>620</v>
          </cell>
        </row>
        <row r="497">
          <cell r="A497" t="str">
            <v>Мероприятия в установленной сфере деятельности</v>
          </cell>
          <cell r="B497">
            <v>912</v>
          </cell>
          <cell r="C497" t="str">
            <v>08</v>
          </cell>
          <cell r="D497" t="str">
            <v>01</v>
          </cell>
          <cell r="E497" t="str">
            <v>990 00 04000</v>
          </cell>
        </row>
        <row r="498">
          <cell r="A498" t="str">
            <v>Парковые комплексы</v>
          </cell>
          <cell r="B498">
            <v>912</v>
          </cell>
          <cell r="C498" t="str">
            <v>08</v>
          </cell>
          <cell r="D498" t="str">
            <v>01</v>
          </cell>
          <cell r="E498" t="str">
            <v>990 00 04200</v>
          </cell>
        </row>
        <row r="499">
          <cell r="A499" t="str">
            <v>Предоставление субсидий бюджетным, автономным учреждениям и иным некоммерческим организациям</v>
          </cell>
          <cell r="B499">
            <v>912</v>
          </cell>
          <cell r="C499" t="str">
            <v>08</v>
          </cell>
          <cell r="D499" t="str">
            <v>01</v>
          </cell>
          <cell r="E499" t="str">
            <v>990 00 04200</v>
          </cell>
          <cell r="F499" t="str">
            <v>600</v>
          </cell>
        </row>
        <row r="500">
          <cell r="A500" t="str">
            <v>Субсидии автономным учреждениям</v>
          </cell>
          <cell r="B500">
            <v>912</v>
          </cell>
          <cell r="C500" t="str">
            <v>08</v>
          </cell>
          <cell r="D500" t="str">
            <v>01</v>
          </cell>
          <cell r="E500" t="str">
            <v>990 00 04200</v>
          </cell>
          <cell r="F500" t="str">
            <v>620</v>
          </cell>
        </row>
        <row r="501">
          <cell r="A501" t="str">
            <v>Дворцы, дома и другие учреждения культуры</v>
          </cell>
          <cell r="B501">
            <v>912</v>
          </cell>
          <cell r="C501" t="str">
            <v>08</v>
          </cell>
          <cell r="D501" t="str">
            <v>01</v>
          </cell>
          <cell r="E501" t="str">
            <v>990 00 04210</v>
          </cell>
        </row>
        <row r="502">
          <cell r="A502" t="str">
            <v>Предоставление субсидий бюджетным, автономным учреждениям и иным некоммерческим организациям</v>
          </cell>
          <cell r="B502">
            <v>912</v>
          </cell>
          <cell r="C502" t="str">
            <v>08</v>
          </cell>
          <cell r="D502" t="str">
            <v>01</v>
          </cell>
          <cell r="E502" t="str">
            <v>990 00 04210</v>
          </cell>
          <cell r="F502" t="str">
            <v>600</v>
          </cell>
        </row>
        <row r="503">
          <cell r="A503" t="str">
            <v>Субсидии бюджетным учреждениям</v>
          </cell>
          <cell r="B503">
            <v>912</v>
          </cell>
          <cell r="C503" t="str">
            <v>08</v>
          </cell>
          <cell r="D503" t="str">
            <v>01</v>
          </cell>
          <cell r="E503" t="str">
            <v>990 00 04210</v>
          </cell>
          <cell r="F503">
            <v>610</v>
          </cell>
        </row>
        <row r="504">
          <cell r="A504" t="str">
            <v>Субсидии автономным учреждениям</v>
          </cell>
          <cell r="B504">
            <v>912</v>
          </cell>
          <cell r="C504" t="str">
            <v>08</v>
          </cell>
          <cell r="D504" t="str">
            <v>01</v>
          </cell>
          <cell r="E504" t="str">
            <v>990 00 04210</v>
          </cell>
          <cell r="F504">
            <v>620</v>
          </cell>
        </row>
        <row r="505">
          <cell r="A505" t="str">
            <v>Музеи</v>
          </cell>
          <cell r="B505">
            <v>912</v>
          </cell>
          <cell r="C505" t="str">
            <v>08</v>
          </cell>
          <cell r="D505" t="str">
            <v>01</v>
          </cell>
          <cell r="E505" t="str">
            <v>990 00 04220</v>
          </cell>
        </row>
        <row r="506">
          <cell r="A506" t="str">
            <v>Предоставление субсидий бюджетным, автономным учреждениям и иным некоммерческим организациям</v>
          </cell>
          <cell r="B506">
            <v>912</v>
          </cell>
          <cell r="C506" t="str">
            <v>08</v>
          </cell>
          <cell r="D506" t="str">
            <v>01</v>
          </cell>
          <cell r="E506" t="str">
            <v>990 00 04220</v>
          </cell>
          <cell r="F506" t="str">
            <v>600</v>
          </cell>
        </row>
        <row r="507">
          <cell r="A507" t="str">
            <v>Субсидии бюджетным учреждениям</v>
          </cell>
          <cell r="B507">
            <v>912</v>
          </cell>
          <cell r="C507" t="str">
            <v>08</v>
          </cell>
          <cell r="D507" t="str">
            <v>01</v>
          </cell>
          <cell r="E507" t="str">
            <v>990 00 04220</v>
          </cell>
          <cell r="F507">
            <v>610</v>
          </cell>
        </row>
        <row r="508">
          <cell r="A508" t="str">
            <v>Библиотеки</v>
          </cell>
          <cell r="B508">
            <v>912</v>
          </cell>
          <cell r="C508" t="str">
            <v>08</v>
          </cell>
          <cell r="D508" t="str">
            <v>01</v>
          </cell>
          <cell r="E508" t="str">
            <v>990 00 04230</v>
          </cell>
        </row>
        <row r="509">
          <cell r="A509" t="str">
            <v>Предоставление субсидий бюджетным, автономным учреждениям и иным некоммерческим организациям</v>
          </cell>
          <cell r="B509">
            <v>912</v>
          </cell>
          <cell r="C509" t="str">
            <v>08</v>
          </cell>
          <cell r="D509" t="str">
            <v>01</v>
          </cell>
          <cell r="E509" t="str">
            <v>990 00 04230</v>
          </cell>
          <cell r="F509" t="str">
            <v>600</v>
          </cell>
        </row>
        <row r="510">
          <cell r="A510" t="str">
            <v>Субсидии бюджетным учреждениям</v>
          </cell>
          <cell r="B510">
            <v>912</v>
          </cell>
          <cell r="C510" t="str">
            <v>08</v>
          </cell>
          <cell r="D510" t="str">
            <v>01</v>
          </cell>
          <cell r="E510" t="str">
            <v>990 00 04230</v>
          </cell>
          <cell r="F510">
            <v>610</v>
          </cell>
        </row>
        <row r="511">
          <cell r="A511" t="str">
            <v>Субсидии автономным учреждениям</v>
          </cell>
          <cell r="B511">
            <v>912</v>
          </cell>
          <cell r="C511" t="str">
            <v>08</v>
          </cell>
          <cell r="D511" t="str">
            <v>01</v>
          </cell>
          <cell r="E511" t="str">
            <v>990 00 04230</v>
          </cell>
          <cell r="F511">
            <v>620</v>
          </cell>
        </row>
        <row r="512">
          <cell r="A512" t="str">
            <v>Театры, концертные и другие организации исполнительских искусств</v>
          </cell>
          <cell r="B512">
            <v>912</v>
          </cell>
          <cell r="C512" t="str">
            <v>08</v>
          </cell>
          <cell r="D512" t="str">
            <v>01</v>
          </cell>
          <cell r="E512" t="str">
            <v>990 00 04240</v>
          </cell>
        </row>
        <row r="513">
          <cell r="A513" t="str">
            <v>Предоставление субсидий бюджетным, автономным учреждениям и иным некоммерческим организациям</v>
          </cell>
          <cell r="B513">
            <v>912</v>
          </cell>
          <cell r="C513" t="str">
            <v>08</v>
          </cell>
          <cell r="D513" t="str">
            <v>01</v>
          </cell>
          <cell r="E513" t="str">
            <v>990 00 04240</v>
          </cell>
          <cell r="F513" t="str">
            <v>600</v>
          </cell>
        </row>
        <row r="514">
          <cell r="A514" t="str">
            <v>Субсидии бюджетным учреждениям</v>
          </cell>
          <cell r="B514">
            <v>912</v>
          </cell>
          <cell r="C514" t="str">
            <v>08</v>
          </cell>
          <cell r="D514" t="str">
            <v>01</v>
          </cell>
          <cell r="E514" t="str">
            <v>990 00 04240</v>
          </cell>
          <cell r="F514">
            <v>610</v>
          </cell>
        </row>
        <row r="515">
          <cell r="A515" t="str">
            <v>Субсидии автономным учреждениям</v>
          </cell>
          <cell r="B515">
            <v>912</v>
          </cell>
          <cell r="C515" t="str">
            <v>08</v>
          </cell>
          <cell r="D515" t="str">
            <v>01</v>
          </cell>
          <cell r="E515" t="str">
            <v>990 00 04240</v>
          </cell>
          <cell r="F515">
            <v>620</v>
          </cell>
        </row>
        <row r="517">
          <cell r="A517" t="str">
            <v>Другие вопросы в области культуры, кинематографии</v>
          </cell>
          <cell r="B517">
            <v>912</v>
          </cell>
          <cell r="C517" t="str">
            <v>08</v>
          </cell>
          <cell r="D517" t="str">
            <v>04</v>
          </cell>
        </row>
        <row r="518">
          <cell r="A518" t="str">
            <v>Муниципальная программа «Культура Тольятти на 2019-2023 годы»</v>
          </cell>
          <cell r="B518">
            <v>912</v>
          </cell>
          <cell r="C518" t="str">
            <v>08</v>
          </cell>
          <cell r="D518" t="str">
            <v>04</v>
          </cell>
          <cell r="E518" t="str">
            <v>010 00 00000</v>
          </cell>
        </row>
        <row r="519">
          <cell r="A519" t="str">
            <v>Мероприятия в установленной сфере деятельности</v>
          </cell>
          <cell r="B519">
            <v>912</v>
          </cell>
          <cell r="C519" t="str">
            <v>08</v>
          </cell>
          <cell r="D519" t="str">
            <v>04</v>
          </cell>
          <cell r="E519" t="str">
            <v>010 00 04000</v>
          </cell>
        </row>
        <row r="520">
          <cell r="A520" t="str">
            <v>Мероприятия на обеспечение деятельности органов местного самоуправления в сфере культуры</v>
          </cell>
          <cell r="B520">
            <v>912</v>
          </cell>
          <cell r="C520" t="str">
            <v>08</v>
          </cell>
          <cell r="D520" t="str">
            <v>04</v>
          </cell>
          <cell r="E520" t="str">
            <v>010 00 04510</v>
          </cell>
        </row>
        <row r="521">
          <cell r="A521" t="str">
            <v>Закупка товаров, работ и услуг для обеспечения государственных (муниципальных) нужд</v>
          </cell>
          <cell r="B521">
            <v>912</v>
          </cell>
          <cell r="C521" t="str">
            <v>08</v>
          </cell>
          <cell r="D521" t="str">
            <v>04</v>
          </cell>
          <cell r="E521" t="str">
            <v>010 00 04510</v>
          </cell>
          <cell r="F521" t="str">
            <v>200</v>
          </cell>
        </row>
        <row r="522">
          <cell r="A522" t="str">
            <v>Иные закупки товаров, работ и услуг для обеспечения государственных (муниципальных) нужд</v>
          </cell>
          <cell r="B522">
            <v>912</v>
          </cell>
          <cell r="C522" t="str">
            <v>08</v>
          </cell>
          <cell r="D522" t="str">
            <v>04</v>
          </cell>
          <cell r="E522" t="str">
            <v>010 00 04510</v>
          </cell>
          <cell r="F522" t="str">
            <v>240</v>
          </cell>
        </row>
        <row r="523">
          <cell r="A523" t="str">
            <v>Непрограммное направление расходов</v>
          </cell>
          <cell r="B523">
            <v>912</v>
          </cell>
          <cell r="C523" t="str">
            <v>08</v>
          </cell>
          <cell r="D523" t="str">
            <v>04</v>
          </cell>
          <cell r="E523" t="str">
            <v>990 00 00000</v>
          </cell>
        </row>
        <row r="524">
          <cell r="A524" t="str">
            <v>Мероприятия в установленной сфере деятельности</v>
          </cell>
          <cell r="B524">
            <v>912</v>
          </cell>
          <cell r="C524" t="str">
            <v>08</v>
          </cell>
          <cell r="D524" t="str">
            <v>04</v>
          </cell>
          <cell r="E524" t="str">
            <v>990 00 04000</v>
          </cell>
        </row>
        <row r="525">
          <cell r="A525" t="str">
            <v>Мероприятия на обеспечение деятельности органов местного самоуправления в сфере культуры</v>
          </cell>
          <cell r="B525">
            <v>912</v>
          </cell>
          <cell r="C525" t="str">
            <v>08</v>
          </cell>
          <cell r="D525" t="str">
            <v>04</v>
          </cell>
          <cell r="E525" t="str">
            <v>990 00 04510</v>
          </cell>
        </row>
        <row r="526">
          <cell r="A526" t="str">
            <v>Закупка товаров, работ и услуг для обеспечения государственных (муниципальных) нужд</v>
          </cell>
          <cell r="B526">
            <v>912</v>
          </cell>
          <cell r="C526" t="str">
            <v>08</v>
          </cell>
          <cell r="D526" t="str">
            <v>04</v>
          </cell>
          <cell r="E526" t="str">
            <v>990 00 04510</v>
          </cell>
          <cell r="F526" t="str">
            <v>200</v>
          </cell>
        </row>
        <row r="527">
          <cell r="A527" t="str">
            <v>Иные закупки товаров, работ и услуг для обеспечения государственных (муниципальных) нужд</v>
          </cell>
          <cell r="B527">
            <v>912</v>
          </cell>
          <cell r="C527" t="str">
            <v>08</v>
          </cell>
          <cell r="D527" t="str">
            <v>04</v>
          </cell>
          <cell r="E527" t="str">
            <v>990 00 04510</v>
          </cell>
          <cell r="F527" t="str">
            <v>240</v>
          </cell>
        </row>
        <row r="529">
          <cell r="A529" t="str">
            <v>Департамент образования администрации городского округа Тольятти</v>
          </cell>
          <cell r="B529">
            <v>913</v>
          </cell>
        </row>
        <row r="530">
          <cell r="A530" t="str">
            <v>Дошкольное образование</v>
          </cell>
          <cell r="B530">
            <v>913</v>
          </cell>
          <cell r="C530" t="str">
            <v>07</v>
          </cell>
          <cell r="D530" t="str">
            <v>01</v>
          </cell>
        </row>
        <row r="531">
          <cell r="A531" t="str">
            <v>Муниципальная программа  «Развитие системы образования городского округа Тольятти на 2021-2027 годы»</v>
          </cell>
          <cell r="B531">
            <v>913</v>
          </cell>
          <cell r="C531" t="str">
            <v>07</v>
          </cell>
          <cell r="D531" t="str">
            <v>01</v>
          </cell>
          <cell r="E531" t="str">
            <v>070 00 00000</v>
          </cell>
        </row>
        <row r="532">
          <cell r="A532" t="str">
            <v>Финансовое обеспечение деятельности бюджетных и автономных  учреждений</v>
          </cell>
          <cell r="B532">
            <v>913</v>
          </cell>
          <cell r="C532" t="str">
            <v>07</v>
          </cell>
          <cell r="D532" t="str">
            <v>01</v>
          </cell>
          <cell r="E532" t="str">
            <v>070 00 02000</v>
          </cell>
        </row>
        <row r="533">
          <cell r="A533" t="str">
            <v>Дошкольные образовательные организации</v>
          </cell>
          <cell r="B533">
            <v>913</v>
          </cell>
          <cell r="C533" t="str">
            <v>07</v>
          </cell>
          <cell r="D533" t="str">
            <v>01</v>
          </cell>
          <cell r="E533" t="str">
            <v>070 00 02260</v>
          </cell>
        </row>
        <row r="534">
          <cell r="A534" t="str">
            <v>Предоставление субсидий бюджетным, автономным учреждениям и иным некоммерческим организациям</v>
          </cell>
          <cell r="B534">
            <v>913</v>
          </cell>
          <cell r="C534" t="str">
            <v>07</v>
          </cell>
          <cell r="D534" t="str">
            <v>01</v>
          </cell>
          <cell r="E534" t="str">
            <v>070 00 02260</v>
          </cell>
          <cell r="F534" t="str">
            <v>600</v>
          </cell>
        </row>
        <row r="535">
          <cell r="A535" t="str">
            <v>Субсидии бюджетным учреждениям</v>
          </cell>
          <cell r="B535">
            <v>913</v>
          </cell>
          <cell r="C535" t="str">
            <v>07</v>
          </cell>
          <cell r="D535" t="str">
            <v>01</v>
          </cell>
          <cell r="E535" t="str">
            <v>070 00 02260</v>
          </cell>
          <cell r="F535">
            <v>610</v>
          </cell>
        </row>
        <row r="536">
          <cell r="A536" t="str">
            <v>Субсидии автономным учреждениям</v>
          </cell>
          <cell r="B536">
            <v>913</v>
          </cell>
          <cell r="C536" t="str">
            <v>07</v>
          </cell>
          <cell r="D536" t="str">
            <v>01</v>
          </cell>
          <cell r="E536" t="str">
            <v>070 00 02260</v>
          </cell>
          <cell r="F536">
            <v>620</v>
          </cell>
        </row>
        <row r="537">
          <cell r="A537" t="str">
            <v>Мероприятия в установленной сфере деятельности</v>
          </cell>
          <cell r="B537">
            <v>913</v>
          </cell>
          <cell r="C537" t="str">
            <v>07</v>
          </cell>
          <cell r="D537" t="str">
            <v>01</v>
          </cell>
          <cell r="E537" t="str">
            <v>070 00 04000</v>
          </cell>
        </row>
        <row r="538">
          <cell r="A538" t="str">
            <v>Мероприятия в сфере дошкольного образования</v>
          </cell>
          <cell r="B538">
            <v>913</v>
          </cell>
          <cell r="C538" t="str">
            <v>07</v>
          </cell>
          <cell r="D538" t="str">
            <v>01</v>
          </cell>
          <cell r="E538" t="str">
            <v>070 00 04260</v>
          </cell>
        </row>
        <row r="539">
          <cell r="A539" t="str">
            <v>Предоставление субсидий бюджетным, автономным учреждениям и иным некоммерческим организациям</v>
          </cell>
          <cell r="B539">
            <v>913</v>
          </cell>
          <cell r="C539" t="str">
            <v>07</v>
          </cell>
          <cell r="D539" t="str">
            <v>01</v>
          </cell>
          <cell r="E539" t="str">
            <v>070 00 04260</v>
          </cell>
          <cell r="F539" t="str">
            <v>600</v>
          </cell>
        </row>
        <row r="540">
          <cell r="A540" t="str">
            <v>Субсидии бюджетным учреждениям</v>
          </cell>
          <cell r="B540">
            <v>913</v>
          </cell>
          <cell r="C540" t="str">
            <v>07</v>
          </cell>
          <cell r="D540" t="str">
            <v>01</v>
          </cell>
          <cell r="E540" t="str">
            <v>070 00 04260</v>
          </cell>
          <cell r="F540">
            <v>610</v>
          </cell>
        </row>
        <row r="541">
          <cell r="A541" t="str">
            <v>Субсидии автономным учреждениям</v>
          </cell>
          <cell r="B541">
            <v>913</v>
          </cell>
          <cell r="C541" t="str">
            <v>07</v>
          </cell>
          <cell r="D541" t="str">
            <v>01</v>
          </cell>
          <cell r="E541" t="str">
            <v>070 00 04260</v>
          </cell>
          <cell r="F541">
            <v>620</v>
          </cell>
        </row>
        <row r="542">
          <cell r="A542" t="str">
            <v>Субсидии некоммерческим организациям</v>
          </cell>
          <cell r="B542">
            <v>913</v>
          </cell>
          <cell r="C542" t="str">
            <v>07</v>
          </cell>
          <cell r="D542" t="str">
            <v>01</v>
          </cell>
          <cell r="E542" t="str">
            <v>070 00 10000</v>
          </cell>
        </row>
        <row r="543">
          <cell r="A543" t="str">
            <v>Субсидии некоммерческим организациям в сфере дошкольного образования</v>
          </cell>
          <cell r="B543">
            <v>913</v>
          </cell>
          <cell r="C543" t="str">
            <v>07</v>
          </cell>
          <cell r="D543" t="str">
            <v>01</v>
          </cell>
          <cell r="E543" t="str">
            <v>070 00 10260</v>
          </cell>
        </row>
        <row r="544">
          <cell r="A544" t="str">
            <v>Предоставление субсидий бюджетным, автономным учреждениям и иным некоммерческим организациям</v>
          </cell>
          <cell r="B544">
            <v>913</v>
          </cell>
          <cell r="C544" t="str">
            <v>07</v>
          </cell>
          <cell r="D544" t="str">
            <v>01</v>
          </cell>
          <cell r="E544" t="str">
            <v>070 00 10260</v>
          </cell>
          <cell r="F544" t="str">
            <v>600</v>
          </cell>
        </row>
        <row r="545">
          <cell r="A545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545">
            <v>913</v>
          </cell>
          <cell r="C545" t="str">
            <v>07</v>
          </cell>
          <cell r="D545" t="str">
            <v>01</v>
          </cell>
          <cell r="E545" t="str">
            <v>070 00 10260</v>
          </cell>
          <cell r="F545">
            <v>630</v>
          </cell>
        </row>
        <row r="546">
          <cell r="A546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46">
            <v>913</v>
          </cell>
          <cell r="C546" t="str">
            <v>07</v>
          </cell>
          <cell r="D546" t="str">
            <v>01</v>
          </cell>
          <cell r="E546" t="str">
            <v>070 00 L0270</v>
          </cell>
        </row>
        <row r="547">
          <cell r="A547" t="str">
            <v>Предоставление субсидий бюджетным, автономным учреждениям и иным некоммерческим организациям</v>
          </cell>
          <cell r="B547">
            <v>913</v>
          </cell>
          <cell r="C547" t="str">
            <v>07</v>
          </cell>
          <cell r="D547" t="str">
            <v>01</v>
          </cell>
          <cell r="E547" t="str">
            <v>070 00 L0270</v>
          </cell>
          <cell r="F547">
            <v>600</v>
          </cell>
        </row>
        <row r="548">
          <cell r="A548" t="str">
            <v>Субсидии бюджетным учреждениям</v>
          </cell>
          <cell r="B548">
            <v>913</v>
          </cell>
          <cell r="C548" t="str">
            <v>07</v>
          </cell>
          <cell r="D548" t="str">
            <v>01</v>
          </cell>
          <cell r="E548" t="str">
            <v>070 00 L0270</v>
          </cell>
          <cell r="F548">
            <v>610</v>
          </cell>
        </row>
        <row r="549">
          <cell r="A549" t="str">
            <v>Субсидии автономным учреждениям</v>
          </cell>
          <cell r="B549">
            <v>913</v>
          </cell>
          <cell r="C549" t="str">
            <v>07</v>
          </cell>
          <cell r="D549" t="str">
            <v>01</v>
          </cell>
          <cell r="E549" t="str">
            <v>070 00 L0270</v>
          </cell>
          <cell r="F549">
            <v>620</v>
          </cell>
        </row>
        <row r="550">
          <cell r="A550" t="str">
            <v>Субвенции</v>
          </cell>
          <cell r="B550" t="str">
            <v>913</v>
          </cell>
          <cell r="C550" t="str">
            <v>07</v>
          </cell>
          <cell r="D550" t="str">
            <v>01</v>
          </cell>
          <cell r="E550" t="str">
            <v>070 00 75000</v>
          </cell>
        </row>
        <row r="551">
          <cell r="A551" t="str">
            <v>Предоставление общедоступного и бесплатного дошкольного образования в муниципальных дошкольных образовательных организациях</v>
          </cell>
          <cell r="B551" t="str">
            <v>913</v>
          </cell>
          <cell r="C551" t="str">
            <v>07</v>
          </cell>
          <cell r="D551" t="str">
            <v>01</v>
          </cell>
          <cell r="E551" t="str">
            <v>070 00 75020</v>
          </cell>
        </row>
        <row r="552">
          <cell r="A552" t="str">
            <v>Предоставление субсидий бюджетным, автономным учреждениям и иным некоммерческим организациям</v>
          </cell>
          <cell r="B552" t="str">
            <v>913</v>
          </cell>
          <cell r="C552" t="str">
            <v>07</v>
          </cell>
          <cell r="D552" t="str">
            <v>01</v>
          </cell>
          <cell r="E552" t="str">
            <v>070 00 75020</v>
          </cell>
          <cell r="F552">
            <v>600</v>
          </cell>
        </row>
        <row r="553">
          <cell r="A553" t="str">
            <v>Субсидии бюджетным учреждениям</v>
          </cell>
          <cell r="B553" t="str">
            <v>913</v>
          </cell>
          <cell r="C553" t="str">
            <v>07</v>
          </cell>
          <cell r="D553" t="str">
            <v>01</v>
          </cell>
          <cell r="E553" t="str">
            <v>070 00 75020</v>
          </cell>
          <cell r="F553">
            <v>610</v>
          </cell>
        </row>
        <row r="554">
          <cell r="A554" t="str">
            <v>Субсидии автономным учреждениям</v>
          </cell>
          <cell r="B554" t="str">
            <v>913</v>
          </cell>
          <cell r="C554" t="str">
            <v>07</v>
          </cell>
          <cell r="D554" t="str">
            <v>01</v>
          </cell>
          <cell r="E554" t="str">
            <v>070 00 75020</v>
          </cell>
          <cell r="F554">
            <v>620</v>
          </cell>
        </row>
        <row r="555">
          <cell r="A555" t="str">
            <v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v>
          </cell>
          <cell r="B555" t="str">
            <v>913</v>
          </cell>
          <cell r="C555" t="str">
            <v>07</v>
          </cell>
          <cell r="D555" t="str">
            <v>01</v>
          </cell>
          <cell r="E555" t="str">
            <v>070 00 75230</v>
          </cell>
        </row>
        <row r="556">
          <cell r="A556" t="str">
            <v>Предоставление субсидий бюджетным, автономным учреждениям и иным некоммерческим организациям</v>
          </cell>
          <cell r="B556" t="str">
            <v>913</v>
          </cell>
          <cell r="C556" t="str">
            <v>07</v>
          </cell>
          <cell r="D556" t="str">
            <v>01</v>
          </cell>
          <cell r="E556" t="str">
            <v>070 00 75230</v>
          </cell>
          <cell r="F556">
            <v>600</v>
          </cell>
        </row>
        <row r="557">
          <cell r="A557" t="str">
            <v>Субсидии бюджетным учреждениям</v>
          </cell>
          <cell r="B557" t="str">
            <v>913</v>
          </cell>
          <cell r="C557" t="str">
            <v>07</v>
          </cell>
          <cell r="D557" t="str">
            <v>01</v>
          </cell>
          <cell r="E557" t="str">
            <v>070 00 75230</v>
          </cell>
          <cell r="F557">
            <v>610</v>
          </cell>
        </row>
        <row r="558">
          <cell r="A558" t="str">
            <v>Субсидии автономным учреждениям</v>
          </cell>
          <cell r="B558" t="str">
            <v>913</v>
          </cell>
          <cell r="C558" t="str">
            <v>07</v>
          </cell>
          <cell r="D558" t="str">
            <v>01</v>
          </cell>
          <cell r="E558" t="str">
            <v>070 00 75230</v>
          </cell>
          <cell r="F558">
            <v>620</v>
          </cell>
        </row>
        <row r="559">
          <cell r="A559" t="str">
            <v>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v>
          </cell>
          <cell r="B559" t="str">
            <v>913</v>
          </cell>
          <cell r="C559" t="str">
            <v>07</v>
          </cell>
          <cell r="D559" t="str">
            <v>01</v>
          </cell>
          <cell r="E559" t="str">
            <v>070 00 75470</v>
          </cell>
        </row>
        <row r="560">
          <cell r="A560" t="str">
            <v>Предоставление субсидий бюджетным, автономным учреждениям и иным некоммерческим организациям</v>
          </cell>
          <cell r="B560" t="str">
            <v>913</v>
          </cell>
          <cell r="C560" t="str">
            <v>07</v>
          </cell>
          <cell r="D560" t="str">
            <v>01</v>
          </cell>
          <cell r="E560" t="str">
            <v>070 00 75470</v>
          </cell>
          <cell r="F560">
            <v>600</v>
          </cell>
        </row>
        <row r="561">
          <cell r="A561" t="str">
            <v>Субсидии бюджетным учреждениям</v>
          </cell>
          <cell r="B561" t="str">
            <v>913</v>
          </cell>
          <cell r="C561" t="str">
            <v>07</v>
          </cell>
          <cell r="D561" t="str">
            <v>01</v>
          </cell>
          <cell r="E561" t="str">
            <v>070 00 75470</v>
          </cell>
          <cell r="F561">
            <v>610</v>
          </cell>
        </row>
        <row r="562">
          <cell r="A562" t="str">
            <v>Субсидии автономным учреждениям</v>
          </cell>
          <cell r="B562" t="str">
            <v>913</v>
          </cell>
          <cell r="C562" t="str">
            <v>07</v>
          </cell>
          <cell r="D562" t="str">
            <v>01</v>
          </cell>
          <cell r="E562" t="str">
            <v>070 00 75470</v>
          </cell>
          <cell r="F562">
            <v>620</v>
          </cell>
        </row>
        <row r="563">
          <cell r="A563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63">
            <v>913</v>
          </cell>
          <cell r="C563" t="str">
            <v>07</v>
          </cell>
          <cell r="D563" t="str">
            <v>01</v>
          </cell>
          <cell r="E563" t="str">
            <v>070 00 S4940</v>
          </cell>
        </row>
        <row r="564">
          <cell r="A564" t="str">
            <v>Предоставление субсидий бюджетным, автономным учреждениям и иным некоммерческим организациям</v>
          </cell>
          <cell r="B564">
            <v>913</v>
          </cell>
          <cell r="C564" t="str">
            <v>07</v>
          </cell>
          <cell r="D564" t="str">
            <v>01</v>
          </cell>
          <cell r="E564" t="str">
            <v>070 00 S4940</v>
          </cell>
          <cell r="F564">
            <v>600</v>
          </cell>
        </row>
        <row r="565">
          <cell r="A565" t="str">
            <v>Субсидии бюджетным учреждениям</v>
          </cell>
          <cell r="B565">
            <v>913</v>
          </cell>
          <cell r="C565" t="str">
            <v>07</v>
          </cell>
          <cell r="D565" t="str">
            <v>01</v>
          </cell>
          <cell r="E565" t="str">
            <v>070 00 S4940</v>
          </cell>
          <cell r="F565">
            <v>610</v>
          </cell>
        </row>
        <row r="567">
          <cell r="A567" t="str">
            <v>Общее образование</v>
          </cell>
          <cell r="B567" t="str">
            <v>913</v>
          </cell>
          <cell r="C567" t="str">
            <v>07</v>
          </cell>
          <cell r="D567" t="str">
            <v>02</v>
          </cell>
        </row>
        <row r="568">
          <cell r="A568" t="str">
            <v>Муниципальная программа  «Развитие системы образования городского округа Тольятти на 2021-2027 годы»</v>
          </cell>
          <cell r="B568">
            <v>913</v>
          </cell>
          <cell r="C568" t="str">
            <v>07</v>
          </cell>
          <cell r="D568" t="str">
            <v>02</v>
          </cell>
          <cell r="E568" t="str">
            <v>070 00 00000</v>
          </cell>
        </row>
        <row r="569">
          <cell r="A569" t="str">
            <v>Финансовое обеспечение деятельности бюджетных и автономных  учреждений</v>
          </cell>
          <cell r="B569">
            <v>913</v>
          </cell>
          <cell r="C569" t="str">
            <v>07</v>
          </cell>
          <cell r="D569" t="str">
            <v>02</v>
          </cell>
          <cell r="E569" t="str">
            <v>070 00 02000</v>
          </cell>
        </row>
        <row r="570">
          <cell r="A570" t="str">
            <v>Общеобразовательные организации</v>
          </cell>
          <cell r="B570">
            <v>913</v>
          </cell>
          <cell r="C570" t="str">
            <v>07</v>
          </cell>
          <cell r="D570" t="str">
            <v>02</v>
          </cell>
          <cell r="E570" t="str">
            <v>070 00 02270</v>
          </cell>
        </row>
        <row r="571">
          <cell r="A571" t="str">
            <v>Предоставление субсидий бюджетным, автономным учреждениям и иным некоммерческим организациям</v>
          </cell>
          <cell r="B571">
            <v>913</v>
          </cell>
          <cell r="C571" t="str">
            <v>07</v>
          </cell>
          <cell r="D571" t="str">
            <v>02</v>
          </cell>
          <cell r="E571" t="str">
            <v>070 00 02270</v>
          </cell>
          <cell r="F571" t="str">
            <v>600</v>
          </cell>
        </row>
        <row r="572">
          <cell r="A572" t="str">
            <v>Субсидии бюджетным учреждениям</v>
          </cell>
          <cell r="B572">
            <v>913</v>
          </cell>
          <cell r="C572" t="str">
            <v>07</v>
          </cell>
          <cell r="D572" t="str">
            <v>02</v>
          </cell>
          <cell r="E572" t="str">
            <v>070 00 02270</v>
          </cell>
          <cell r="F572">
            <v>610</v>
          </cell>
        </row>
        <row r="573">
          <cell r="A573" t="str">
            <v>Мероприятия в установленной сфере деятельности</v>
          </cell>
          <cell r="B573">
            <v>913</v>
          </cell>
          <cell r="C573" t="str">
            <v>07</v>
          </cell>
          <cell r="D573" t="str">
            <v>02</v>
          </cell>
          <cell r="E573" t="str">
            <v>070 00 04000</v>
          </cell>
        </row>
        <row r="574">
          <cell r="A574" t="str">
            <v>Мероприятия в общеобразовательных организациях</v>
          </cell>
          <cell r="B574">
            <v>913</v>
          </cell>
          <cell r="C574" t="str">
            <v>07</v>
          </cell>
          <cell r="D574" t="str">
            <v>02</v>
          </cell>
          <cell r="E574" t="str">
            <v>070 00 04270</v>
          </cell>
        </row>
        <row r="575">
          <cell r="A575" t="str">
            <v>Предоставление субсидий бюджетным, автономным учреждениям и иным некоммерческим организациям</v>
          </cell>
          <cell r="B575">
            <v>913</v>
          </cell>
          <cell r="C575" t="str">
            <v>07</v>
          </cell>
          <cell r="D575" t="str">
            <v>02</v>
          </cell>
          <cell r="E575" t="str">
            <v>070 00 04270</v>
          </cell>
          <cell r="F575" t="str">
            <v>600</v>
          </cell>
        </row>
        <row r="576">
          <cell r="A576" t="str">
            <v>Субсидии бюджетным учреждениям</v>
          </cell>
          <cell r="B576">
            <v>913</v>
          </cell>
          <cell r="C576" t="str">
            <v>07</v>
          </cell>
          <cell r="D576" t="str">
            <v>02</v>
          </cell>
          <cell r="E576" t="str">
            <v>070 00 04270</v>
          </cell>
          <cell r="F576">
            <v>610</v>
          </cell>
        </row>
        <row r="577">
          <cell r="A577" t="str">
            <v>Субсидии юридическим лицам (за исключением субсидий муниципальным учреждениям), индивидуальным предпринимателям, физическим лицам</v>
          </cell>
          <cell r="B577">
            <v>913</v>
          </cell>
          <cell r="C577" t="str">
            <v>07</v>
          </cell>
          <cell r="D577" t="str">
            <v>02</v>
          </cell>
          <cell r="E577" t="str">
            <v>070 00 06000</v>
          </cell>
        </row>
        <row r="578">
          <cell r="A578" t="str">
            <v>Субсидии юридическим лицам в сфере общего образования</v>
          </cell>
          <cell r="B578">
            <v>913</v>
          </cell>
          <cell r="C578" t="str">
            <v>07</v>
          </cell>
          <cell r="D578" t="str">
            <v>02</v>
          </cell>
          <cell r="E578" t="str">
            <v>070 00 06270</v>
          </cell>
        </row>
        <row r="579">
          <cell r="A579" t="str">
            <v>Иные бюджетные ассигнования</v>
          </cell>
          <cell r="B579">
            <v>913</v>
          </cell>
          <cell r="C579" t="str">
            <v>07</v>
          </cell>
          <cell r="D579" t="str">
            <v>02</v>
          </cell>
          <cell r="E579" t="str">
            <v>070 00 06270</v>
          </cell>
          <cell r="F579" t="str">
            <v>800</v>
          </cell>
        </row>
        <row r="580">
          <cell r="A58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580">
            <v>913</v>
          </cell>
          <cell r="C580" t="str">
            <v>07</v>
          </cell>
          <cell r="D580" t="str">
            <v>02</v>
          </cell>
          <cell r="E580" t="str">
            <v>070 00 06270</v>
          </cell>
          <cell r="F580">
            <v>810</v>
          </cell>
        </row>
        <row r="581">
          <cell r="A581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581">
            <v>913</v>
          </cell>
          <cell r="C581" t="str">
            <v>07</v>
          </cell>
          <cell r="D581" t="str">
            <v>02</v>
          </cell>
          <cell r="E581" t="str">
            <v>070 00 L0270</v>
          </cell>
        </row>
        <row r="582">
          <cell r="A582" t="str">
            <v>Предоставление субсидий бюджетным, автономным учреждениям и иным некоммерческим организациям</v>
          </cell>
          <cell r="B582">
            <v>913</v>
          </cell>
          <cell r="C582" t="str">
            <v>07</v>
          </cell>
          <cell r="D582" t="str">
            <v>02</v>
          </cell>
          <cell r="E582" t="str">
            <v>070 00 L0270</v>
          </cell>
          <cell r="F582">
            <v>600</v>
          </cell>
        </row>
        <row r="583">
          <cell r="A583" t="str">
            <v>Субсидии бюджетным учреждениям</v>
          </cell>
          <cell r="B583">
            <v>913</v>
          </cell>
          <cell r="C583" t="str">
            <v>07</v>
          </cell>
          <cell r="D583" t="str">
            <v>02</v>
          </cell>
          <cell r="E583" t="str">
            <v>070 00 L0270</v>
          </cell>
          <cell r="F583">
            <v>610</v>
          </cell>
        </row>
        <row r="584">
          <cell r="A584" t="str">
            <v>Субвенции</v>
          </cell>
          <cell r="B584">
            <v>913</v>
          </cell>
          <cell r="C584" t="str">
            <v>07</v>
          </cell>
          <cell r="D584" t="str">
            <v>02</v>
          </cell>
          <cell r="E584" t="str">
            <v>070 00 75000</v>
          </cell>
        </row>
        <row r="585">
          <cell r="A585" t="str">
            <v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v>
          </cell>
          <cell r="B585">
            <v>913</v>
          </cell>
          <cell r="C585" t="str">
            <v>07</v>
          </cell>
          <cell r="D585" t="str">
            <v>02</v>
          </cell>
          <cell r="E585" t="str">
            <v>070 00 75030</v>
          </cell>
        </row>
        <row r="586">
          <cell r="A586" t="str">
            <v>Предоставление субсидий бюджетным, автономным учреждениям и иным некоммерческим организациям</v>
          </cell>
          <cell r="B586">
            <v>913</v>
          </cell>
          <cell r="C586" t="str">
            <v>07</v>
          </cell>
          <cell r="D586" t="str">
            <v>02</v>
          </cell>
          <cell r="E586" t="str">
            <v>070 00 75030</v>
          </cell>
          <cell r="F586" t="str">
            <v>600</v>
          </cell>
        </row>
        <row r="587">
          <cell r="A587" t="str">
            <v>Субсидии бюджетным учреждениям</v>
          </cell>
          <cell r="B587">
            <v>913</v>
          </cell>
          <cell r="C587" t="str">
            <v>07</v>
          </cell>
          <cell r="D587" t="str">
            <v>02</v>
          </cell>
          <cell r="E587" t="str">
            <v>070 00 75030</v>
          </cell>
          <cell r="F587" t="str">
            <v>610</v>
          </cell>
        </row>
        <row r="588">
          <cell r="A588" t="str">
            <v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v>
          </cell>
          <cell r="B588">
            <v>913</v>
          </cell>
          <cell r="C588" t="str">
            <v>07</v>
          </cell>
          <cell r="D588" t="str">
            <v>02</v>
          </cell>
          <cell r="E588" t="str">
            <v>070 00 75040</v>
          </cell>
        </row>
        <row r="589">
          <cell r="A589" t="str">
            <v>Предоставление субсидий бюджетным, автономным учреждениям и иным некоммерческим организациям</v>
          </cell>
          <cell r="B589">
            <v>913</v>
          </cell>
          <cell r="C589" t="str">
            <v>07</v>
          </cell>
          <cell r="D589" t="str">
            <v>02</v>
          </cell>
          <cell r="E589" t="str">
            <v>070 00 75040</v>
          </cell>
          <cell r="F589" t="str">
            <v>600</v>
          </cell>
        </row>
        <row r="590">
          <cell r="A590" t="str">
            <v>Субсидии бюджетным учреждениям</v>
          </cell>
          <cell r="B590">
            <v>913</v>
          </cell>
          <cell r="C590" t="str">
            <v>07</v>
          </cell>
          <cell r="D590" t="str">
            <v>02</v>
          </cell>
          <cell r="E590" t="str">
            <v>070 00 75040</v>
          </cell>
          <cell r="F590" t="str">
            <v>610</v>
          </cell>
        </row>
        <row r="591">
          <cell r="A591" t="str">
            <v>Субсидии автономным учреждениям</v>
          </cell>
          <cell r="B591">
            <v>913</v>
          </cell>
          <cell r="C591" t="str">
            <v>07</v>
          </cell>
          <cell r="D591" t="str">
            <v>02</v>
          </cell>
          <cell r="E591" t="str">
            <v>070 00 75040</v>
          </cell>
          <cell r="F591">
            <v>620</v>
          </cell>
        </row>
        <row r="592">
          <cell r="A592" t="str">
            <v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v>
          </cell>
          <cell r="B592">
            <v>913</v>
          </cell>
          <cell r="C592" t="str">
            <v>07</v>
          </cell>
          <cell r="D592" t="str">
            <v>02</v>
          </cell>
          <cell r="E592" t="str">
            <v>070 00 75050</v>
          </cell>
        </row>
        <row r="593">
          <cell r="A593" t="str">
            <v>Предоставление субсидий бюджетным, автономным учреждениям и иным некоммерческим организациям</v>
          </cell>
          <cell r="B593">
            <v>913</v>
          </cell>
          <cell r="C593" t="str">
            <v>07</v>
          </cell>
          <cell r="D593" t="str">
            <v>02</v>
          </cell>
          <cell r="E593" t="str">
            <v>070 00 75050</v>
          </cell>
          <cell r="F593" t="str">
            <v>600</v>
          </cell>
        </row>
        <row r="594">
          <cell r="A594" t="str">
            <v>Субсидии бюджетным учреждениям</v>
          </cell>
          <cell r="B594">
            <v>913</v>
          </cell>
          <cell r="C594" t="str">
            <v>07</v>
          </cell>
          <cell r="D594" t="str">
            <v>02</v>
          </cell>
          <cell r="E594" t="str">
            <v>070 00 75050</v>
          </cell>
          <cell r="F594" t="str">
            <v>610</v>
          </cell>
        </row>
        <row r="595">
          <cell r="A595" t="str">
            <v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v>
          </cell>
          <cell r="B595">
            <v>913</v>
          </cell>
          <cell r="C595" t="str">
            <v>07</v>
          </cell>
          <cell r="D595" t="str">
            <v>02</v>
          </cell>
          <cell r="E595" t="str">
            <v>070 00 75060</v>
          </cell>
        </row>
        <row r="596">
          <cell r="A596" t="str">
            <v>Предоставление субсидий бюджетным, автономным учреждениям и иным некоммерческим организациям</v>
          </cell>
          <cell r="B596">
            <v>913</v>
          </cell>
          <cell r="C596" t="str">
            <v>07</v>
          </cell>
          <cell r="D596" t="str">
            <v>02</v>
          </cell>
          <cell r="E596" t="str">
            <v>070 00 75060</v>
          </cell>
          <cell r="F596" t="str">
            <v>600</v>
          </cell>
        </row>
        <row r="597">
          <cell r="A597" t="str">
            <v>Субсидии бюджетным учреждениям</v>
          </cell>
          <cell r="B597">
            <v>913</v>
          </cell>
          <cell r="C597" t="str">
            <v>07</v>
          </cell>
          <cell r="D597" t="str">
            <v>02</v>
          </cell>
          <cell r="E597" t="str">
            <v>070 00 75060</v>
          </cell>
          <cell r="F597" t="str">
            <v>610</v>
          </cell>
        </row>
        <row r="598">
          <cell r="A598" t="str">
            <v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«Развитие образования и повышение эффективности реализации молодежной политики в Самарской области» на 2015-2024 годы</v>
          </cell>
          <cell r="B598">
            <v>913</v>
          </cell>
          <cell r="C598" t="str">
            <v>07</v>
          </cell>
          <cell r="D598" t="str">
            <v>02</v>
          </cell>
          <cell r="E598" t="str">
            <v>070 00 L3040</v>
          </cell>
        </row>
        <row r="599">
          <cell r="A599" t="str">
            <v>Иные бюджетные ассигнования</v>
          </cell>
          <cell r="B599">
            <v>913</v>
          </cell>
          <cell r="C599" t="str">
            <v>07</v>
          </cell>
          <cell r="D599" t="str">
            <v>02</v>
          </cell>
          <cell r="E599" t="str">
            <v>070 00 L3040</v>
          </cell>
          <cell r="F599">
            <v>800</v>
          </cell>
        </row>
        <row r="600">
          <cell r="A600" t="str">
            <v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v>
          </cell>
          <cell r="B600">
            <v>913</v>
          </cell>
          <cell r="C600" t="str">
            <v>07</v>
          </cell>
          <cell r="D600" t="str">
            <v>02</v>
          </cell>
          <cell r="E600" t="str">
            <v>070 00 L3040</v>
          </cell>
          <cell r="F600">
            <v>810</v>
          </cell>
        </row>
        <row r="601">
          <cell r="A601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1">
            <v>913</v>
          </cell>
          <cell r="C601" t="str">
            <v>07</v>
          </cell>
          <cell r="D601" t="str">
            <v>02</v>
          </cell>
          <cell r="E601" t="str">
            <v>070 00 S3400</v>
          </cell>
        </row>
        <row r="602">
          <cell r="A602" t="str">
            <v>Предоставление субсидий бюджетным, автономным учреждениям и иным некоммерческим организациям</v>
          </cell>
          <cell r="B602">
            <v>913</v>
          </cell>
          <cell r="C602" t="str">
            <v>07</v>
          </cell>
          <cell r="D602" t="str">
            <v>02</v>
          </cell>
          <cell r="E602" t="str">
            <v>070 00 S3400</v>
          </cell>
          <cell r="F602">
            <v>600</v>
          </cell>
        </row>
        <row r="603">
          <cell r="A603" t="str">
            <v>Субсидии бюджетным учреждениям</v>
          </cell>
          <cell r="B603">
            <v>913</v>
          </cell>
          <cell r="C603" t="str">
            <v>07</v>
          </cell>
          <cell r="D603" t="str">
            <v>02</v>
          </cell>
          <cell r="E603" t="str">
            <v>070 00 S3400</v>
          </cell>
          <cell r="F603">
            <v>610</v>
          </cell>
        </row>
        <row r="604">
          <cell r="A604" t="str">
            <v>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v>
          </cell>
          <cell r="B604" t="str">
            <v>913</v>
          </cell>
          <cell r="C604" t="str">
            <v>07</v>
          </cell>
          <cell r="D604" t="str">
            <v>02</v>
          </cell>
          <cell r="E604" t="str">
            <v>070 00 R3030</v>
          </cell>
        </row>
        <row r="605">
          <cell r="A605" t="str">
            <v>Предоставление субсидий бюджетным, автономным учреждениям и иным некоммерческим организациям</v>
          </cell>
          <cell r="B605" t="str">
            <v>913</v>
          </cell>
          <cell r="C605" t="str">
            <v>07</v>
          </cell>
          <cell r="D605" t="str">
            <v>02</v>
          </cell>
          <cell r="E605" t="str">
            <v>070 00 R3030</v>
          </cell>
          <cell r="F605" t="str">
            <v>600</v>
          </cell>
        </row>
        <row r="606">
          <cell r="A606" t="str">
            <v>Субсидии бюджетным учреждениям</v>
          </cell>
          <cell r="B606" t="str">
            <v>913</v>
          </cell>
          <cell r="C606" t="str">
            <v>07</v>
          </cell>
          <cell r="D606" t="str">
            <v>02</v>
          </cell>
          <cell r="E606" t="str">
            <v>070 00 R3030</v>
          </cell>
          <cell r="F606" t="str">
            <v>610</v>
          </cell>
        </row>
        <row r="607">
          <cell r="A607" t="str">
            <v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v>
          </cell>
          <cell r="B607">
            <v>913</v>
          </cell>
          <cell r="C607" t="str">
            <v>07</v>
          </cell>
          <cell r="D607" t="str">
            <v>02</v>
          </cell>
          <cell r="E607" t="str">
            <v>070 00 S4720</v>
          </cell>
        </row>
        <row r="608">
          <cell r="A608" t="str">
            <v>Предоставление субсидий бюджетным, автономным учреждениям и иным некоммерческим организациям</v>
          </cell>
          <cell r="B608">
            <v>913</v>
          </cell>
          <cell r="C608" t="str">
            <v>07</v>
          </cell>
          <cell r="D608" t="str">
            <v>02</v>
          </cell>
          <cell r="E608" t="str">
            <v>070 00 S4720</v>
          </cell>
          <cell r="F608">
            <v>600</v>
          </cell>
        </row>
        <row r="609">
          <cell r="A609" t="str">
            <v>Субсидии бюджетным учреждениям</v>
          </cell>
          <cell r="B609">
            <v>913</v>
          </cell>
          <cell r="C609" t="str">
            <v>07</v>
          </cell>
          <cell r="D609" t="str">
            <v>02</v>
          </cell>
          <cell r="E609" t="str">
            <v>070 00 S4720</v>
          </cell>
          <cell r="F609">
            <v>610</v>
          </cell>
        </row>
        <row r="610">
          <cell r="A610" t="str">
            <v>Мероприятия на реализацию государственной программы Самарской области «Доступная среда в Самарской области» на 2014-2025 годы</v>
          </cell>
          <cell r="B610">
            <v>913</v>
          </cell>
          <cell r="C610" t="str">
            <v>07</v>
          </cell>
          <cell r="D610" t="str">
            <v>02</v>
          </cell>
          <cell r="E610" t="str">
            <v>070 00 S4950</v>
          </cell>
        </row>
        <row r="611">
          <cell r="A611" t="str">
            <v>Предоставление субсидий бюджетным, автономным учреждениям и иным некоммерческим организациям</v>
          </cell>
          <cell r="B611">
            <v>913</v>
          </cell>
          <cell r="C611" t="str">
            <v>07</v>
          </cell>
          <cell r="D611" t="str">
            <v>02</v>
          </cell>
          <cell r="E611" t="str">
            <v>070 00 S4950</v>
          </cell>
          <cell r="F611">
            <v>600</v>
          </cell>
        </row>
        <row r="612">
          <cell r="A612" t="str">
            <v>Субсидии бюджетным учреждениям</v>
          </cell>
          <cell r="B612">
            <v>913</v>
          </cell>
          <cell r="C612" t="str">
            <v>07</v>
          </cell>
          <cell r="D612" t="str">
            <v>02</v>
          </cell>
          <cell r="E612" t="str">
            <v>070 00 S4950</v>
          </cell>
          <cell r="F612">
            <v>610</v>
          </cell>
        </row>
        <row r="614">
          <cell r="A614" t="str">
            <v>Дополнительное образование детей</v>
          </cell>
          <cell r="B614" t="str">
            <v>913</v>
          </cell>
          <cell r="C614" t="str">
            <v>07</v>
          </cell>
          <cell r="D614" t="str">
            <v>03</v>
          </cell>
        </row>
        <row r="615">
          <cell r="A615" t="str">
            <v>Муниципальная программа  «Развитие системы образования городского округа Тольятти на 2021-2027 годы»</v>
          </cell>
          <cell r="B615" t="str">
            <v>913</v>
          </cell>
          <cell r="C615" t="str">
            <v>07</v>
          </cell>
          <cell r="D615" t="str">
            <v>03</v>
          </cell>
          <cell r="E615" t="str">
            <v>070 00 00000</v>
          </cell>
        </row>
        <row r="616">
          <cell r="A616" t="str">
            <v>Финансовое обеспечение деятельности бюджетных и автономных  учреждений</v>
          </cell>
          <cell r="B616">
            <v>913</v>
          </cell>
          <cell r="C616" t="str">
            <v>07</v>
          </cell>
          <cell r="D616" t="str">
            <v>03</v>
          </cell>
          <cell r="E616" t="str">
            <v>070 00 02000</v>
          </cell>
        </row>
        <row r="617">
          <cell r="A617" t="str">
            <v>Организации дополнительного образования</v>
          </cell>
          <cell r="B617">
            <v>913</v>
          </cell>
          <cell r="C617" t="str">
            <v>07</v>
          </cell>
          <cell r="D617" t="str">
            <v>03</v>
          </cell>
          <cell r="E617" t="str">
            <v>070 00 02280</v>
          </cell>
        </row>
        <row r="618">
          <cell r="A618" t="str">
            <v>Предоставление субсидий бюджетным, автономным учреждениям и иным некоммерческим организациям</v>
          </cell>
          <cell r="B618">
            <v>913</v>
          </cell>
          <cell r="C618" t="str">
            <v>07</v>
          </cell>
          <cell r="D618" t="str">
            <v>03</v>
          </cell>
          <cell r="E618" t="str">
            <v>070 00 02280</v>
          </cell>
          <cell r="F618" t="str">
            <v>600</v>
          </cell>
        </row>
        <row r="619">
          <cell r="A619" t="str">
            <v>Субсидии бюджетным учреждениям</v>
          </cell>
          <cell r="B619">
            <v>913</v>
          </cell>
          <cell r="C619" t="str">
            <v>07</v>
          </cell>
          <cell r="D619" t="str">
            <v>03</v>
          </cell>
          <cell r="E619" t="str">
            <v>070 00 02280</v>
          </cell>
          <cell r="F619">
            <v>610</v>
          </cell>
        </row>
        <row r="620">
          <cell r="A620" t="str">
            <v>Мероприятия в установленной сфере деятельности</v>
          </cell>
          <cell r="B620">
            <v>913</v>
          </cell>
          <cell r="C620" t="str">
            <v>07</v>
          </cell>
          <cell r="D620" t="str">
            <v>03</v>
          </cell>
          <cell r="E620" t="str">
            <v>070 00 04000</v>
          </cell>
        </row>
        <row r="621">
          <cell r="A621" t="str">
            <v>Мероприятия в сфере дополнительного образования</v>
          </cell>
          <cell r="B621">
            <v>913</v>
          </cell>
          <cell r="C621" t="str">
            <v>07</v>
          </cell>
          <cell r="D621" t="str">
            <v>03</v>
          </cell>
          <cell r="E621" t="str">
            <v>070 00 04280</v>
          </cell>
        </row>
        <row r="622">
          <cell r="A622" t="str">
            <v>Предоставление субсидий бюджетным, автономным учреждениям и иным некоммерческим организациям</v>
          </cell>
          <cell r="B622">
            <v>913</v>
          </cell>
          <cell r="C622" t="str">
            <v>07</v>
          </cell>
          <cell r="D622" t="str">
            <v>03</v>
          </cell>
          <cell r="E622" t="str">
            <v>070 00 04280</v>
          </cell>
          <cell r="F622" t="str">
            <v>600</v>
          </cell>
        </row>
        <row r="623">
          <cell r="A623" t="str">
            <v>Субсидии бюджетным учреждениям</v>
          </cell>
          <cell r="B623">
            <v>913</v>
          </cell>
          <cell r="C623" t="str">
            <v>07</v>
          </cell>
          <cell r="D623" t="str">
            <v>03</v>
          </cell>
          <cell r="E623" t="str">
            <v>070 00 04280</v>
          </cell>
          <cell r="F623">
            <v>610</v>
          </cell>
        </row>
        <row r="624">
          <cell r="A624" t="str">
            <v>Субвенции</v>
          </cell>
          <cell r="B624">
            <v>913</v>
          </cell>
          <cell r="C624" t="str">
            <v>07</v>
          </cell>
          <cell r="D624" t="str">
            <v>03</v>
          </cell>
          <cell r="E624" t="str">
            <v>070 00 75000</v>
          </cell>
        </row>
        <row r="625">
          <cell r="A625" t="str">
            <v>Предоставление общедоступного и бесплатного дополнительного образования детей в муниципальных общеобразовательных организациях</v>
          </cell>
          <cell r="B625">
            <v>913</v>
          </cell>
          <cell r="C625" t="str">
            <v>07</v>
          </cell>
          <cell r="D625" t="str">
            <v>03</v>
          </cell>
          <cell r="E625" t="str">
            <v>070 00 75270</v>
          </cell>
        </row>
        <row r="626">
          <cell r="A626" t="str">
            <v>Предоставление субсидий бюджетным, автономным учреждениям и иным некоммерческим организациям</v>
          </cell>
          <cell r="B626">
            <v>913</v>
          </cell>
          <cell r="C626" t="str">
            <v>07</v>
          </cell>
          <cell r="D626" t="str">
            <v>03</v>
          </cell>
          <cell r="E626" t="str">
            <v>070 00 75270</v>
          </cell>
          <cell r="F626" t="str">
            <v>600</v>
          </cell>
        </row>
        <row r="627">
          <cell r="A627" t="str">
            <v>Субсидии бюджетным учреждениям</v>
          </cell>
          <cell r="B627">
            <v>913</v>
          </cell>
          <cell r="C627" t="str">
            <v>07</v>
          </cell>
          <cell r="D627" t="str">
            <v>03</v>
          </cell>
          <cell r="E627" t="str">
            <v>070 00 75270</v>
          </cell>
          <cell r="F627" t="str">
            <v>610</v>
          </cell>
        </row>
        <row r="628">
          <cell r="A628" t="str">
            <v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v>
          </cell>
          <cell r="B628">
            <v>913</v>
          </cell>
          <cell r="C628" t="str">
            <v>07</v>
          </cell>
          <cell r="D628" t="str">
            <v>03</v>
          </cell>
          <cell r="E628" t="str">
            <v>070 00 75280</v>
          </cell>
        </row>
        <row r="629">
          <cell r="A629" t="str">
            <v>Предоставление субсидий бюджетным, автономным учреждениям и иным некоммерческим организациям</v>
          </cell>
          <cell r="B629">
            <v>913</v>
          </cell>
          <cell r="C629" t="str">
            <v>07</v>
          </cell>
          <cell r="D629" t="str">
            <v>03</v>
          </cell>
          <cell r="E629" t="str">
            <v>070 00 75280</v>
          </cell>
          <cell r="F629" t="str">
            <v>600</v>
          </cell>
        </row>
        <row r="630">
          <cell r="A630" t="str">
            <v>Субсидии бюджетным учреждениям</v>
          </cell>
          <cell r="B630">
            <v>913</v>
          </cell>
          <cell r="C630" t="str">
            <v>07</v>
          </cell>
          <cell r="D630" t="str">
            <v>03</v>
          </cell>
          <cell r="E630" t="str">
            <v>070 00 75280</v>
          </cell>
          <cell r="F630" t="str">
            <v>610</v>
          </cell>
        </row>
        <row r="631">
          <cell r="A63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31">
            <v>913</v>
          </cell>
          <cell r="C631" t="str">
            <v>07</v>
          </cell>
          <cell r="D631" t="str">
            <v>03</v>
          </cell>
          <cell r="E631" t="str">
            <v>070 00 S3350</v>
          </cell>
        </row>
        <row r="632">
          <cell r="A632" t="str">
            <v>Предоставление субсидий бюджетным, автономным учреждениям и иным некоммерческим организациям</v>
          </cell>
          <cell r="B632">
            <v>913</v>
          </cell>
          <cell r="C632" t="str">
            <v>07</v>
          </cell>
          <cell r="D632" t="str">
            <v>03</v>
          </cell>
          <cell r="E632" t="str">
            <v>070 00 S3350</v>
          </cell>
          <cell r="F632" t="str">
            <v>600</v>
          </cell>
        </row>
        <row r="633">
          <cell r="A633" t="str">
            <v>Субсидии бюджетным учреждениям</v>
          </cell>
          <cell r="B633">
            <v>913</v>
          </cell>
          <cell r="C633" t="str">
            <v>07</v>
          </cell>
          <cell r="D633" t="str">
            <v>03</v>
          </cell>
          <cell r="E633" t="str">
            <v>070 00 S3350</v>
          </cell>
          <cell r="F633">
            <v>610</v>
          </cell>
        </row>
        <row r="635">
          <cell r="A635" t="str">
            <v xml:space="preserve">Молодежная политика </v>
          </cell>
          <cell r="B635">
            <v>913</v>
          </cell>
          <cell r="C635" t="str">
            <v>07</v>
          </cell>
          <cell r="D635" t="str">
            <v>07</v>
          </cell>
        </row>
        <row r="636">
          <cell r="A636" t="str">
            <v>Муниципальная программа «Молодежь Тольятти на 2021-2030 гг.»</v>
          </cell>
          <cell r="B636" t="str">
            <v>913</v>
          </cell>
          <cell r="C636" t="str">
            <v>07</v>
          </cell>
          <cell r="D636" t="str">
            <v>07</v>
          </cell>
          <cell r="E636" t="str">
            <v>030 00 00000</v>
          </cell>
        </row>
        <row r="637">
          <cell r="A637" t="str">
            <v>Финансовое обеспечение деятельности бюджетных и автономных  учреждений</v>
          </cell>
          <cell r="B637" t="str">
            <v>913</v>
          </cell>
          <cell r="C637" t="str">
            <v>07</v>
          </cell>
          <cell r="D637" t="str">
            <v>07</v>
          </cell>
          <cell r="E637" t="str">
            <v>030 00 02000</v>
          </cell>
        </row>
        <row r="638">
          <cell r="A638" t="str">
            <v>Организации, осуществляющие обеспечение деятельности в области молодежной политики</v>
          </cell>
          <cell r="B638" t="str">
            <v>913</v>
          </cell>
          <cell r="C638" t="str">
            <v>07</v>
          </cell>
          <cell r="D638" t="str">
            <v>07</v>
          </cell>
          <cell r="E638" t="str">
            <v>030 00 02350</v>
          </cell>
        </row>
        <row r="639">
          <cell r="A639" t="str">
            <v>Предоставление субсидий бюджетным, автономным учреждениям и иным некоммерческим организациям</v>
          </cell>
          <cell r="B639" t="str">
            <v>913</v>
          </cell>
          <cell r="C639" t="str">
            <v>07</v>
          </cell>
          <cell r="D639" t="str">
            <v>07</v>
          </cell>
          <cell r="E639" t="str">
            <v>030 00 02350</v>
          </cell>
          <cell r="F639" t="str">
            <v>600</v>
          </cell>
        </row>
        <row r="640">
          <cell r="A640" t="str">
            <v>Субсидии бюджетным учреждениям</v>
          </cell>
          <cell r="B640" t="str">
            <v>913</v>
          </cell>
          <cell r="C640" t="str">
            <v>07</v>
          </cell>
          <cell r="D640" t="str">
            <v>07</v>
          </cell>
          <cell r="E640" t="str">
            <v>030 00 02350</v>
          </cell>
          <cell r="F640">
            <v>610</v>
          </cell>
        </row>
        <row r="641">
          <cell r="A641" t="str">
            <v>Мероприятия в установленной сфере деятельности</v>
          </cell>
          <cell r="B641" t="str">
            <v>913</v>
          </cell>
          <cell r="C641" t="str">
            <v>07</v>
          </cell>
          <cell r="D641" t="str">
            <v>07</v>
          </cell>
          <cell r="E641" t="str">
            <v>030 00 04000</v>
          </cell>
        </row>
        <row r="642">
          <cell r="A642" t="str">
            <v>Мероприятия в области молодежной политики</v>
          </cell>
          <cell r="B642" t="str">
            <v>913</v>
          </cell>
          <cell r="C642" t="str">
            <v>07</v>
          </cell>
          <cell r="D642" t="str">
            <v>07</v>
          </cell>
          <cell r="E642" t="str">
            <v>030 00 04350</v>
          </cell>
        </row>
        <row r="643">
          <cell r="A643" t="str">
            <v>Предоставление субсидий бюджетным, автономным учреждениям и иным некоммерческим организациям</v>
          </cell>
          <cell r="B643" t="str">
            <v>913</v>
          </cell>
          <cell r="C643" t="str">
            <v>07</v>
          </cell>
          <cell r="D643" t="str">
            <v>07</v>
          </cell>
          <cell r="E643" t="str">
            <v>030 00 04350</v>
          </cell>
          <cell r="F643" t="str">
            <v>600</v>
          </cell>
        </row>
        <row r="644">
          <cell r="A644" t="str">
            <v>Субсидии бюджетным учреждениям</v>
          </cell>
          <cell r="B644" t="str">
            <v>913</v>
          </cell>
          <cell r="C644" t="str">
            <v>07</v>
          </cell>
          <cell r="D644" t="str">
            <v>07</v>
          </cell>
          <cell r="E644" t="str">
            <v>030 00 04350</v>
          </cell>
          <cell r="F644">
            <v>610</v>
          </cell>
        </row>
        <row r="645">
          <cell r="A645" t="str">
            <v>Организация и проведение мероприятий с несовершеннолетними в период каникул и свободное от учебы время</v>
          </cell>
          <cell r="B645" t="str">
            <v>913</v>
          </cell>
          <cell r="C645" t="str">
            <v>07</v>
          </cell>
          <cell r="D645" t="str">
            <v>07</v>
          </cell>
          <cell r="E645" t="str">
            <v>030 00 S3010</v>
          </cell>
        </row>
        <row r="646">
          <cell r="A646" t="str">
            <v>Предоставление субсидий бюджетным, автономным учреждениям и иным некоммерческим организациям</v>
          </cell>
          <cell r="B646" t="str">
            <v>913</v>
          </cell>
          <cell r="C646" t="str">
            <v>07</v>
          </cell>
          <cell r="D646" t="str">
            <v>07</v>
          </cell>
          <cell r="E646" t="str">
            <v>030 00 S3010</v>
          </cell>
          <cell r="F646" t="str">
            <v>600</v>
          </cell>
        </row>
        <row r="647">
          <cell r="A647" t="str">
            <v>Субсидии бюджетным учреждениям</v>
          </cell>
          <cell r="B647" t="str">
            <v>913</v>
          </cell>
          <cell r="C647" t="str">
            <v>07</v>
          </cell>
          <cell r="D647" t="str">
            <v>07</v>
          </cell>
          <cell r="E647" t="str">
            <v>030 00 S3010</v>
          </cell>
          <cell r="F647">
            <v>610</v>
          </cell>
        </row>
        <row r="648">
          <cell r="A648" t="str">
            <v>Муниципальная программа  «Развитие системы образования городского округа Тольятти на 2021-2027 годы»</v>
          </cell>
          <cell r="B648">
            <v>913</v>
          </cell>
          <cell r="C648" t="str">
            <v>07</v>
          </cell>
          <cell r="D648" t="str">
            <v>07</v>
          </cell>
          <cell r="E648" t="str">
            <v>070 00 00000</v>
          </cell>
        </row>
        <row r="649">
          <cell r="A649" t="str">
            <v>Субвенции</v>
          </cell>
          <cell r="B649">
            <v>913</v>
          </cell>
          <cell r="C649" t="str">
            <v>07</v>
          </cell>
          <cell r="D649" t="str">
            <v>07</v>
          </cell>
          <cell r="E649" t="str">
            <v>070 00 75000</v>
          </cell>
        </row>
        <row r="650">
          <cell r="A650" t="str">
            <v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v>
          </cell>
          <cell r="B650" t="str">
            <v>913</v>
          </cell>
          <cell r="C650" t="str">
            <v>07</v>
          </cell>
          <cell r="D650" t="str">
            <v>07</v>
          </cell>
          <cell r="E650" t="str">
            <v>070 00 75300</v>
          </cell>
        </row>
        <row r="651">
          <cell r="A651" t="str">
            <v>Иные бюджетные ассигнования</v>
          </cell>
          <cell r="B651" t="str">
            <v>913</v>
          </cell>
          <cell r="C651" t="str">
            <v>07</v>
          </cell>
          <cell r="D651" t="str">
            <v>07</v>
          </cell>
          <cell r="E651" t="str">
            <v>070 00 75300</v>
          </cell>
          <cell r="F651">
            <v>800</v>
          </cell>
        </row>
        <row r="652">
          <cell r="A652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652" t="str">
            <v>913</v>
          </cell>
          <cell r="C652" t="str">
            <v>07</v>
          </cell>
          <cell r="D652" t="str">
            <v>07</v>
          </cell>
          <cell r="E652" t="str">
            <v>070 00 75300</v>
          </cell>
          <cell r="F652">
            <v>810</v>
          </cell>
        </row>
        <row r="654">
          <cell r="A654" t="str">
            <v>Другие вопросы в области образования</v>
          </cell>
          <cell r="B654">
            <v>913</v>
          </cell>
          <cell r="C654" t="str">
            <v>07</v>
          </cell>
          <cell r="D654" t="str">
            <v>09</v>
          </cell>
        </row>
        <row r="655">
          <cell r="A655" t="str">
            <v>Муниципальная программа  «Развитие системы образования городского округа Тольятти на 2021-2027 годы»</v>
          </cell>
          <cell r="B655">
            <v>913</v>
          </cell>
          <cell r="C655" t="str">
            <v>07</v>
          </cell>
          <cell r="D655" t="str">
            <v>09</v>
          </cell>
          <cell r="E655" t="str">
            <v>070 00 00000</v>
          </cell>
        </row>
        <row r="656">
          <cell r="A656" t="str">
            <v>Финансовое обеспечение деятельности бюджетных и автономных  учреждений</v>
          </cell>
          <cell r="B656">
            <v>913</v>
          </cell>
          <cell r="C656" t="str">
            <v>07</v>
          </cell>
          <cell r="D656" t="str">
            <v>09</v>
          </cell>
          <cell r="E656" t="str">
            <v>070 00 02000</v>
          </cell>
        </row>
        <row r="657">
          <cell r="A657" t="str">
            <v>Организации, осуществляющие обеспечение образовательной деятельности</v>
          </cell>
          <cell r="B657">
            <v>913</v>
          </cell>
          <cell r="C657" t="str">
            <v>07</v>
          </cell>
          <cell r="D657" t="str">
            <v>09</v>
          </cell>
          <cell r="E657" t="str">
            <v>070 00 02300</v>
          </cell>
        </row>
        <row r="658">
          <cell r="A658" t="str">
            <v>Предоставление субсидий бюджетным, автономным учреждениям и иным некоммерческим организациям</v>
          </cell>
          <cell r="B658">
            <v>913</v>
          </cell>
          <cell r="C658" t="str">
            <v>07</v>
          </cell>
          <cell r="D658" t="str">
            <v>09</v>
          </cell>
          <cell r="E658" t="str">
            <v>070 00 02300</v>
          </cell>
          <cell r="F658" t="str">
            <v>600</v>
          </cell>
        </row>
        <row r="659">
          <cell r="A659" t="str">
            <v>Субсидии автономным учреждениям</v>
          </cell>
          <cell r="B659">
            <v>913</v>
          </cell>
          <cell r="C659" t="str">
            <v>07</v>
          </cell>
          <cell r="D659" t="str">
            <v>09</v>
          </cell>
          <cell r="E659" t="str">
            <v>070 00 02300</v>
          </cell>
          <cell r="F659">
            <v>620</v>
          </cell>
        </row>
        <row r="660">
          <cell r="A660" t="str">
            <v>Мероприятия в установленной сфере деятельности</v>
          </cell>
          <cell r="B660">
            <v>913</v>
          </cell>
          <cell r="C660" t="str">
            <v>07</v>
          </cell>
          <cell r="D660" t="str">
            <v>09</v>
          </cell>
          <cell r="E660" t="str">
            <v>070 00 04000</v>
          </cell>
        </row>
        <row r="661">
          <cell r="A661" t="str">
            <v>Мероприятия в организациях, осуществляющих обеспечение образовательной деятельности</v>
          </cell>
          <cell r="B661">
            <v>913</v>
          </cell>
          <cell r="C661" t="str">
            <v>07</v>
          </cell>
          <cell r="D661" t="str">
            <v>09</v>
          </cell>
          <cell r="E661" t="str">
            <v>070 00 04300</v>
          </cell>
        </row>
        <row r="662">
          <cell r="A662" t="str">
            <v>Предоставление субсидий бюджетным, автономным учреждениям и иным некоммерческим организациям</v>
          </cell>
          <cell r="B662">
            <v>913</v>
          </cell>
          <cell r="C662" t="str">
            <v>07</v>
          </cell>
          <cell r="D662" t="str">
            <v>09</v>
          </cell>
          <cell r="E662" t="str">
            <v>070 00 04300</v>
          </cell>
          <cell r="F662" t="str">
            <v>600</v>
          </cell>
        </row>
        <row r="663">
          <cell r="A663" t="str">
            <v>Субсидии автономным учреждениям</v>
          </cell>
          <cell r="B663">
            <v>913</v>
          </cell>
          <cell r="C663" t="str">
            <v>07</v>
          </cell>
          <cell r="D663" t="str">
            <v>09</v>
          </cell>
          <cell r="E663" t="str">
            <v>070 00 04300</v>
          </cell>
          <cell r="F663">
            <v>620</v>
          </cell>
        </row>
        <row r="664">
          <cell r="A664" t="str">
            <v>Финансовое обеспечение деятельности казенных учреждений</v>
          </cell>
          <cell r="B664">
            <v>913</v>
          </cell>
          <cell r="C664" t="str">
            <v>07</v>
          </cell>
          <cell r="D664" t="str">
            <v>09</v>
          </cell>
          <cell r="E664" t="str">
            <v>070 00 12000</v>
          </cell>
        </row>
        <row r="665">
          <cell r="A665" t="str">
            <v>Организации, осуществляющие обеспечение образовательной деятельности</v>
          </cell>
          <cell r="B665">
            <v>913</v>
          </cell>
          <cell r="C665" t="str">
            <v>07</v>
          </cell>
          <cell r="D665" t="str">
            <v>09</v>
          </cell>
          <cell r="E665" t="str">
            <v>070 00 12300</v>
          </cell>
        </row>
        <row r="666">
          <cell r="A66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66">
            <v>913</v>
          </cell>
          <cell r="C666" t="str">
            <v>07</v>
          </cell>
          <cell r="D666" t="str">
            <v>09</v>
          </cell>
          <cell r="E666" t="str">
            <v>070 00 12300</v>
          </cell>
          <cell r="F666">
            <v>100</v>
          </cell>
        </row>
        <row r="667">
          <cell r="A667" t="str">
            <v>Расходы на выплаты персоналу казенных учреждений</v>
          </cell>
          <cell r="B667">
            <v>913</v>
          </cell>
          <cell r="C667" t="str">
            <v>07</v>
          </cell>
          <cell r="D667" t="str">
            <v>09</v>
          </cell>
          <cell r="E667" t="str">
            <v>070 00 12300</v>
          </cell>
          <cell r="F667">
            <v>110</v>
          </cell>
        </row>
        <row r="668">
          <cell r="A668" t="str">
            <v>Закупка товаров, работ и услуг для обеспечения государственных (муниципальных) нужд</v>
          </cell>
          <cell r="B668">
            <v>913</v>
          </cell>
          <cell r="C668" t="str">
            <v>07</v>
          </cell>
          <cell r="D668" t="str">
            <v>09</v>
          </cell>
          <cell r="E668" t="str">
            <v>070 00 12300</v>
          </cell>
          <cell r="F668">
            <v>200</v>
          </cell>
        </row>
        <row r="669">
          <cell r="A669" t="str">
            <v>Иные закупки товаров, работ и услуг для обеспечения государственных (муниципальных нужд)</v>
          </cell>
          <cell r="B669">
            <v>913</v>
          </cell>
          <cell r="C669" t="str">
            <v>07</v>
          </cell>
          <cell r="D669" t="str">
            <v>09</v>
          </cell>
          <cell r="E669" t="str">
            <v>070 00 12300</v>
          </cell>
          <cell r="F669">
            <v>240</v>
          </cell>
        </row>
        <row r="670">
          <cell r="A670" t="str">
            <v>Иные бюджетные ассигнования</v>
          </cell>
          <cell r="B670">
            <v>913</v>
          </cell>
          <cell r="C670" t="str">
            <v>07</v>
          </cell>
          <cell r="D670" t="str">
            <v>09</v>
          </cell>
          <cell r="E670" t="str">
            <v>070 00 12300</v>
          </cell>
          <cell r="F670">
            <v>800</v>
          </cell>
        </row>
        <row r="671">
          <cell r="A671" t="str">
            <v xml:space="preserve">Уплата налогов, сборов и иных платежей                    </v>
          </cell>
          <cell r="B671">
            <v>913</v>
          </cell>
          <cell r="C671" t="str">
            <v>07</v>
          </cell>
          <cell r="D671" t="str">
            <v>09</v>
          </cell>
          <cell r="E671" t="str">
            <v>070 00 12300</v>
          </cell>
          <cell r="F671">
            <v>850</v>
          </cell>
        </row>
        <row r="672">
          <cell r="A672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2">
            <v>913</v>
          </cell>
          <cell r="C672" t="str">
            <v>07</v>
          </cell>
          <cell r="D672" t="str">
            <v>09</v>
          </cell>
          <cell r="E672" t="str">
            <v>070 00 S3340</v>
          </cell>
        </row>
        <row r="673">
          <cell r="A673" t="str">
            <v>Предоставление субсидий бюджетным, автономным учреждениям и иным некоммерческим организациям</v>
          </cell>
          <cell r="B673">
            <v>913</v>
          </cell>
          <cell r="C673" t="str">
            <v>07</v>
          </cell>
          <cell r="D673" t="str">
            <v>09</v>
          </cell>
          <cell r="E673" t="str">
            <v>070 00 S3340</v>
          </cell>
          <cell r="F673" t="str">
            <v>600</v>
          </cell>
        </row>
        <row r="674">
          <cell r="A674" t="str">
            <v>Субсидии автономным учреждениям</v>
          </cell>
          <cell r="B674">
            <v>913</v>
          </cell>
          <cell r="C674" t="str">
            <v>07</v>
          </cell>
          <cell r="D674" t="str">
            <v>09</v>
          </cell>
          <cell r="E674" t="str">
            <v>070 00 S3340</v>
          </cell>
          <cell r="F674" t="str">
            <v>620</v>
          </cell>
        </row>
        <row r="675">
          <cell r="A67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5">
            <v>913</v>
          </cell>
          <cell r="C675" t="str">
            <v>07</v>
          </cell>
          <cell r="D675" t="str">
            <v>09</v>
          </cell>
          <cell r="E675" t="str">
            <v>070 00 S3350</v>
          </cell>
        </row>
        <row r="676">
          <cell r="A676" t="str">
            <v>Предоставление субсидий бюджетным, автономным учреждениям и иным некоммерческим организациям</v>
          </cell>
          <cell r="B676">
            <v>913</v>
          </cell>
          <cell r="C676" t="str">
            <v>07</v>
          </cell>
          <cell r="D676" t="str">
            <v>09</v>
          </cell>
          <cell r="E676" t="str">
            <v>070 00 S3350</v>
          </cell>
          <cell r="F676" t="str">
            <v>600</v>
          </cell>
        </row>
        <row r="677">
          <cell r="A677" t="str">
            <v>Субсидии автономным учреждениям</v>
          </cell>
          <cell r="B677">
            <v>913</v>
          </cell>
          <cell r="C677" t="str">
            <v>07</v>
          </cell>
          <cell r="D677" t="str">
            <v>09</v>
          </cell>
          <cell r="E677" t="str">
            <v>070 00 S3350</v>
          </cell>
          <cell r="F677" t="str">
            <v>620</v>
          </cell>
        </row>
        <row r="678">
          <cell r="A67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78">
            <v>913</v>
          </cell>
          <cell r="C678" t="str">
            <v>07</v>
          </cell>
          <cell r="D678" t="str">
            <v>09</v>
          </cell>
          <cell r="E678" t="str">
            <v>070 00 S3940</v>
          </cell>
        </row>
        <row r="679">
          <cell r="A679" t="str">
            <v>Предоставление субсидий бюджетным, автономным учреждениям и иным некоммерческим организациям</v>
          </cell>
          <cell r="B679">
            <v>913</v>
          </cell>
          <cell r="C679" t="str">
            <v>07</v>
          </cell>
          <cell r="D679" t="str">
            <v>09</v>
          </cell>
          <cell r="E679" t="str">
            <v>070 00 S3940</v>
          </cell>
          <cell r="F679" t="str">
            <v>600</v>
          </cell>
        </row>
        <row r="680">
          <cell r="A680" t="str">
            <v>Субсидии автономным учреждениям</v>
          </cell>
          <cell r="B680">
            <v>913</v>
          </cell>
          <cell r="C680" t="str">
            <v>07</v>
          </cell>
          <cell r="D680" t="str">
            <v>09</v>
          </cell>
          <cell r="E680" t="str">
            <v>070 00 S3940</v>
          </cell>
          <cell r="F680" t="str">
            <v>620</v>
          </cell>
        </row>
        <row r="681">
          <cell r="A68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2014-2022 годы</v>
          </cell>
          <cell r="B681">
            <v>913</v>
          </cell>
          <cell r="C681" t="str">
            <v>07</v>
          </cell>
          <cell r="D681" t="str">
            <v>09</v>
          </cell>
          <cell r="E681" t="str">
            <v>070 00 S3950</v>
          </cell>
        </row>
        <row r="682">
          <cell r="A682" t="str">
            <v>Предоставление субсидий бюджетным, автономным учреждениям и иным некоммерческим организациям</v>
          </cell>
          <cell r="B682">
            <v>913</v>
          </cell>
          <cell r="C682" t="str">
            <v>07</v>
          </cell>
          <cell r="D682" t="str">
            <v>09</v>
          </cell>
          <cell r="E682" t="str">
            <v>070 00 S3950</v>
          </cell>
          <cell r="F682" t="str">
            <v>600</v>
          </cell>
        </row>
        <row r="683">
          <cell r="A683" t="str">
            <v>Субсидии автономным учреждениям</v>
          </cell>
          <cell r="B683">
            <v>913</v>
          </cell>
          <cell r="C683" t="str">
            <v>07</v>
          </cell>
          <cell r="D683" t="str">
            <v>09</v>
          </cell>
          <cell r="E683" t="str">
            <v>070 00 S3950</v>
          </cell>
          <cell r="F683" t="str">
            <v>620</v>
          </cell>
        </row>
        <row r="684">
          <cell r="A68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684">
            <v>913</v>
          </cell>
          <cell r="C684" t="str">
            <v>07</v>
          </cell>
          <cell r="D684" t="str">
            <v>09</v>
          </cell>
          <cell r="E684" t="str">
            <v>070 00 S4680</v>
          </cell>
        </row>
        <row r="685">
          <cell r="A685" t="str">
            <v>Предоставление субсидий бюджетным, автономным учреждениям и иным некоммерческим организациям</v>
          </cell>
          <cell r="B685">
            <v>913</v>
          </cell>
          <cell r="C685" t="str">
            <v>07</v>
          </cell>
          <cell r="D685" t="str">
            <v>09</v>
          </cell>
          <cell r="E685" t="str">
            <v>070 00 S4680</v>
          </cell>
          <cell r="F685" t="str">
            <v>600</v>
          </cell>
        </row>
        <row r="686">
          <cell r="A686" t="str">
            <v>Субсидии автономным учреждениям</v>
          </cell>
          <cell r="B686">
            <v>913</v>
          </cell>
          <cell r="C686" t="str">
            <v>07</v>
          </cell>
          <cell r="D686" t="str">
            <v>09</v>
          </cell>
          <cell r="E686" t="str">
            <v>070 00 S4680</v>
          </cell>
          <cell r="F686" t="str">
            <v>620</v>
          </cell>
        </row>
        <row r="688">
          <cell r="A688" t="str">
            <v>Департамент градостроительной деятельности администрации городского округа Тольятти</v>
          </cell>
          <cell r="B688">
            <v>914</v>
          </cell>
        </row>
        <row r="689">
          <cell r="A689" t="str">
            <v>Дорожное хозяйство (дорожные фонды)</v>
          </cell>
          <cell r="B689">
            <v>914</v>
          </cell>
          <cell r="C689" t="str">
            <v>04</v>
          </cell>
          <cell r="D689" t="str">
            <v>09</v>
          </cell>
        </row>
        <row r="690">
          <cell r="A690" t="str">
            <v xml:space="preserve">Муниципальная программа «Развитие транспортной системы и дорожного хозяйства городского округа Тольятти на 2021-2025гг.» </v>
          </cell>
          <cell r="B690">
            <v>914</v>
          </cell>
          <cell r="C690" t="str">
            <v xml:space="preserve">04 </v>
          </cell>
          <cell r="D690" t="str">
            <v>09</v>
          </cell>
          <cell r="E690" t="str">
            <v>150 00 00000</v>
          </cell>
        </row>
        <row r="691">
          <cell r="A691" t="str">
            <v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v>
          </cell>
          <cell r="B691">
            <v>914</v>
          </cell>
          <cell r="C691" t="str">
            <v xml:space="preserve">04 </v>
          </cell>
          <cell r="D691" t="str">
            <v>09</v>
          </cell>
          <cell r="E691" t="str">
            <v>152 00 00000</v>
          </cell>
        </row>
        <row r="692">
          <cell r="A692" t="str">
            <v>Стимулирование программ развития жилищного строительства субъектов Российской Федерации</v>
          </cell>
          <cell r="B692">
            <v>914</v>
          </cell>
          <cell r="C692" t="str">
            <v xml:space="preserve">04 </v>
          </cell>
          <cell r="D692" t="str">
            <v>09</v>
          </cell>
          <cell r="E692" t="str">
            <v>152 F1 50210</v>
          </cell>
        </row>
        <row r="693">
          <cell r="A693" t="str">
            <v>Капитальные вложения в объекты государственной (муниципальной) собственности</v>
          </cell>
          <cell r="B693">
            <v>914</v>
          </cell>
          <cell r="C693" t="str">
            <v xml:space="preserve">04 </v>
          </cell>
          <cell r="D693" t="str">
            <v>09</v>
          </cell>
          <cell r="E693" t="str">
            <v>152 F1 50210</v>
          </cell>
          <cell r="F693" t="str">
            <v>400</v>
          </cell>
        </row>
        <row r="694">
          <cell r="A694" t="str">
            <v>Бюджетные инвестиции</v>
          </cell>
          <cell r="B694">
            <v>914</v>
          </cell>
          <cell r="C694" t="str">
            <v xml:space="preserve">04 </v>
          </cell>
          <cell r="D694" t="str">
            <v>09</v>
          </cell>
          <cell r="E694" t="str">
            <v>152 F1 50210</v>
          </cell>
          <cell r="F694" t="str">
            <v>410</v>
          </cell>
        </row>
        <row r="695">
          <cell r="A695" t="str">
            <v>Стимулирование программ развития жилищного строительства субъектов Российской Федерации</v>
          </cell>
          <cell r="B695">
            <v>914</v>
          </cell>
          <cell r="C695" t="str">
            <v xml:space="preserve">04 </v>
          </cell>
          <cell r="D695" t="str">
            <v>09</v>
          </cell>
          <cell r="E695" t="str">
            <v>152 F1 5021Z</v>
          </cell>
        </row>
        <row r="696">
          <cell r="A696" t="str">
            <v>Капитальные вложения в объекты государственной (муниципальной) собственности</v>
          </cell>
          <cell r="B696">
            <v>914</v>
          </cell>
          <cell r="C696" t="str">
            <v xml:space="preserve">04 </v>
          </cell>
          <cell r="D696" t="str">
            <v>09</v>
          </cell>
          <cell r="E696" t="str">
            <v>152 F1 5021Z</v>
          </cell>
          <cell r="F696" t="str">
            <v>400</v>
          </cell>
        </row>
        <row r="697">
          <cell r="A697" t="str">
            <v>Бюджетные инвестиции</v>
          </cell>
          <cell r="B697">
            <v>914</v>
          </cell>
          <cell r="C697" t="str">
            <v xml:space="preserve">04 </v>
          </cell>
          <cell r="D697" t="str">
            <v>09</v>
          </cell>
          <cell r="E697" t="str">
            <v>152 F1 5021Z</v>
          </cell>
          <cell r="F697" t="str">
            <v>410</v>
          </cell>
        </row>
        <row r="699">
          <cell r="A699" t="str">
            <v>Другие вопросы в области национальной экономики</v>
          </cell>
          <cell r="B699">
            <v>914</v>
          </cell>
          <cell r="C699" t="str">
            <v>04</v>
          </cell>
          <cell r="D699" t="str">
            <v>12</v>
          </cell>
        </row>
        <row r="700">
          <cell r="A700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00">
            <v>914</v>
          </cell>
          <cell r="C700" t="str">
            <v>04</v>
          </cell>
          <cell r="D700" t="str">
            <v>12</v>
          </cell>
          <cell r="E700" t="str">
            <v>100 00 00000</v>
          </cell>
        </row>
        <row r="701">
          <cell r="A701" t="str">
            <v>Финансовое обеспечение деятельности бюджетных и автономных учреждений</v>
          </cell>
          <cell r="B701">
            <v>914</v>
          </cell>
          <cell r="C701" t="str">
            <v>04</v>
          </cell>
          <cell r="D701" t="str">
            <v>12</v>
          </cell>
          <cell r="E701" t="str">
            <v>100 00 02000</v>
          </cell>
        </row>
        <row r="702">
          <cell r="A702" t="str">
            <v>Учреждения, осуществляющие деятельность в сфере градостроительной деятельности</v>
          </cell>
          <cell r="B702">
            <v>914</v>
          </cell>
          <cell r="C702" t="str">
            <v>04</v>
          </cell>
          <cell r="D702" t="str">
            <v>12</v>
          </cell>
          <cell r="E702" t="str">
            <v>100 00 02320</v>
          </cell>
        </row>
        <row r="703">
          <cell r="A703" t="str">
            <v>Предоставление субсидий бюджетным, автономным учреждениям и иным некоммерческим организациям</v>
          </cell>
          <cell r="B703">
            <v>914</v>
          </cell>
          <cell r="C703" t="str">
            <v>04</v>
          </cell>
          <cell r="D703" t="str">
            <v>12</v>
          </cell>
          <cell r="E703" t="str">
            <v>100 00 02320</v>
          </cell>
          <cell r="F703" t="str">
            <v>600</v>
          </cell>
        </row>
        <row r="704">
          <cell r="A704" t="str">
            <v>Субсидии бюджетным учреждениям</v>
          </cell>
          <cell r="B704">
            <v>914</v>
          </cell>
          <cell r="C704" t="str">
            <v>04</v>
          </cell>
          <cell r="D704" t="str">
            <v>12</v>
          </cell>
          <cell r="E704" t="str">
            <v>100 00 02320</v>
          </cell>
          <cell r="F704" t="str">
            <v>610</v>
          </cell>
        </row>
        <row r="705">
          <cell r="A705" t="str">
            <v>Мероприятия в установленной сфере деятельности</v>
          </cell>
          <cell r="B705">
            <v>914</v>
          </cell>
          <cell r="C705" t="str">
            <v>04</v>
          </cell>
          <cell r="D705" t="str">
            <v>12</v>
          </cell>
          <cell r="E705" t="str">
            <v>100 00 04000</v>
          </cell>
        </row>
        <row r="706">
          <cell r="A706" t="str">
            <v>Мероприятия в области застройки территорий</v>
          </cell>
          <cell r="B706">
            <v>914</v>
          </cell>
          <cell r="C706" t="str">
            <v>04</v>
          </cell>
          <cell r="D706" t="str">
            <v>12</v>
          </cell>
          <cell r="E706" t="str">
            <v>100 00 04310</v>
          </cell>
        </row>
        <row r="707">
          <cell r="A707" t="str">
            <v>Закупка товаров, работ и услуг для обеспечения государственных (муниципальных) нужд</v>
          </cell>
          <cell r="B707">
            <v>914</v>
          </cell>
          <cell r="C707" t="str">
            <v>04</v>
          </cell>
          <cell r="D707" t="str">
            <v>12</v>
          </cell>
          <cell r="E707" t="str">
            <v>100 00 04310</v>
          </cell>
          <cell r="F707" t="str">
            <v>200</v>
          </cell>
        </row>
        <row r="708">
          <cell r="A708" t="str">
            <v>Иные закупки товаров, работ и услуг для обеспечения государственных (муниципальных нужд)</v>
          </cell>
          <cell r="B708">
            <v>914</v>
          </cell>
          <cell r="C708" t="str">
            <v>04</v>
          </cell>
          <cell r="D708" t="str">
            <v>12</v>
          </cell>
          <cell r="E708" t="str">
            <v>100 00 04310</v>
          </cell>
          <cell r="F708" t="str">
            <v>240</v>
          </cell>
        </row>
        <row r="709">
          <cell r="A709" t="str">
            <v>Мероприятия в организациях, осуществляющих обеспечение градостроительной деятельности</v>
          </cell>
          <cell r="B709">
            <v>914</v>
          </cell>
          <cell r="C709" t="str">
            <v>04</v>
          </cell>
          <cell r="D709" t="str">
            <v>12</v>
          </cell>
          <cell r="E709" t="str">
            <v>100 00 04320</v>
          </cell>
        </row>
        <row r="710">
          <cell r="A710" t="str">
            <v>Предоставление субсидий бюджетным, автономным учреждениям и иным некоммерческим организациям</v>
          </cell>
          <cell r="B710">
            <v>914</v>
          </cell>
          <cell r="C710" t="str">
            <v>04</v>
          </cell>
          <cell r="D710" t="str">
            <v>12</v>
          </cell>
          <cell r="E710" t="str">
            <v>100 00 04320</v>
          </cell>
          <cell r="F710" t="str">
            <v>600</v>
          </cell>
        </row>
        <row r="711">
          <cell r="A711" t="str">
            <v>Субсидии бюджетным учреждениям</v>
          </cell>
          <cell r="B711">
            <v>914</v>
          </cell>
          <cell r="C711" t="str">
            <v>04</v>
          </cell>
          <cell r="D711" t="str">
            <v>12</v>
          </cell>
          <cell r="E711" t="str">
            <v>100 00 04320</v>
          </cell>
          <cell r="F711" t="str">
            <v>610</v>
          </cell>
        </row>
        <row r="712">
          <cell r="A712" t="str">
            <v>Непрограммное направление расходов</v>
          </cell>
          <cell r="B712" t="str">
            <v>914</v>
          </cell>
          <cell r="C712" t="str">
            <v>04</v>
          </cell>
          <cell r="D712" t="str">
            <v>12</v>
          </cell>
          <cell r="E712" t="str">
            <v>990 00 00000</v>
          </cell>
        </row>
        <row r="713">
          <cell r="A713" t="str">
            <v>Финансовое обеспечение деятельности бюджетных и автономных учреждений</v>
          </cell>
          <cell r="B713" t="str">
            <v>914</v>
          </cell>
          <cell r="C713" t="str">
            <v>04</v>
          </cell>
          <cell r="D713" t="str">
            <v>12</v>
          </cell>
          <cell r="E713" t="str">
            <v>990 00 02000</v>
          </cell>
        </row>
        <row r="714">
          <cell r="A714" t="str">
            <v>Учреждения, осуществляющие деятельность в сфере градостроительной деятельности</v>
          </cell>
          <cell r="B714" t="str">
            <v>914</v>
          </cell>
          <cell r="C714" t="str">
            <v>04</v>
          </cell>
          <cell r="D714" t="str">
            <v>12</v>
          </cell>
          <cell r="E714" t="str">
            <v>990 00 02320</v>
          </cell>
        </row>
        <row r="715">
          <cell r="A715" t="str">
            <v>Предоставление субсидий бюджетным, автономным учреждениям и иным некоммерческим организациям</v>
          </cell>
          <cell r="B715" t="str">
            <v>914</v>
          </cell>
          <cell r="C715" t="str">
            <v>04</v>
          </cell>
          <cell r="D715" t="str">
            <v>12</v>
          </cell>
          <cell r="E715" t="str">
            <v>990 00 02320</v>
          </cell>
          <cell r="F715" t="str">
            <v>600</v>
          </cell>
        </row>
        <row r="716">
          <cell r="A716" t="str">
            <v>Субсидии бюджетным учреждениям</v>
          </cell>
          <cell r="B716" t="str">
            <v>914</v>
          </cell>
          <cell r="C716" t="str">
            <v>04</v>
          </cell>
          <cell r="D716" t="str">
            <v>12</v>
          </cell>
          <cell r="E716" t="str">
            <v>990 00 02320</v>
          </cell>
          <cell r="F716" t="str">
            <v>610</v>
          </cell>
        </row>
        <row r="717">
          <cell r="A717" t="str">
            <v>Мероприятия в установленной сфере деятельности</v>
          </cell>
          <cell r="B717">
            <v>914</v>
          </cell>
          <cell r="C717" t="str">
            <v>04</v>
          </cell>
          <cell r="D717" t="str">
            <v>12</v>
          </cell>
          <cell r="E717" t="str">
            <v>990 00 04000</v>
          </cell>
        </row>
        <row r="718">
          <cell r="A718" t="str">
            <v>Мероприятия в области застройки территорий</v>
          </cell>
          <cell r="B718">
            <v>914</v>
          </cell>
          <cell r="C718" t="str">
            <v>04</v>
          </cell>
          <cell r="D718" t="str">
            <v>12</v>
          </cell>
          <cell r="E718" t="str">
            <v>990 00 04310</v>
          </cell>
        </row>
        <row r="719">
          <cell r="A719" t="str">
            <v>Закупка товаров, работ и услуг для обеспечения государственных (муниципальных) нужд</v>
          </cell>
          <cell r="B719">
            <v>914</v>
          </cell>
          <cell r="C719" t="str">
            <v>04</v>
          </cell>
          <cell r="D719" t="str">
            <v>12</v>
          </cell>
          <cell r="E719" t="str">
            <v>990 00 04310</v>
          </cell>
          <cell r="F719" t="str">
            <v>200</v>
          </cell>
        </row>
        <row r="720">
          <cell r="A720" t="str">
            <v>Иные закупки товаров, работ и услуг для обеспечения государственных (муниципальных) нужд</v>
          </cell>
          <cell r="B720" t="str">
            <v>914</v>
          </cell>
          <cell r="C720" t="str">
            <v>04</v>
          </cell>
          <cell r="D720" t="str">
            <v>12</v>
          </cell>
          <cell r="E720" t="str">
            <v>990 00 04310</v>
          </cell>
          <cell r="F720" t="str">
            <v>240</v>
          </cell>
        </row>
        <row r="721">
          <cell r="A721" t="str">
            <v>Мероприятия в сфере градостроительства</v>
          </cell>
          <cell r="B721">
            <v>914</v>
          </cell>
          <cell r="C721" t="str">
            <v>04</v>
          </cell>
          <cell r="D721" t="str">
            <v>12</v>
          </cell>
          <cell r="E721" t="str">
            <v>990 00 04610</v>
          </cell>
        </row>
        <row r="722">
          <cell r="A722" t="str">
            <v>Закупка товаров, работ и услуг для обеспечения государственных (муниципальных) нужд</v>
          </cell>
          <cell r="B722" t="str">
            <v>914</v>
          </cell>
          <cell r="C722" t="str">
            <v>04</v>
          </cell>
          <cell r="D722" t="str">
            <v>12</v>
          </cell>
          <cell r="E722" t="str">
            <v>990 00 04610</v>
          </cell>
          <cell r="F722" t="str">
            <v>200</v>
          </cell>
        </row>
        <row r="723">
          <cell r="A723" t="str">
            <v>Иные закупки товаров, работ и услуг для обеспечения государственных (муниципальных) нужд</v>
          </cell>
          <cell r="B723" t="str">
            <v>914</v>
          </cell>
          <cell r="C723" t="str">
            <v>04</v>
          </cell>
          <cell r="D723" t="str">
            <v>12</v>
          </cell>
          <cell r="E723" t="str">
            <v>990 00 04610</v>
          </cell>
          <cell r="F723" t="str">
            <v>240</v>
          </cell>
        </row>
        <row r="725">
          <cell r="A725" t="str">
            <v>Коммунальное хозяйство</v>
          </cell>
          <cell r="B725">
            <v>914</v>
          </cell>
          <cell r="C725" t="str">
            <v>05</v>
          </cell>
          <cell r="D725" t="str">
            <v>02</v>
          </cell>
        </row>
        <row r="726">
          <cell r="A726" t="str">
            <v xml:space="preserve">Муниципальная программа «Развитие инфраструктуры градостроительной деятельности городского округа Тольятти на 2017-2022 годы» </v>
          </cell>
          <cell r="B726">
            <v>914</v>
          </cell>
          <cell r="C726" t="str">
            <v>05</v>
          </cell>
          <cell r="D726" t="str">
            <v>02</v>
          </cell>
          <cell r="E726" t="str">
            <v>100 00 00000</v>
          </cell>
        </row>
        <row r="727">
          <cell r="A727" t="str">
            <v>Стимулирование программ развития жилищного строительства субъектов Российской Федерации</v>
          </cell>
          <cell r="B727">
            <v>914</v>
          </cell>
          <cell r="C727" t="str">
            <v>05</v>
          </cell>
          <cell r="D727" t="str">
            <v>02</v>
          </cell>
          <cell r="E727" t="str">
            <v>100 F1 50210</v>
          </cell>
        </row>
        <row r="728">
          <cell r="A728" t="str">
            <v>Капитальные вложения в объекты государственной (муниципальной) собственности</v>
          </cell>
          <cell r="B728">
            <v>914</v>
          </cell>
          <cell r="C728" t="str">
            <v>05</v>
          </cell>
          <cell r="D728" t="str">
            <v>02</v>
          </cell>
          <cell r="E728" t="str">
            <v>100 F1 50210</v>
          </cell>
          <cell r="F728" t="str">
            <v>400</v>
          </cell>
        </row>
        <row r="729">
          <cell r="A729" t="str">
            <v>Бюджетные инвестиции иным юридическим лицам</v>
          </cell>
          <cell r="B729">
            <v>914</v>
          </cell>
          <cell r="C729" t="str">
            <v>05</v>
          </cell>
          <cell r="D729" t="str">
            <v>02</v>
          </cell>
          <cell r="E729" t="str">
            <v>100 F1 50210</v>
          </cell>
          <cell r="F729" t="str">
            <v>450</v>
          </cell>
        </row>
        <row r="730">
          <cell r="A730" t="str">
            <v>Стимулирование программ развития жилищного строительства субъектов Российской Федерации</v>
          </cell>
          <cell r="B730">
            <v>914</v>
          </cell>
          <cell r="C730" t="str">
            <v>05</v>
          </cell>
          <cell r="D730" t="str">
            <v>02</v>
          </cell>
          <cell r="E730" t="str">
            <v>100 F1 5021Z</v>
          </cell>
        </row>
        <row r="731">
          <cell r="A731" t="str">
            <v>Капитальные вложения в объекты государственной (муниципальной) собственности</v>
          </cell>
          <cell r="B731">
            <v>914</v>
          </cell>
          <cell r="C731" t="str">
            <v>05</v>
          </cell>
          <cell r="D731" t="str">
            <v>02</v>
          </cell>
          <cell r="E731" t="str">
            <v>100 F1 5021Z</v>
          </cell>
          <cell r="F731" t="str">
            <v>400</v>
          </cell>
        </row>
        <row r="732">
          <cell r="A732" t="str">
            <v>Бюджетные инвестиции иным юридическим лицам</v>
          </cell>
          <cell r="B732">
            <v>914</v>
          </cell>
          <cell r="C732" t="str">
            <v>05</v>
          </cell>
          <cell r="D732" t="str">
            <v>02</v>
          </cell>
          <cell r="E732" t="str">
            <v>100 F1 5021Z</v>
          </cell>
          <cell r="F732" t="str">
            <v>450</v>
          </cell>
        </row>
        <row r="733">
          <cell r="A733" t="str">
            <v>Непрограммное направление расходов</v>
          </cell>
          <cell r="B733">
            <v>914</v>
          </cell>
          <cell r="C733" t="str">
            <v>05</v>
          </cell>
          <cell r="D733" t="str">
            <v>02</v>
          </cell>
          <cell r="E733" t="str">
            <v>990 00 00000</v>
          </cell>
        </row>
        <row r="734">
          <cell r="A734" t="str">
            <v>Мероприятия в установленной сфере деятельности</v>
          </cell>
          <cell r="B734">
            <v>914</v>
          </cell>
          <cell r="C734" t="str">
            <v>05</v>
          </cell>
          <cell r="D734" t="str">
            <v>02</v>
          </cell>
          <cell r="E734" t="str">
            <v>990 00 04000</v>
          </cell>
        </row>
        <row r="735">
          <cell r="A735" t="str">
            <v>Бюджетные инвестиции</v>
          </cell>
          <cell r="B735">
            <v>914</v>
          </cell>
          <cell r="C735" t="str">
            <v>05</v>
          </cell>
          <cell r="D735" t="str">
            <v>02</v>
          </cell>
          <cell r="E735" t="str">
            <v>990 00 04100</v>
          </cell>
        </row>
        <row r="736">
          <cell r="A736" t="str">
            <v>Капитальные вложения в объекты государственной (муниципальной) собственности</v>
          </cell>
          <cell r="B736">
            <v>914</v>
          </cell>
          <cell r="C736" t="str">
            <v>05</v>
          </cell>
          <cell r="D736" t="str">
            <v>02</v>
          </cell>
          <cell r="E736" t="str">
            <v>990 00 04100</v>
          </cell>
          <cell r="F736" t="str">
            <v>400</v>
          </cell>
        </row>
        <row r="737">
          <cell r="A737" t="str">
            <v>Бюджетные инвестиции</v>
          </cell>
          <cell r="B737">
            <v>914</v>
          </cell>
          <cell r="C737" t="str">
            <v>05</v>
          </cell>
          <cell r="D737" t="str">
            <v>02</v>
          </cell>
          <cell r="E737" t="str">
            <v>990 00 04100</v>
          </cell>
          <cell r="F737" t="str">
            <v>410</v>
          </cell>
        </row>
        <row r="739">
          <cell r="A739" t="str">
            <v>Благоустройство</v>
          </cell>
          <cell r="B739">
            <v>914</v>
          </cell>
          <cell r="C739" t="str">
            <v>05</v>
          </cell>
          <cell r="D739" t="str">
            <v>03</v>
          </cell>
        </row>
        <row r="740">
          <cell r="A740" t="str">
            <v>Непрограммное направление расходов</v>
          </cell>
          <cell r="B740">
            <v>914</v>
          </cell>
          <cell r="C740" t="str">
            <v>05</v>
          </cell>
          <cell r="D740" t="str">
            <v>03</v>
          </cell>
          <cell r="E740" t="str">
            <v>990 00 00000</v>
          </cell>
        </row>
        <row r="741">
          <cell r="A741" t="str">
            <v>Мероприятия в установленной сфере деятельности</v>
          </cell>
          <cell r="B741">
            <v>914</v>
          </cell>
          <cell r="C741" t="str">
            <v>05</v>
          </cell>
          <cell r="D741" t="str">
            <v>03</v>
          </cell>
          <cell r="E741" t="str">
            <v>990 00 04000</v>
          </cell>
        </row>
        <row r="742">
          <cell r="A742" t="str">
            <v>Бюджетные инвестиции</v>
          </cell>
          <cell r="B742">
            <v>914</v>
          </cell>
          <cell r="C742" t="str">
            <v>05</v>
          </cell>
          <cell r="D742" t="str">
            <v>03</v>
          </cell>
          <cell r="E742" t="str">
            <v>990 00 04100</v>
          </cell>
        </row>
        <row r="743">
          <cell r="A743" t="str">
            <v>Капитальные вложения в объекты государственной (муниципальной) собственности</v>
          </cell>
          <cell r="B743">
            <v>914</v>
          </cell>
          <cell r="C743" t="str">
            <v>05</v>
          </cell>
          <cell r="D743" t="str">
            <v>03</v>
          </cell>
          <cell r="E743" t="str">
            <v>990 00 04100</v>
          </cell>
          <cell r="F743" t="str">
            <v>400</v>
          </cell>
        </row>
        <row r="744">
          <cell r="A744" t="str">
            <v>Бюджетные инвестиции</v>
          </cell>
          <cell r="B744">
            <v>914</v>
          </cell>
          <cell r="C744" t="str">
            <v>05</v>
          </cell>
          <cell r="D744" t="str">
            <v>03</v>
          </cell>
          <cell r="E744" t="str">
            <v>990 00 04100</v>
          </cell>
          <cell r="F744" t="str">
            <v>410</v>
          </cell>
        </row>
        <row r="746">
          <cell r="A746" t="str">
            <v>Сбор, удаление отходов и очистка сточных вод</v>
          </cell>
          <cell r="B746" t="str">
            <v>914</v>
          </cell>
          <cell r="C746" t="str">
            <v>06</v>
          </cell>
          <cell r="D746" t="str">
            <v>02</v>
          </cell>
        </row>
        <row r="747">
          <cell r="A747" t="str">
            <v>Непрограммное направление расходов</v>
          </cell>
          <cell r="B747">
            <v>914</v>
          </cell>
          <cell r="C747" t="str">
            <v>06</v>
          </cell>
          <cell r="D747" t="str">
            <v>02</v>
          </cell>
          <cell r="E747" t="str">
            <v>990 00 00000</v>
          </cell>
        </row>
        <row r="748">
          <cell r="A748" t="str">
            <v xml:space="preserve">Строительство, реконструкция и модернизация систем водоснабжения, водоочистки и водоотведения 
</v>
          </cell>
          <cell r="B748">
            <v>914</v>
          </cell>
          <cell r="C748" t="str">
            <v>06</v>
          </cell>
          <cell r="D748" t="str">
            <v>02</v>
          </cell>
          <cell r="E748" t="str">
            <v>990 00 S3470</v>
          </cell>
        </row>
        <row r="749">
          <cell r="A749" t="str">
            <v>Капитальные вложения в объекты государственной (муниципальной) собственности</v>
          </cell>
          <cell r="B749">
            <v>914</v>
          </cell>
          <cell r="C749" t="str">
            <v>06</v>
          </cell>
          <cell r="D749" t="str">
            <v>02</v>
          </cell>
          <cell r="E749" t="str">
            <v>990 00 S3470</v>
          </cell>
          <cell r="F749" t="str">
            <v>400</v>
          </cell>
        </row>
        <row r="750">
          <cell r="A750" t="str">
            <v>Бюджетные инвестиции</v>
          </cell>
          <cell r="B750">
            <v>914</v>
          </cell>
          <cell r="C750" t="str">
            <v>06</v>
          </cell>
          <cell r="D750" t="str">
            <v>02</v>
          </cell>
          <cell r="E750" t="str">
            <v>990 00 S3470</v>
          </cell>
          <cell r="F750" t="str">
            <v>410</v>
          </cell>
        </row>
        <row r="752">
          <cell r="A752" t="str">
            <v>Дошкольное образование</v>
          </cell>
          <cell r="B752" t="str">
            <v>914</v>
          </cell>
          <cell r="C752" t="str">
            <v>07</v>
          </cell>
          <cell r="D752" t="str">
            <v>01</v>
          </cell>
        </row>
        <row r="753">
          <cell r="A753" t="str">
            <v xml:space="preserve">Муниципальная программа «Развитие системы образования городского округа Тольятти на 2021-2027 годы» </v>
          </cell>
          <cell r="B753">
            <v>914</v>
          </cell>
          <cell r="C753" t="str">
            <v>07</v>
          </cell>
          <cell r="D753" t="str">
            <v>01</v>
          </cell>
          <cell r="E753" t="str">
            <v>070 00 00000</v>
          </cell>
        </row>
        <row r="754">
          <cell r="A754" t="str">
            <v>Мероприятия в установленной сфере деятельности</v>
          </cell>
          <cell r="B754">
            <v>914</v>
          </cell>
          <cell r="C754" t="str">
            <v>07</v>
          </cell>
          <cell r="D754" t="str">
            <v>01</v>
          </cell>
          <cell r="E754" t="str">
            <v>070 00 04000</v>
          </cell>
        </row>
        <row r="755">
          <cell r="A755" t="str">
            <v>Бюджетные инвестиции</v>
          </cell>
          <cell r="B755">
            <v>914</v>
          </cell>
          <cell r="C755" t="str">
            <v>07</v>
          </cell>
          <cell r="D755" t="str">
            <v>01</v>
          </cell>
          <cell r="E755" t="str">
            <v>070 00 04100</v>
          </cell>
        </row>
        <row r="756">
          <cell r="A756" t="str">
            <v>Капитальные вложения в объекты государственной (муниципальной) собственности</v>
          </cell>
          <cell r="B756">
            <v>914</v>
          </cell>
          <cell r="C756" t="str">
            <v>07</v>
          </cell>
          <cell r="D756" t="str">
            <v>01</v>
          </cell>
          <cell r="E756" t="str">
            <v>070 00 04100</v>
          </cell>
          <cell r="F756">
            <v>400</v>
          </cell>
        </row>
        <row r="757">
          <cell r="A757" t="str">
            <v>Бюджетные инвестиции</v>
          </cell>
          <cell r="B757">
            <v>914</v>
          </cell>
          <cell r="C757" t="str">
            <v>07</v>
          </cell>
          <cell r="D757" t="str">
            <v>01</v>
          </cell>
          <cell r="E757" t="str">
            <v>070 00 04100</v>
          </cell>
          <cell r="F757">
            <v>410</v>
          </cell>
        </row>
        <row r="758">
          <cell r="A758" t="str">
            <v>Непрограммное направление расходов</v>
          </cell>
          <cell r="B758" t="str">
            <v>914</v>
          </cell>
          <cell r="C758" t="str">
            <v>07</v>
          </cell>
          <cell r="D758" t="str">
            <v>01</v>
          </cell>
          <cell r="E758" t="str">
            <v>990 00 00000</v>
          </cell>
        </row>
        <row r="759">
          <cell r="A759" t="str">
            <v>Проектирование, реконструкция и строительство объектов дошкольного образования</v>
          </cell>
          <cell r="B759" t="str">
            <v>914</v>
          </cell>
          <cell r="C759" t="str">
            <v>07</v>
          </cell>
          <cell r="D759" t="str">
            <v>01</v>
          </cell>
          <cell r="E759" t="str">
            <v>990 Р2 52320</v>
          </cell>
        </row>
        <row r="760">
          <cell r="A760" t="str">
            <v>Капитальные вложения в объекты государственной (муниципальной) собственности</v>
          </cell>
          <cell r="B760" t="str">
            <v>914</v>
          </cell>
          <cell r="C760" t="str">
            <v>07</v>
          </cell>
          <cell r="D760" t="str">
            <v>01</v>
          </cell>
          <cell r="E760" t="str">
            <v>990 Р2 52320</v>
          </cell>
          <cell r="F760" t="str">
            <v>400</v>
          </cell>
        </row>
        <row r="761">
          <cell r="A761" t="str">
            <v>Бюджетные инвестиции</v>
          </cell>
          <cell r="B761" t="str">
            <v>914</v>
          </cell>
          <cell r="C761" t="str">
            <v>07</v>
          </cell>
          <cell r="D761" t="str">
            <v>01</v>
          </cell>
          <cell r="E761" t="str">
            <v>990 Р2 52320</v>
          </cell>
          <cell r="F761" t="str">
            <v>410</v>
          </cell>
        </row>
        <row r="762">
          <cell r="A762" t="str">
            <v>Проектирование, реконструкция и строительство объектов дошкольного образования</v>
          </cell>
          <cell r="B762" t="str">
            <v>914</v>
          </cell>
          <cell r="C762" t="str">
            <v>07</v>
          </cell>
          <cell r="D762" t="str">
            <v>01</v>
          </cell>
          <cell r="E762" t="str">
            <v>990 Р2 5232Z</v>
          </cell>
        </row>
        <row r="763">
          <cell r="A763" t="str">
            <v>Капитальные вложения в объекты государственной (муниципальной) собственности</v>
          </cell>
          <cell r="B763" t="str">
            <v>914</v>
          </cell>
          <cell r="C763" t="str">
            <v>07</v>
          </cell>
          <cell r="D763" t="str">
            <v>01</v>
          </cell>
          <cell r="E763" t="str">
            <v>990 Р2 5232Z</v>
          </cell>
          <cell r="F763" t="str">
            <v>400</v>
          </cell>
        </row>
        <row r="764">
          <cell r="A764" t="str">
            <v>Бюджетные инвестиции</v>
          </cell>
          <cell r="B764" t="str">
            <v>914</v>
          </cell>
          <cell r="C764" t="str">
            <v>07</v>
          </cell>
          <cell r="D764" t="str">
            <v>01</v>
          </cell>
          <cell r="E764" t="str">
            <v>990 Р2 5232Z</v>
          </cell>
          <cell r="F764" t="str">
            <v>410</v>
          </cell>
        </row>
        <row r="766">
          <cell r="A766" t="str">
            <v>Общее образование</v>
          </cell>
          <cell r="B766" t="str">
            <v>914</v>
          </cell>
          <cell r="C766" t="str">
            <v>07</v>
          </cell>
          <cell r="D766" t="str">
            <v>02</v>
          </cell>
        </row>
        <row r="767">
          <cell r="A767" t="str">
            <v xml:space="preserve">Муниципальная программа «Развитие системы образования городского округа Тольятти на 2021-2027 годы» </v>
          </cell>
          <cell r="B767">
            <v>914</v>
          </cell>
          <cell r="C767" t="str">
            <v>07</v>
          </cell>
          <cell r="D767" t="str">
            <v>02</v>
          </cell>
          <cell r="E767" t="str">
            <v>070 00 00000</v>
          </cell>
        </row>
        <row r="768">
          <cell r="A768" t="str">
            <v>Мероприятия в установленной сфере деятельности</v>
          </cell>
          <cell r="B768">
            <v>914</v>
          </cell>
          <cell r="C768" t="str">
            <v>07</v>
          </cell>
          <cell r="D768" t="str">
            <v>02</v>
          </cell>
          <cell r="E768" t="str">
            <v>070 00 04000</v>
          </cell>
        </row>
        <row r="769">
          <cell r="A769" t="str">
            <v>Бюджетные инвестиции</v>
          </cell>
          <cell r="B769">
            <v>914</v>
          </cell>
          <cell r="C769" t="str">
            <v>07</v>
          </cell>
          <cell r="D769" t="str">
            <v>02</v>
          </cell>
          <cell r="E769" t="str">
            <v>070 00 04100</v>
          </cell>
        </row>
        <row r="770">
          <cell r="A770" t="str">
            <v>Капитальные вложения в объекты государственной (муниципальной) собственности</v>
          </cell>
          <cell r="B770">
            <v>914</v>
          </cell>
          <cell r="C770" t="str">
            <v>07</v>
          </cell>
          <cell r="D770" t="str">
            <v>02</v>
          </cell>
          <cell r="E770" t="str">
            <v>070 00 04100</v>
          </cell>
          <cell r="F770">
            <v>400</v>
          </cell>
        </row>
        <row r="771">
          <cell r="A771" t="str">
            <v>Бюджетные инвестиции</v>
          </cell>
          <cell r="B771">
            <v>914</v>
          </cell>
          <cell r="C771" t="str">
            <v>07</v>
          </cell>
          <cell r="D771" t="str">
            <v>02</v>
          </cell>
          <cell r="E771" t="str">
            <v>070 00 04100</v>
          </cell>
          <cell r="F771">
            <v>410</v>
          </cell>
        </row>
        <row r="772">
          <cell r="A772" t="str">
            <v xml:space="preserve">Создание новых мест в общеобразовательных организациях </v>
          </cell>
          <cell r="B772">
            <v>914</v>
          </cell>
          <cell r="C772" t="str">
            <v>07</v>
          </cell>
          <cell r="D772" t="str">
            <v>02</v>
          </cell>
          <cell r="E772" t="str">
            <v>070 Е1 55200</v>
          </cell>
        </row>
        <row r="773">
          <cell r="A773" t="str">
            <v>Капитальные вложения в объекты государственной (муниципальной) собственности</v>
          </cell>
          <cell r="B773">
            <v>914</v>
          </cell>
          <cell r="C773" t="str">
            <v>07</v>
          </cell>
          <cell r="D773" t="str">
            <v>02</v>
          </cell>
          <cell r="E773" t="str">
            <v>070 Е1 55200</v>
          </cell>
          <cell r="F773">
            <v>400</v>
          </cell>
        </row>
        <row r="774">
          <cell r="A774" t="str">
            <v>Бюджетные инвестиции</v>
          </cell>
          <cell r="B774">
            <v>914</v>
          </cell>
          <cell r="C774" t="str">
            <v>07</v>
          </cell>
          <cell r="D774" t="str">
            <v>02</v>
          </cell>
          <cell r="E774" t="str">
            <v>070 Е1 55200</v>
          </cell>
          <cell r="F774">
            <v>410</v>
          </cell>
        </row>
        <row r="775">
          <cell r="A775" t="str">
            <v xml:space="preserve">Создание новых мест в общеобразовательных организациях </v>
          </cell>
          <cell r="B775">
            <v>914</v>
          </cell>
          <cell r="C775" t="str">
            <v>07</v>
          </cell>
          <cell r="D775" t="str">
            <v>02</v>
          </cell>
          <cell r="E775" t="str">
            <v>070 Е1 5520Z</v>
          </cell>
        </row>
        <row r="776">
          <cell r="A776" t="str">
            <v>Капитальные вложения в объекты государственной (муниципальной) собственности</v>
          </cell>
          <cell r="B776">
            <v>914</v>
          </cell>
          <cell r="C776" t="str">
            <v>07</v>
          </cell>
          <cell r="D776" t="str">
            <v>02</v>
          </cell>
          <cell r="E776" t="str">
            <v>070 Е1 5520Z</v>
          </cell>
          <cell r="F776">
            <v>400</v>
          </cell>
        </row>
        <row r="777">
          <cell r="A777" t="str">
            <v>Бюджетные инвестиции</v>
          </cell>
          <cell r="B777">
            <v>914</v>
          </cell>
          <cell r="C777" t="str">
            <v>07</v>
          </cell>
          <cell r="D777" t="str">
            <v>02</v>
          </cell>
          <cell r="E777" t="str">
            <v>070 Е1 5520Z</v>
          </cell>
          <cell r="F777">
            <v>410</v>
          </cell>
        </row>
        <row r="779">
          <cell r="A779" t="str">
            <v>Культура</v>
          </cell>
          <cell r="B779" t="str">
            <v>914</v>
          </cell>
          <cell r="C779" t="str">
            <v>08</v>
          </cell>
          <cell r="D779" t="str">
            <v>01</v>
          </cell>
        </row>
        <row r="780">
          <cell r="A780" t="str">
            <v>Муниципальная программа «Культура Тольятти 2019-2023гг»</v>
          </cell>
          <cell r="B780" t="str">
            <v>914</v>
          </cell>
          <cell r="C780" t="str">
            <v>08</v>
          </cell>
          <cell r="D780" t="str">
            <v>01</v>
          </cell>
          <cell r="E780" t="str">
            <v>010 00 00000</v>
          </cell>
        </row>
        <row r="781">
          <cell r="A781" t="str">
            <v>Строительство и реконструкция объектов культуры</v>
          </cell>
          <cell r="B781" t="str">
            <v>914</v>
          </cell>
          <cell r="C781" t="str">
            <v>08</v>
          </cell>
          <cell r="D781" t="str">
            <v>01</v>
          </cell>
          <cell r="E781" t="str">
            <v>010 00 S3560</v>
          </cell>
        </row>
        <row r="782">
          <cell r="A782" t="str">
            <v>Капитальные вложения в объекты государственной (муниципальной) собственности</v>
          </cell>
          <cell r="B782" t="str">
            <v>914</v>
          </cell>
          <cell r="C782" t="str">
            <v>08</v>
          </cell>
          <cell r="D782" t="str">
            <v>01</v>
          </cell>
          <cell r="E782" t="str">
            <v>010 00 S3560</v>
          </cell>
          <cell r="F782" t="str">
            <v>400</v>
          </cell>
        </row>
        <row r="783">
          <cell r="A783" t="str">
            <v>Бюджетные инвестиции</v>
          </cell>
          <cell r="B783" t="str">
            <v>914</v>
          </cell>
          <cell r="C783" t="str">
            <v>08</v>
          </cell>
          <cell r="D783" t="str">
            <v>01</v>
          </cell>
          <cell r="E783" t="str">
            <v>010 00 S3560</v>
          </cell>
          <cell r="F783" t="str">
            <v>410</v>
          </cell>
        </row>
        <row r="785">
          <cell r="A785" t="str">
            <v>Массовый спорт</v>
          </cell>
          <cell r="B785">
            <v>914</v>
          </cell>
          <cell r="C785" t="str">
            <v>11</v>
          </cell>
          <cell r="D785" t="str">
            <v>02</v>
          </cell>
        </row>
        <row r="786">
          <cell r="A786" t="str">
            <v>Муниципальная программа «Развитие физической культуры и спорта в городском округе Тольятти на 2022-2026 годы»</v>
          </cell>
          <cell r="B786">
            <v>914</v>
          </cell>
          <cell r="C786" t="str">
            <v>11</v>
          </cell>
          <cell r="D786" t="str">
            <v>02</v>
          </cell>
          <cell r="E786" t="str">
            <v>020 00 00000</v>
          </cell>
        </row>
        <row r="787">
          <cell r="A787" t="str">
            <v>Мероприятия в установленной сфере деятельности</v>
          </cell>
          <cell r="B787">
            <v>914</v>
          </cell>
          <cell r="C787" t="str">
            <v>11</v>
          </cell>
          <cell r="D787" t="str">
            <v>02</v>
          </cell>
          <cell r="E787" t="str">
            <v>020 00 04000</v>
          </cell>
        </row>
        <row r="788">
          <cell r="A788" t="str">
            <v>Бюджетные инвестиции</v>
          </cell>
          <cell r="B788">
            <v>914</v>
          </cell>
          <cell r="C788" t="str">
            <v>11</v>
          </cell>
          <cell r="D788" t="str">
            <v>02</v>
          </cell>
          <cell r="E788" t="str">
            <v>020 00 04100</v>
          </cell>
        </row>
        <row r="789">
          <cell r="A789" t="str">
            <v>Капитальные вложения в объекты государственной (муниципальной) собственности</v>
          </cell>
          <cell r="B789">
            <v>914</v>
          </cell>
          <cell r="C789" t="str">
            <v>11</v>
          </cell>
          <cell r="D789" t="str">
            <v>02</v>
          </cell>
          <cell r="E789" t="str">
            <v>020 00 04100</v>
          </cell>
          <cell r="F789">
            <v>400</v>
          </cell>
        </row>
        <row r="790">
          <cell r="A790" t="str">
            <v>Бюджетные инвестиции</v>
          </cell>
          <cell r="B790">
            <v>914</v>
          </cell>
          <cell r="C790" t="str">
            <v>11</v>
          </cell>
          <cell r="D790" t="str">
            <v>02</v>
          </cell>
          <cell r="E790" t="str">
            <v>020 00 04100</v>
          </cell>
          <cell r="F790">
            <v>410</v>
          </cell>
        </row>
        <row r="792">
          <cell r="A792" t="str">
            <v>Департамент социального обеспечения администрации городского округа Тольятти</v>
          </cell>
          <cell r="B792">
            <v>915</v>
          </cell>
        </row>
        <row r="793">
          <cell r="A793" t="str">
            <v>Охрана семьи и детства</v>
          </cell>
          <cell r="B793">
            <v>915</v>
          </cell>
          <cell r="C793" t="str">
            <v>10</v>
          </cell>
          <cell r="D793" t="str">
            <v>04</v>
          </cell>
        </row>
        <row r="794">
          <cell r="A79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794">
            <v>915</v>
          </cell>
          <cell r="C794" t="str">
            <v>10</v>
          </cell>
          <cell r="D794" t="str">
            <v>04</v>
          </cell>
          <cell r="E794" t="str">
            <v>050 00 00000</v>
          </cell>
        </row>
        <row r="795">
          <cell r="A795" t="str">
            <v>Субвенции</v>
          </cell>
          <cell r="B795">
            <v>915</v>
          </cell>
          <cell r="C795" t="str">
            <v>10</v>
          </cell>
          <cell r="D795" t="str">
            <v>04</v>
          </cell>
          <cell r="E795" t="str">
            <v>050 00 75000</v>
          </cell>
        </row>
        <row r="796">
          <cell r="A796" t="str">
            <v>Вознаграждение, причитающееся приемному родителю, патронатному воспитателю</v>
          </cell>
          <cell r="B796">
            <v>915</v>
          </cell>
          <cell r="C796" t="str">
            <v>10</v>
          </cell>
          <cell r="D796" t="str">
            <v>04</v>
          </cell>
          <cell r="E796" t="str">
            <v>050 00 75170</v>
          </cell>
        </row>
        <row r="797">
          <cell r="A797" t="str">
            <v>Социальное обеспечение и иные выплаты населению</v>
          </cell>
          <cell r="B797">
            <v>915</v>
          </cell>
          <cell r="C797" t="str">
            <v>10</v>
          </cell>
          <cell r="D797" t="str">
            <v>04</v>
          </cell>
          <cell r="E797" t="str">
            <v>050 00 75170</v>
          </cell>
          <cell r="F797">
            <v>300</v>
          </cell>
        </row>
        <row r="798">
          <cell r="A798" t="str">
            <v>Социальные выплаты гражданам, кроме публичных
нормативных социальных выплат</v>
          </cell>
          <cell r="B798">
            <v>915</v>
          </cell>
          <cell r="C798" t="str">
            <v>10</v>
          </cell>
          <cell r="D798" t="str">
            <v>04</v>
          </cell>
          <cell r="E798" t="str">
            <v>050 00 75170</v>
          </cell>
          <cell r="F798">
            <v>320</v>
          </cell>
        </row>
        <row r="799">
          <cell r="A799" t="str">
            <v>Предоставление единовременной социальной выплаты на ремонт жилого помещения лицу из числа детей-сирот и детей, оставшихся без попечения родителей</v>
          </cell>
          <cell r="B799">
            <v>915</v>
          </cell>
          <cell r="C799" t="str">
            <v>10</v>
          </cell>
          <cell r="D799" t="str">
            <v>04</v>
          </cell>
          <cell r="E799" t="str">
            <v>050 00 75240</v>
          </cell>
        </row>
        <row r="800">
          <cell r="A800" t="str">
            <v>Социальное обеспечение и иные выплаты населению</v>
          </cell>
          <cell r="B800">
            <v>915</v>
          </cell>
          <cell r="C800" t="str">
            <v>10</v>
          </cell>
          <cell r="D800" t="str">
            <v>04</v>
          </cell>
          <cell r="E800" t="str">
            <v>050 00 75240</v>
          </cell>
          <cell r="F800" t="str">
            <v>300</v>
          </cell>
        </row>
        <row r="801">
          <cell r="A801" t="str">
            <v>Социальные выплаты гражданам, кроме публичных нормативных социальных выплат</v>
          </cell>
          <cell r="B801">
            <v>915</v>
          </cell>
          <cell r="C801" t="str">
            <v>10</v>
          </cell>
          <cell r="D801" t="str">
            <v>04</v>
          </cell>
          <cell r="E801" t="str">
            <v>050 00 75240</v>
          </cell>
          <cell r="F801" t="str">
            <v>320</v>
          </cell>
        </row>
        <row r="803">
          <cell r="A803" t="str">
            <v>Другие вопросы в области социальной политики</v>
          </cell>
          <cell r="B803">
            <v>915</v>
          </cell>
          <cell r="C803" t="str">
            <v>10</v>
          </cell>
          <cell r="D803" t="str">
            <v>06</v>
          </cell>
        </row>
        <row r="804">
          <cell r="A804" t="str">
            <v>Муниципальная программа «Создание условий для улучшения качества жизни жителей городского округа Тольятти»  на 2020-2024 годы</v>
          </cell>
          <cell r="B804" t="str">
            <v>915</v>
          </cell>
          <cell r="C804">
            <v>10</v>
          </cell>
          <cell r="D804" t="str">
            <v>06</v>
          </cell>
          <cell r="E804" t="str">
            <v>050 00 00000</v>
          </cell>
        </row>
        <row r="805">
          <cell r="A805" t="str">
            <v>Мероприятия в установленной сфере деятельности</v>
          </cell>
          <cell r="B805" t="str">
            <v>915</v>
          </cell>
          <cell r="C805" t="str">
            <v>10</v>
          </cell>
          <cell r="D805" t="str">
            <v>06</v>
          </cell>
          <cell r="E805" t="str">
            <v>050 00 04000</v>
          </cell>
        </row>
        <row r="806">
          <cell r="A806" t="str">
            <v>Мероприятия в сфере социального обслуживания населения</v>
          </cell>
          <cell r="B806">
            <v>915</v>
          </cell>
          <cell r="C806" t="str">
            <v>10</v>
          </cell>
          <cell r="D806" t="str">
            <v>06</v>
          </cell>
          <cell r="E806" t="str">
            <v>050 00 04340</v>
          </cell>
        </row>
        <row r="807">
          <cell r="A807" t="str">
            <v>Закупка товаров, работ и услуг для обеспечения государственных (муниципальных) нужд</v>
          </cell>
          <cell r="B807">
            <v>915</v>
          </cell>
          <cell r="C807" t="str">
            <v>10</v>
          </cell>
          <cell r="D807" t="str">
            <v>06</v>
          </cell>
          <cell r="E807" t="str">
            <v>050 00 04340</v>
          </cell>
          <cell r="F807">
            <v>200</v>
          </cell>
        </row>
        <row r="808">
          <cell r="A808" t="str">
            <v>Иные закупки товаров, работ и услуг для обеспечения государственных (муниципальных) нужд</v>
          </cell>
          <cell r="B808">
            <v>915</v>
          </cell>
          <cell r="C808" t="str">
            <v>10</v>
          </cell>
          <cell r="D808" t="str">
            <v>06</v>
          </cell>
          <cell r="E808" t="str">
            <v>050 00 04340</v>
          </cell>
          <cell r="F808">
            <v>240</v>
          </cell>
        </row>
        <row r="809">
          <cell r="A809" t="str">
            <v>Мероприятия в области социальной политики</v>
          </cell>
          <cell r="B809" t="str">
            <v>915</v>
          </cell>
          <cell r="C809" t="str">
            <v>10</v>
          </cell>
          <cell r="D809" t="str">
            <v>06</v>
          </cell>
          <cell r="E809" t="str">
            <v>050 00 04370</v>
          </cell>
        </row>
        <row r="810">
          <cell r="A810" t="str">
            <v>Закупка товаров, работ и услуг для обеспечения государственных (муниципальных) нужд</v>
          </cell>
          <cell r="B810" t="str">
            <v>915</v>
          </cell>
          <cell r="C810" t="str">
            <v>10</v>
          </cell>
          <cell r="D810" t="str">
            <v>06</v>
          </cell>
          <cell r="E810" t="str">
            <v>050 00 04370</v>
          </cell>
          <cell r="F810" t="str">
            <v>200</v>
          </cell>
        </row>
        <row r="811">
          <cell r="A811" t="str">
            <v>Иные закупки товаров, работ и услуг для обеспечения государственных (муниципальных) нужд</v>
          </cell>
          <cell r="B811" t="str">
            <v>915</v>
          </cell>
          <cell r="C811" t="str">
            <v>10</v>
          </cell>
          <cell r="D811" t="str">
            <v>06</v>
          </cell>
          <cell r="E811" t="str">
            <v>050 00 04370</v>
          </cell>
          <cell r="F811" t="str">
            <v>240</v>
          </cell>
        </row>
        <row r="812">
          <cell r="A812" t="str">
            <v>Социальное обеспечение и иные выплаты населению</v>
          </cell>
          <cell r="B812" t="str">
            <v>915</v>
          </cell>
          <cell r="C812" t="str">
            <v>10</v>
          </cell>
          <cell r="D812" t="str">
            <v>06</v>
          </cell>
          <cell r="E812" t="str">
            <v>050 00 04370</v>
          </cell>
          <cell r="F812" t="str">
            <v>300</v>
          </cell>
        </row>
        <row r="813">
          <cell r="A813" t="str">
            <v>Иные выплаты населению</v>
          </cell>
          <cell r="B813" t="str">
            <v>915</v>
          </cell>
          <cell r="C813" t="str">
            <v>10</v>
          </cell>
          <cell r="D813" t="str">
            <v>06</v>
          </cell>
          <cell r="E813" t="str">
            <v>050 00 04370</v>
          </cell>
          <cell r="F813" t="str">
            <v>360</v>
          </cell>
        </row>
        <row r="815">
          <cell r="A815" t="str">
            <v>Управление физической культуры и спорта администрации городского округа Тольятти</v>
          </cell>
          <cell r="B815" t="str">
            <v>917</v>
          </cell>
        </row>
        <row r="816">
          <cell r="A816" t="str">
            <v>Дополнительное образование детей</v>
          </cell>
          <cell r="B816">
            <v>917</v>
          </cell>
          <cell r="C816" t="str">
            <v>07</v>
          </cell>
          <cell r="D816" t="str">
            <v>03</v>
          </cell>
        </row>
        <row r="817">
          <cell r="A817" t="str">
            <v>Муниципальная программа «Развитие физической культуры и спорта в городском округе Тольятти на 2022-2026 годы»</v>
          </cell>
          <cell r="B817">
            <v>917</v>
          </cell>
          <cell r="C817" t="str">
            <v>07</v>
          </cell>
          <cell r="D817" t="str">
            <v>03</v>
          </cell>
          <cell r="E817" t="str">
            <v>020 00 00000</v>
          </cell>
        </row>
        <row r="818">
          <cell r="A818" t="str">
            <v>Финансовое обеспечение деятельности бюджетных и автономных  учреждений</v>
          </cell>
          <cell r="B818">
            <v>917</v>
          </cell>
          <cell r="C818" t="str">
            <v>07</v>
          </cell>
          <cell r="D818" t="str">
            <v>03</v>
          </cell>
          <cell r="E818" t="str">
            <v>020 00 02000</v>
          </cell>
        </row>
        <row r="819">
          <cell r="A819" t="str">
            <v>Организации дополнительного образования</v>
          </cell>
          <cell r="B819">
            <v>917</v>
          </cell>
          <cell r="C819" t="str">
            <v>07</v>
          </cell>
          <cell r="D819" t="str">
            <v>03</v>
          </cell>
          <cell r="E819" t="str">
            <v>020 00 02280</v>
          </cell>
        </row>
        <row r="820">
          <cell r="A820" t="str">
            <v>Предоставление субсидий бюджетным, автономным учреждениям и иным некоммерческим организациям</v>
          </cell>
          <cell r="B820">
            <v>917</v>
          </cell>
          <cell r="C820" t="str">
            <v>07</v>
          </cell>
          <cell r="D820" t="str">
            <v>03</v>
          </cell>
          <cell r="E820" t="str">
            <v>020 00 02280</v>
          </cell>
          <cell r="F820" t="str">
            <v>600</v>
          </cell>
        </row>
        <row r="821">
          <cell r="A821" t="str">
            <v>Субсидии бюджетным учреждениям</v>
          </cell>
          <cell r="B821">
            <v>917</v>
          </cell>
          <cell r="C821" t="str">
            <v>07</v>
          </cell>
          <cell r="D821" t="str">
            <v>03</v>
          </cell>
          <cell r="E821" t="str">
            <v>020 00 02280</v>
          </cell>
          <cell r="F821">
            <v>610</v>
          </cell>
        </row>
        <row r="822">
          <cell r="A822" t="str">
            <v>Мероприятия в установленной сфере деятельности</v>
          </cell>
          <cell r="B822">
            <v>917</v>
          </cell>
          <cell r="C822" t="str">
            <v>07</v>
          </cell>
          <cell r="D822" t="str">
            <v>03</v>
          </cell>
          <cell r="E822" t="str">
            <v>020 00 04000</v>
          </cell>
        </row>
        <row r="823">
          <cell r="A823" t="str">
            <v>Мероприятия в сфере дополнительного образования</v>
          </cell>
          <cell r="B823">
            <v>917</v>
          </cell>
          <cell r="C823" t="str">
            <v>07</v>
          </cell>
          <cell r="D823" t="str">
            <v>03</v>
          </cell>
          <cell r="E823" t="str">
            <v>020 00 04280</v>
          </cell>
        </row>
        <row r="824">
          <cell r="A824" t="str">
            <v>Предоставление субсидий бюджетным, автономным учреждениям и иным некоммерческим организациям</v>
          </cell>
          <cell r="B824">
            <v>917</v>
          </cell>
          <cell r="C824" t="str">
            <v>07</v>
          </cell>
          <cell r="D824" t="str">
            <v>03</v>
          </cell>
          <cell r="E824" t="str">
            <v>020 00 04280</v>
          </cell>
          <cell r="F824" t="str">
            <v>600</v>
          </cell>
        </row>
        <row r="825">
          <cell r="A825" t="str">
            <v>Субсидии бюджетным учреждениям</v>
          </cell>
          <cell r="B825">
            <v>917</v>
          </cell>
          <cell r="C825" t="str">
            <v>07</v>
          </cell>
          <cell r="D825" t="str">
            <v>03</v>
          </cell>
          <cell r="E825" t="str">
            <v>020 00 04280</v>
          </cell>
          <cell r="F825">
            <v>610</v>
          </cell>
        </row>
        <row r="827">
          <cell r="A827" t="str">
            <v>Физическая культура</v>
          </cell>
          <cell r="B827" t="str">
            <v>917</v>
          </cell>
          <cell r="C827" t="str">
            <v>11</v>
          </cell>
          <cell r="D827" t="str">
            <v>01</v>
          </cell>
        </row>
        <row r="828">
          <cell r="A828" t="str">
            <v>Муниципальная программа «Развитие физической культуры и спорта в городском округе Тольятти на 2022-2026 годы»</v>
          </cell>
          <cell r="B828" t="str">
            <v>917</v>
          </cell>
          <cell r="C828" t="str">
            <v>11</v>
          </cell>
          <cell r="D828" t="str">
            <v>01</v>
          </cell>
          <cell r="E828" t="str">
            <v>020 00 00000</v>
          </cell>
        </row>
        <row r="829">
          <cell r="A829" t="str">
            <v>Финансовое обеспечение деятельности бюджетных и автономных учреждений</v>
          </cell>
          <cell r="B829" t="str">
            <v>917</v>
          </cell>
          <cell r="C829" t="str">
            <v>11</v>
          </cell>
          <cell r="D829" t="str">
            <v>01</v>
          </cell>
          <cell r="E829" t="str">
            <v>020 00 02000</v>
          </cell>
        </row>
        <row r="830">
          <cell r="A830" t="str">
            <v>Учреждения, осуществляющие деятельность в области физической культуры и спорта</v>
          </cell>
          <cell r="B830" t="str">
            <v>917</v>
          </cell>
          <cell r="C830" t="str">
            <v>11</v>
          </cell>
          <cell r="D830" t="str">
            <v>01</v>
          </cell>
          <cell r="E830" t="str">
            <v>020 00 02360</v>
          </cell>
        </row>
        <row r="831">
          <cell r="A831" t="str">
            <v>Предоставление субсидий бюджетным, автономным учреждениям и иным некоммерческим организациям</v>
          </cell>
          <cell r="B831" t="str">
            <v>917</v>
          </cell>
          <cell r="C831" t="str">
            <v>11</v>
          </cell>
          <cell r="D831" t="str">
            <v>01</v>
          </cell>
          <cell r="E831" t="str">
            <v>020 00 02360</v>
          </cell>
          <cell r="F831" t="str">
            <v>600</v>
          </cell>
        </row>
        <row r="832">
          <cell r="A832" t="str">
            <v>Субсидии бюджетным учреждениям</v>
          </cell>
          <cell r="B832" t="str">
            <v>917</v>
          </cell>
          <cell r="C832" t="str">
            <v>11</v>
          </cell>
          <cell r="D832" t="str">
            <v>01</v>
          </cell>
          <cell r="E832" t="str">
            <v>020 00 02360</v>
          </cell>
          <cell r="F832">
            <v>610</v>
          </cell>
        </row>
        <row r="833">
          <cell r="A833" t="str">
            <v>Мероприятия в установленной сфере деятельности</v>
          </cell>
          <cell r="B833" t="str">
            <v>917</v>
          </cell>
          <cell r="C833" t="str">
            <v>11</v>
          </cell>
          <cell r="D833" t="str">
            <v>01</v>
          </cell>
          <cell r="E833" t="str">
            <v>020 00 04000</v>
          </cell>
        </row>
        <row r="834">
          <cell r="A834" t="str">
            <v>Мероприятия на обеспечение деятельности органов местного самоуправления в области физической культуры и спорта</v>
          </cell>
          <cell r="B834" t="str">
            <v>917</v>
          </cell>
          <cell r="C834" t="str">
            <v>11</v>
          </cell>
          <cell r="D834" t="str">
            <v>01</v>
          </cell>
          <cell r="E834" t="str">
            <v>020 00 04600</v>
          </cell>
        </row>
        <row r="835">
          <cell r="A835" t="str">
            <v>Закупка товаров, работ и услуг для обеспечения государственных (муниципальных) нужд</v>
          </cell>
          <cell r="B835" t="str">
            <v>917</v>
          </cell>
          <cell r="C835" t="str">
            <v>11</v>
          </cell>
          <cell r="D835" t="str">
            <v>01</v>
          </cell>
          <cell r="E835" t="str">
            <v>020 00 04600</v>
          </cell>
          <cell r="F835" t="str">
            <v>200</v>
          </cell>
        </row>
        <row r="836">
          <cell r="A836" t="str">
            <v>Иные закупки товаров, работ и услуг для обеспечения государственных (муниципальных) нужд</v>
          </cell>
          <cell r="B836" t="str">
            <v>917</v>
          </cell>
          <cell r="C836" t="str">
            <v>11</v>
          </cell>
          <cell r="D836" t="str">
            <v>01</v>
          </cell>
          <cell r="E836" t="str">
            <v>020 00 04600</v>
          </cell>
          <cell r="F836">
            <v>240</v>
          </cell>
        </row>
        <row r="838">
          <cell r="A838" t="str">
            <v>Массовый спорт</v>
          </cell>
          <cell r="B838" t="str">
            <v>917</v>
          </cell>
          <cell r="C838" t="str">
            <v>11</v>
          </cell>
          <cell r="D838" t="str">
            <v>02</v>
          </cell>
        </row>
        <row r="839">
          <cell r="A839" t="str">
            <v>Муниципальная программа «Развитие физической культуры и спорта в городском округе Тольятти на 2022-2026 годы»</v>
          </cell>
          <cell r="B839" t="str">
            <v>917</v>
          </cell>
          <cell r="C839" t="str">
            <v>11</v>
          </cell>
          <cell r="D839" t="str">
            <v>02</v>
          </cell>
          <cell r="E839" t="str">
            <v>020 00 00000</v>
          </cell>
        </row>
        <row r="840">
          <cell r="A840" t="str">
            <v>Мероприятия в установленной сфере деятельности</v>
          </cell>
          <cell r="B840" t="str">
            <v>917</v>
          </cell>
          <cell r="C840" t="str">
            <v>11</v>
          </cell>
          <cell r="D840" t="str">
            <v>02</v>
          </cell>
          <cell r="E840" t="str">
            <v>020 00 04000</v>
          </cell>
        </row>
        <row r="841">
          <cell r="A841" t="str">
            <v>Мероприятия в области физической культуры и спорта</v>
          </cell>
          <cell r="B841" t="str">
            <v>917</v>
          </cell>
          <cell r="C841" t="str">
            <v>11</v>
          </cell>
          <cell r="D841" t="str">
            <v>02</v>
          </cell>
          <cell r="E841" t="str">
            <v>020 00 04360</v>
          </cell>
        </row>
        <row r="842">
          <cell r="A842" t="str">
            <v>Предоставление субсидий бюджетным, автономным учреждениям и иным некоммерческим организациям</v>
          </cell>
          <cell r="B842" t="str">
            <v>917</v>
          </cell>
          <cell r="C842" t="str">
            <v>11</v>
          </cell>
          <cell r="D842" t="str">
            <v>02</v>
          </cell>
          <cell r="E842" t="str">
            <v>020 00 04360</v>
          </cell>
          <cell r="F842" t="str">
            <v>600</v>
          </cell>
        </row>
        <row r="843">
          <cell r="A843" t="str">
            <v>Субсидии бюджетным учреждениям</v>
          </cell>
          <cell r="B843" t="str">
            <v>917</v>
          </cell>
          <cell r="C843" t="str">
            <v>11</v>
          </cell>
          <cell r="D843" t="str">
            <v>02</v>
          </cell>
          <cell r="E843" t="str">
            <v>020 00 04360</v>
          </cell>
          <cell r="F843">
            <v>610</v>
          </cell>
        </row>
        <row r="845">
          <cell r="A845" t="str">
            <v>Спорт высших достижений</v>
          </cell>
          <cell r="B845">
            <v>917</v>
          </cell>
          <cell r="C845" t="str">
            <v>11</v>
          </cell>
          <cell r="D845" t="str">
            <v>03</v>
          </cell>
        </row>
        <row r="846">
          <cell r="A846" t="str">
            <v>Муниципальная программа «Развитие физической культуры и спорта в городском округе Тольятти на 2022-2026 годы»</v>
          </cell>
          <cell r="B846" t="str">
            <v>917</v>
          </cell>
          <cell r="C846" t="str">
            <v>11</v>
          </cell>
          <cell r="D846" t="str">
            <v>03</v>
          </cell>
          <cell r="E846" t="str">
            <v>020 00 00000</v>
          </cell>
        </row>
        <row r="847">
          <cell r="A847" t="str">
            <v>Финансовое обеспечение деятельности бюджетных и автономных учреждений</v>
          </cell>
          <cell r="B847" t="str">
            <v>917</v>
          </cell>
          <cell r="C847" t="str">
            <v>11</v>
          </cell>
          <cell r="D847" t="str">
            <v>03</v>
          </cell>
          <cell r="E847" t="str">
            <v>020 00 02000</v>
          </cell>
        </row>
        <row r="848">
          <cell r="A848" t="str">
            <v>Организация деятельности по спортивной подготовке</v>
          </cell>
          <cell r="B848" t="str">
            <v>917</v>
          </cell>
          <cell r="C848" t="str">
            <v>11</v>
          </cell>
          <cell r="D848" t="str">
            <v>03</v>
          </cell>
          <cell r="E848" t="str">
            <v>020 00 02290</v>
          </cell>
        </row>
        <row r="849">
          <cell r="A849" t="str">
            <v>Предоставление субсидий бюджетным, автономным учреждениям и иным некоммерческим организациям</v>
          </cell>
          <cell r="B849" t="str">
            <v>917</v>
          </cell>
          <cell r="C849" t="str">
            <v>11</v>
          </cell>
          <cell r="D849" t="str">
            <v>03</v>
          </cell>
          <cell r="E849" t="str">
            <v>020 00 02290</v>
          </cell>
          <cell r="F849" t="str">
            <v>600</v>
          </cell>
        </row>
        <row r="850">
          <cell r="A850" t="str">
            <v>Субсидии бюджетным учреждениям</v>
          </cell>
          <cell r="B850" t="str">
            <v>917</v>
          </cell>
          <cell r="C850" t="str">
            <v>11</v>
          </cell>
          <cell r="D850" t="str">
            <v>03</v>
          </cell>
          <cell r="E850" t="str">
            <v>020 00 02290</v>
          </cell>
          <cell r="F850">
            <v>610</v>
          </cell>
        </row>
        <row r="851">
          <cell r="A851" t="str">
            <v>Мероприятия в установленной сфере деятельности</v>
          </cell>
          <cell r="B851" t="str">
            <v>917</v>
          </cell>
          <cell r="C851" t="str">
            <v>11</v>
          </cell>
          <cell r="D851" t="str">
            <v>03</v>
          </cell>
          <cell r="E851" t="str">
            <v>020 00 04000</v>
          </cell>
        </row>
        <row r="852">
          <cell r="A852" t="str">
            <v>Мероприятия в сфере организации деятельности по спортивной подготовке</v>
          </cell>
          <cell r="B852" t="str">
            <v>917</v>
          </cell>
          <cell r="C852" t="str">
            <v>11</v>
          </cell>
          <cell r="D852" t="str">
            <v>03</v>
          </cell>
          <cell r="E852" t="str">
            <v>020 00 04290</v>
          </cell>
        </row>
        <row r="853">
          <cell r="A853" t="str">
            <v>Предоставление субсидий бюджетным, автономным учреждениям и иным некоммерческим организациям</v>
          </cell>
          <cell r="B853" t="str">
            <v>917</v>
          </cell>
          <cell r="C853" t="str">
            <v>11</v>
          </cell>
          <cell r="D853" t="str">
            <v>03</v>
          </cell>
          <cell r="E853" t="str">
            <v>020 00 04290</v>
          </cell>
          <cell r="F853" t="str">
            <v>600</v>
          </cell>
        </row>
        <row r="854">
          <cell r="A854" t="str">
            <v>Субсидии бюджетным учреждениям</v>
          </cell>
          <cell r="B854" t="str">
            <v>917</v>
          </cell>
          <cell r="C854" t="str">
            <v>11</v>
          </cell>
          <cell r="D854" t="str">
            <v>03</v>
          </cell>
          <cell r="E854" t="str">
            <v>020 00 04290</v>
          </cell>
          <cell r="F854">
            <v>610</v>
          </cell>
        </row>
        <row r="855">
          <cell r="A855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5" t="str">
            <v>917</v>
          </cell>
          <cell r="C855" t="str">
            <v>11</v>
          </cell>
          <cell r="D855" t="str">
            <v>03</v>
          </cell>
          <cell r="E855" t="str">
            <v>990 00 S3340</v>
          </cell>
        </row>
        <row r="856">
          <cell r="A856" t="str">
            <v>Предоставление субсидий бюджетным, автономным учреждениям и иным некоммерческим организациям</v>
          </cell>
          <cell r="B856" t="str">
            <v>917</v>
          </cell>
          <cell r="C856" t="str">
            <v>11</v>
          </cell>
          <cell r="D856" t="str">
            <v>03</v>
          </cell>
          <cell r="E856" t="str">
            <v>990 00 S3340</v>
          </cell>
          <cell r="F856" t="str">
            <v>600</v>
          </cell>
        </row>
        <row r="857">
          <cell r="A857" t="str">
            <v>Субсидии бюджетным учреждениям</v>
          </cell>
          <cell r="B857" t="str">
            <v>917</v>
          </cell>
          <cell r="C857" t="str">
            <v>11</v>
          </cell>
          <cell r="D857" t="str">
            <v>03</v>
          </cell>
          <cell r="E857" t="str">
            <v>990 00 S3340</v>
          </cell>
          <cell r="F857">
            <v>610</v>
          </cell>
        </row>
        <row r="858">
          <cell r="A858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58" t="str">
            <v>917</v>
          </cell>
          <cell r="C858" t="str">
            <v>11</v>
          </cell>
          <cell r="D858" t="str">
            <v>03</v>
          </cell>
          <cell r="E858" t="str">
            <v>990 00 S3350</v>
          </cell>
        </row>
        <row r="859">
          <cell r="A859" t="str">
            <v>Предоставление субсидий бюджетным, автономным учреждениям и иным некоммерческим организациям</v>
          </cell>
          <cell r="B859" t="str">
            <v>917</v>
          </cell>
          <cell r="C859" t="str">
            <v>11</v>
          </cell>
          <cell r="D859" t="str">
            <v>03</v>
          </cell>
          <cell r="E859" t="str">
            <v>990 00 S3350</v>
          </cell>
          <cell r="F859" t="str">
            <v>600</v>
          </cell>
        </row>
        <row r="860">
          <cell r="A860" t="str">
            <v>Субсидии бюджетным учреждениям</v>
          </cell>
          <cell r="B860" t="str">
            <v>917</v>
          </cell>
          <cell r="C860" t="str">
            <v>11</v>
          </cell>
          <cell r="D860" t="str">
            <v>03</v>
          </cell>
          <cell r="E860" t="str">
            <v>990 00 S3350</v>
          </cell>
          <cell r="F860">
            <v>610</v>
          </cell>
        </row>
        <row r="861">
          <cell r="A861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1" t="str">
            <v>917</v>
          </cell>
          <cell r="C861" t="str">
            <v>11</v>
          </cell>
          <cell r="D861" t="str">
            <v>03</v>
          </cell>
          <cell r="E861" t="str">
            <v>990 00 S3940</v>
          </cell>
        </row>
        <row r="862">
          <cell r="A862" t="str">
            <v>Предоставление субсидий бюджетным, автономным учреждениям и иным некоммерческим организациям</v>
          </cell>
          <cell r="B862" t="str">
            <v>917</v>
          </cell>
          <cell r="C862" t="str">
            <v>11</v>
          </cell>
          <cell r="D862" t="str">
            <v>03</v>
          </cell>
          <cell r="E862" t="str">
            <v>990 00 S3940</v>
          </cell>
          <cell r="F862" t="str">
            <v>600</v>
          </cell>
        </row>
        <row r="863">
          <cell r="A863" t="str">
            <v>Субсидии бюджетным учреждениям</v>
          </cell>
          <cell r="B863" t="str">
            <v>917</v>
          </cell>
          <cell r="C863" t="str">
            <v>11</v>
          </cell>
          <cell r="D863" t="str">
            <v>03</v>
          </cell>
          <cell r="E863" t="str">
            <v>990 00 S3940</v>
          </cell>
          <cell r="F863">
            <v>610</v>
          </cell>
        </row>
        <row r="864">
          <cell r="A864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4" t="str">
            <v>917</v>
          </cell>
          <cell r="C864" t="str">
            <v>11</v>
          </cell>
          <cell r="D864" t="str">
            <v>03</v>
          </cell>
          <cell r="E864" t="str">
            <v>990 00 S3950</v>
          </cell>
        </row>
        <row r="865">
          <cell r="A865" t="str">
            <v>Предоставление субсидий бюджетным, автономным учреждениям и иным некоммерческим организациям</v>
          </cell>
          <cell r="B865" t="str">
            <v>917</v>
          </cell>
          <cell r="C865" t="str">
            <v>11</v>
          </cell>
          <cell r="D865" t="str">
            <v>03</v>
          </cell>
          <cell r="E865" t="str">
            <v>990 00 S3950</v>
          </cell>
          <cell r="F865" t="str">
            <v>600</v>
          </cell>
        </row>
        <row r="866">
          <cell r="A866" t="str">
            <v>Субсидии бюджетным учреждениям</v>
          </cell>
          <cell r="B866" t="str">
            <v>917</v>
          </cell>
          <cell r="C866" t="str">
            <v>11</v>
          </cell>
          <cell r="D866" t="str">
            <v>03</v>
          </cell>
          <cell r="E866" t="str">
            <v>990 00 S3950</v>
          </cell>
          <cell r="F866">
            <v>610</v>
          </cell>
        </row>
        <row r="867">
          <cell r="A867" t="str">
            <v>Мероприятия на реализацию государственной программы Самарской области «Развитие социальной защиты населения в Самарской области» на 2014-2023 годы</v>
          </cell>
          <cell r="B867" t="str">
            <v>917</v>
          </cell>
          <cell r="C867" t="str">
            <v>11</v>
          </cell>
          <cell r="D867" t="str">
            <v>03</v>
          </cell>
          <cell r="E867" t="str">
            <v>020 00 S4680</v>
          </cell>
        </row>
        <row r="868">
          <cell r="A868" t="str">
            <v>Предоставление субсидий бюджетным, автономным учреждениям и иным некоммерческим организациям</v>
          </cell>
          <cell r="B868" t="str">
            <v>917</v>
          </cell>
          <cell r="C868" t="str">
            <v>11</v>
          </cell>
          <cell r="D868" t="str">
            <v>03</v>
          </cell>
          <cell r="E868" t="str">
            <v>020 00 S4680</v>
          </cell>
          <cell r="F868" t="str">
            <v>600</v>
          </cell>
        </row>
        <row r="869">
          <cell r="A869" t="str">
            <v>Субсидии бюджетным учреждениям</v>
          </cell>
          <cell r="B869" t="str">
            <v>917</v>
          </cell>
          <cell r="C869" t="str">
            <v>11</v>
          </cell>
          <cell r="D869" t="str">
            <v>03</v>
          </cell>
          <cell r="E869" t="str">
            <v>020 00 S4680</v>
          </cell>
          <cell r="F869">
            <v>610</v>
          </cell>
        </row>
        <row r="870">
          <cell r="A870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870" t="str">
            <v>917</v>
          </cell>
          <cell r="C870" t="str">
            <v>11</v>
          </cell>
          <cell r="D870" t="str">
            <v>03</v>
          </cell>
          <cell r="E870" t="str">
            <v>090 00 00000</v>
          </cell>
        </row>
        <row r="871">
          <cell r="A871" t="str">
            <v>Мероприятия в установленной сфере деятельности</v>
          </cell>
          <cell r="B871" t="str">
            <v>917</v>
          </cell>
          <cell r="C871" t="str">
            <v>11</v>
          </cell>
          <cell r="D871" t="str">
            <v>03</v>
          </cell>
          <cell r="E871" t="str">
            <v>090 00 04000</v>
          </cell>
        </row>
        <row r="872">
          <cell r="A872" t="str">
            <v>Мероприятия в сфере организации деятельности по спортивной подготовке</v>
          </cell>
          <cell r="B872" t="str">
            <v>917</v>
          </cell>
          <cell r="C872" t="str">
            <v>11</v>
          </cell>
          <cell r="D872" t="str">
            <v>03</v>
          </cell>
          <cell r="E872" t="str">
            <v>090 00 04290</v>
          </cell>
        </row>
        <row r="873">
          <cell r="A873" t="str">
            <v>Предоставление субсидий бюджетным, автономным учреждениям и иным некоммерческим организациям</v>
          </cell>
          <cell r="B873" t="str">
            <v>917</v>
          </cell>
          <cell r="C873" t="str">
            <v>11</v>
          </cell>
          <cell r="D873" t="str">
            <v>03</v>
          </cell>
          <cell r="E873" t="str">
            <v>090 00 04290</v>
          </cell>
          <cell r="F873" t="str">
            <v>600</v>
          </cell>
        </row>
        <row r="874">
          <cell r="A874" t="str">
            <v>Субсидии бюджетным учреждениям</v>
          </cell>
          <cell r="B874" t="str">
            <v>917</v>
          </cell>
          <cell r="C874" t="str">
            <v>11</v>
          </cell>
          <cell r="D874" t="str">
            <v>03</v>
          </cell>
          <cell r="E874" t="str">
            <v>090 00 04290</v>
          </cell>
          <cell r="F874">
            <v>610</v>
          </cell>
        </row>
        <row r="876">
          <cell r="A876" t="str">
            <v>Отдел организации муниципальных торгов администрации городского округа Тольятти</v>
          </cell>
          <cell r="B876">
            <v>918</v>
          </cell>
        </row>
        <row r="877">
          <cell r="A877" t="str">
            <v>Другие общегосударственные вопросы</v>
          </cell>
          <cell r="B877">
            <v>918</v>
          </cell>
          <cell r="C877" t="str">
            <v>01</v>
          </cell>
          <cell r="D877" t="str">
            <v>13</v>
          </cell>
        </row>
        <row r="878">
          <cell r="A878" t="str">
            <v>Непрограммное направление расходов</v>
          </cell>
          <cell r="B878">
            <v>918</v>
          </cell>
          <cell r="C878" t="str">
            <v>01</v>
          </cell>
          <cell r="D878" t="str">
            <v>13</v>
          </cell>
          <cell r="E878" t="str">
            <v>990 00 00000</v>
          </cell>
        </row>
        <row r="879">
          <cell r="A879" t="str">
            <v>Мероприятия в установленной сфере деятельности</v>
          </cell>
          <cell r="B879">
            <v>918</v>
          </cell>
          <cell r="C879" t="str">
            <v>01</v>
          </cell>
          <cell r="D879" t="str">
            <v>13</v>
          </cell>
          <cell r="E879" t="str">
            <v>990 00 04000</v>
          </cell>
        </row>
        <row r="880">
          <cell r="A880" t="str">
            <v>Мероприятия в сфере общегосударственного управления</v>
          </cell>
          <cell r="B880">
            <v>918</v>
          </cell>
          <cell r="C880" t="str">
            <v>01</v>
          </cell>
          <cell r="D880" t="str">
            <v>13</v>
          </cell>
          <cell r="E880" t="str">
            <v>990 00 04040</v>
          </cell>
        </row>
        <row r="881">
          <cell r="A881" t="str">
            <v>Закупка товаров, работ и услуг для обеспечения государственных (муниципальных) нужд</v>
          </cell>
          <cell r="B881">
            <v>918</v>
          </cell>
          <cell r="C881" t="str">
            <v>01</v>
          </cell>
          <cell r="D881" t="str">
            <v>13</v>
          </cell>
          <cell r="E881" t="str">
            <v>990 00 04040</v>
          </cell>
          <cell r="F881" t="str">
            <v>200</v>
          </cell>
        </row>
        <row r="882">
          <cell r="A882" t="str">
            <v>Иные закупки товаров, работ и услуг для обеспечения государственных (муниципальных) нужд</v>
          </cell>
          <cell r="B882">
            <v>918</v>
          </cell>
          <cell r="C882" t="str">
            <v>01</v>
          </cell>
          <cell r="D882" t="str">
            <v>13</v>
          </cell>
          <cell r="E882" t="str">
            <v>990 00 04040</v>
          </cell>
          <cell r="F882" t="str">
            <v>240</v>
          </cell>
        </row>
        <row r="884">
          <cell r="A884" t="str">
            <v>Департамент городского хозяйства администрации городского округа Тольятти</v>
          </cell>
          <cell r="B884" t="str">
            <v>920</v>
          </cell>
        </row>
        <row r="885">
          <cell r="A885" t="str">
            <v>Другие общегосударственные вопросы</v>
          </cell>
          <cell r="B885" t="str">
            <v>920</v>
          </cell>
          <cell r="C885" t="str">
            <v>01</v>
          </cell>
          <cell r="D885" t="str">
            <v>13</v>
          </cell>
        </row>
        <row r="886">
          <cell r="A886" t="str">
            <v>Непрограммное направление расходов</v>
          </cell>
          <cell r="B886" t="str">
            <v>920</v>
          </cell>
          <cell r="C886" t="str">
            <v>01</v>
          </cell>
          <cell r="D886" t="str">
            <v>13</v>
          </cell>
          <cell r="E886" t="str">
            <v>990 00 00000</v>
          </cell>
        </row>
        <row r="887">
          <cell r="A887" t="str">
            <v>Мероприятия в установленной сфере деятельности</v>
          </cell>
          <cell r="B887" t="str">
            <v>920</v>
          </cell>
          <cell r="C887" t="str">
            <v>01</v>
          </cell>
          <cell r="D887" t="str">
            <v>13</v>
          </cell>
          <cell r="E887" t="str">
            <v>990 00 04000</v>
          </cell>
        </row>
        <row r="888">
          <cell r="A888" t="str">
            <v>Мероприятия в сфере общегосударственного управления</v>
          </cell>
          <cell r="B888" t="str">
            <v>920</v>
          </cell>
          <cell r="C888" t="str">
            <v>01</v>
          </cell>
          <cell r="D888" t="str">
            <v>13</v>
          </cell>
          <cell r="E888" t="str">
            <v>990 00 04040</v>
          </cell>
        </row>
        <row r="889">
          <cell r="A889" t="str">
            <v>Закупка товаров, работ и услуг для обеспечения государственных (муниципальных) нужд</v>
          </cell>
          <cell r="B889" t="str">
            <v>920</v>
          </cell>
          <cell r="C889" t="str">
            <v>01</v>
          </cell>
          <cell r="D889" t="str">
            <v>13</v>
          </cell>
          <cell r="E889" t="str">
            <v>990 00 04040</v>
          </cell>
          <cell r="F889">
            <v>200</v>
          </cell>
        </row>
        <row r="890">
          <cell r="A890" t="str">
            <v>Иные закупки товаров, работ и услуг для обеспечения государственных (муниципальных) нужд</v>
          </cell>
          <cell r="B890" t="str">
            <v>920</v>
          </cell>
          <cell r="C890" t="str">
            <v>01</v>
          </cell>
          <cell r="D890" t="str">
            <v>13</v>
          </cell>
          <cell r="E890" t="str">
            <v>990 00 04040</v>
          </cell>
          <cell r="F890" t="str">
            <v>240</v>
          </cell>
        </row>
        <row r="891">
          <cell r="A891" t="str">
            <v>Иные бюджетные ассигнования</v>
          </cell>
          <cell r="B891" t="str">
            <v>920</v>
          </cell>
          <cell r="C891" t="str">
            <v>01</v>
          </cell>
          <cell r="D891" t="str">
            <v>13</v>
          </cell>
          <cell r="E891" t="str">
            <v>990 00 04040</v>
          </cell>
          <cell r="F891" t="str">
            <v>800</v>
          </cell>
        </row>
        <row r="892">
          <cell r="A892" t="str">
            <v>Уплата налогов, сборов и иных платежей</v>
          </cell>
          <cell r="B892" t="str">
            <v>920</v>
          </cell>
          <cell r="C892" t="str">
            <v>01</v>
          </cell>
          <cell r="D892" t="str">
            <v>13</v>
          </cell>
          <cell r="E892" t="str">
            <v>990 00 04040</v>
          </cell>
          <cell r="F892" t="str">
            <v>850</v>
          </cell>
        </row>
        <row r="894">
          <cell r="A894" t="str">
            <v>Лесное хозяйство</v>
          </cell>
          <cell r="B894" t="str">
            <v>920</v>
          </cell>
          <cell r="C894" t="str">
            <v>04</v>
          </cell>
          <cell r="D894" t="str">
            <v>07</v>
          </cell>
        </row>
        <row r="895">
          <cell r="A895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895" t="str">
            <v>920</v>
          </cell>
          <cell r="C895" t="str">
            <v>04</v>
          </cell>
          <cell r="D895" t="str">
            <v>07</v>
          </cell>
          <cell r="E895" t="str">
            <v>230 00 00000</v>
          </cell>
        </row>
        <row r="896">
          <cell r="A896" t="str">
            <v>Финансовое обеспечение деятельности бюджетных и автономных учреждений</v>
          </cell>
          <cell r="B896">
            <v>920</v>
          </cell>
          <cell r="C896" t="str">
            <v>04</v>
          </cell>
          <cell r="D896" t="str">
            <v>07</v>
          </cell>
          <cell r="E896" t="str">
            <v>230 00 02000</v>
          </cell>
        </row>
        <row r="897">
          <cell r="A897" t="str">
            <v>Учреждения, осуществляющие деятельность в области лесного хозяйства</v>
          </cell>
          <cell r="B897">
            <v>920</v>
          </cell>
          <cell r="C897" t="str">
            <v>04</v>
          </cell>
          <cell r="D897" t="str">
            <v>07</v>
          </cell>
          <cell r="E897" t="str">
            <v>230 00 02390</v>
          </cell>
        </row>
        <row r="898">
          <cell r="A898" t="str">
            <v>Предоставление субсидий бюджетным, автономным учреждениям и иным некоммерческим организациям</v>
          </cell>
          <cell r="B898">
            <v>920</v>
          </cell>
          <cell r="C898" t="str">
            <v>04</v>
          </cell>
          <cell r="D898" t="str">
            <v>07</v>
          </cell>
          <cell r="E898" t="str">
            <v>230 00 02390</v>
          </cell>
          <cell r="F898" t="str">
            <v>600</v>
          </cell>
        </row>
        <row r="899">
          <cell r="A899" t="str">
            <v>Субсидии бюджетным учреждениям</v>
          </cell>
          <cell r="B899">
            <v>920</v>
          </cell>
          <cell r="C899" t="str">
            <v>04</v>
          </cell>
          <cell r="D899" t="str">
            <v>07</v>
          </cell>
          <cell r="E899" t="str">
            <v>230 00 02390</v>
          </cell>
          <cell r="F899" t="str">
            <v>610</v>
          </cell>
        </row>
        <row r="900">
          <cell r="A900" t="str">
            <v>Мероприятия в установленной сфере деятельности</v>
          </cell>
          <cell r="B900" t="str">
            <v>920</v>
          </cell>
          <cell r="C900" t="str">
            <v>04</v>
          </cell>
          <cell r="D900" t="str">
            <v>07</v>
          </cell>
          <cell r="E900" t="str">
            <v>230 00 04000</v>
          </cell>
        </row>
        <row r="901">
          <cell r="A901" t="str">
            <v>Мероприятия в области лесного хозяйства</v>
          </cell>
          <cell r="B901" t="str">
            <v>920</v>
          </cell>
          <cell r="C901" t="str">
            <v>04</v>
          </cell>
          <cell r="D901" t="str">
            <v>07</v>
          </cell>
          <cell r="E901" t="str">
            <v>230 00 04390</v>
          </cell>
        </row>
        <row r="902">
          <cell r="A902" t="str">
            <v>Закупка товаров, работ и услуг для обеспечения государственных (муниципальных) нужд</v>
          </cell>
          <cell r="B902" t="str">
            <v>920</v>
          </cell>
          <cell r="C902" t="str">
            <v>04</v>
          </cell>
          <cell r="D902" t="str">
            <v>07</v>
          </cell>
          <cell r="E902" t="str">
            <v>230 00 04390</v>
          </cell>
          <cell r="F902">
            <v>200</v>
          </cell>
        </row>
        <row r="903">
          <cell r="A903" t="str">
            <v>Иные закупки товаров, работ и услуг для обеспечения государственных (муниципальных) нужд</v>
          </cell>
          <cell r="B903" t="str">
            <v>920</v>
          </cell>
          <cell r="C903" t="str">
            <v>04</v>
          </cell>
          <cell r="D903" t="str">
            <v>07</v>
          </cell>
          <cell r="E903" t="str">
            <v>230 00 04390</v>
          </cell>
          <cell r="F903" t="str">
            <v>240</v>
          </cell>
        </row>
        <row r="904">
          <cell r="A904" t="str">
            <v>Финансовое обеспечение деятельности казенных учреждений</v>
          </cell>
          <cell r="B904" t="str">
            <v>920</v>
          </cell>
          <cell r="C904" t="str">
            <v>04</v>
          </cell>
          <cell r="D904" t="str">
            <v>07</v>
          </cell>
          <cell r="E904" t="str">
            <v>230 00 12000</v>
          </cell>
        </row>
        <row r="905">
          <cell r="A905" t="str">
            <v>Учреждения, осуществляющие деятельность в области лесного хозяйства</v>
          </cell>
          <cell r="B905" t="str">
            <v>920</v>
          </cell>
          <cell r="C905" t="str">
            <v>04</v>
          </cell>
          <cell r="D905" t="str">
            <v>07</v>
          </cell>
          <cell r="E905" t="str">
            <v>230 00 12390</v>
          </cell>
        </row>
        <row r="906">
          <cell r="A90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06" t="str">
            <v>920</v>
          </cell>
          <cell r="C906" t="str">
            <v>04</v>
          </cell>
          <cell r="D906" t="str">
            <v>07</v>
          </cell>
          <cell r="E906" t="str">
            <v>230 00 12390</v>
          </cell>
          <cell r="F906" t="str">
            <v>100</v>
          </cell>
        </row>
        <row r="907">
          <cell r="A907" t="str">
            <v>Расходы на выплаты персоналу казенных учреждений</v>
          </cell>
          <cell r="B907" t="str">
            <v>920</v>
          </cell>
          <cell r="C907" t="str">
            <v>04</v>
          </cell>
          <cell r="D907" t="str">
            <v>07</v>
          </cell>
          <cell r="E907" t="str">
            <v>230 00 12390</v>
          </cell>
          <cell r="F907" t="str">
            <v>110</v>
          </cell>
        </row>
        <row r="908">
          <cell r="A908" t="str">
            <v>Закупка товаров, работ и услуг для обеспечения государственных (муниципальных) нужд</v>
          </cell>
          <cell r="B908" t="str">
            <v>920</v>
          </cell>
          <cell r="C908" t="str">
            <v>04</v>
          </cell>
          <cell r="D908" t="str">
            <v>07</v>
          </cell>
          <cell r="E908" t="str">
            <v>230 00 12390</v>
          </cell>
          <cell r="F908" t="str">
            <v>200</v>
          </cell>
        </row>
        <row r="909">
          <cell r="A909" t="str">
            <v>Иные закупки товаров, работ и услуг для обеспечения государственных (муниципальных) нужд</v>
          </cell>
          <cell r="B909" t="str">
            <v>920</v>
          </cell>
          <cell r="C909" t="str">
            <v>04</v>
          </cell>
          <cell r="D909" t="str">
            <v>07</v>
          </cell>
          <cell r="E909" t="str">
            <v>230 00 12390</v>
          </cell>
          <cell r="F909" t="str">
            <v>240</v>
          </cell>
        </row>
        <row r="910">
          <cell r="A910" t="str">
            <v>Иные бюджетные ассигнования</v>
          </cell>
          <cell r="B910" t="str">
            <v>920</v>
          </cell>
          <cell r="C910" t="str">
            <v>04</v>
          </cell>
          <cell r="D910" t="str">
            <v>07</v>
          </cell>
          <cell r="E910" t="str">
            <v>230 00 12390</v>
          </cell>
          <cell r="F910" t="str">
            <v>800</v>
          </cell>
        </row>
        <row r="911">
          <cell r="A911" t="str">
            <v>Уплата налогов, сборов и иных платежей</v>
          </cell>
          <cell r="B911" t="str">
            <v>920</v>
          </cell>
          <cell r="C911" t="str">
            <v>04</v>
          </cell>
          <cell r="D911" t="str">
            <v>07</v>
          </cell>
          <cell r="E911" t="str">
            <v>230 00 12390</v>
          </cell>
          <cell r="F911" t="str">
            <v>850</v>
          </cell>
        </row>
        <row r="912">
          <cell r="A912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2" t="str">
            <v>920</v>
          </cell>
          <cell r="C912" t="str">
            <v>04</v>
          </cell>
          <cell r="D912" t="str">
            <v>07</v>
          </cell>
          <cell r="E912" t="str">
            <v>230 00 S0340</v>
          </cell>
        </row>
        <row r="913">
          <cell r="A913" t="str">
            <v>Закупка товаров, работ и услуг для обеспечения государственных (муниципальных) нужд</v>
          </cell>
          <cell r="B913" t="str">
            <v>920</v>
          </cell>
          <cell r="C913" t="str">
            <v>04</v>
          </cell>
          <cell r="D913" t="str">
            <v>07</v>
          </cell>
          <cell r="E913" t="str">
            <v>230 00 S0340</v>
          </cell>
          <cell r="F913">
            <v>200</v>
          </cell>
        </row>
        <row r="914">
          <cell r="A914" t="str">
            <v>Иные закупки товаров, работ и услуг для обеспечения государственных (муниципальных) нужд</v>
          </cell>
          <cell r="B914" t="str">
            <v>920</v>
          </cell>
          <cell r="C914" t="str">
            <v>04</v>
          </cell>
          <cell r="D914" t="str">
            <v>07</v>
          </cell>
          <cell r="E914" t="str">
            <v>230 00 S0340</v>
          </cell>
          <cell r="F914" t="str">
            <v>240</v>
          </cell>
        </row>
        <row r="915">
          <cell r="A915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15" t="str">
            <v>920</v>
          </cell>
          <cell r="C915" t="str">
            <v>04</v>
          </cell>
          <cell r="D915" t="str">
            <v>07</v>
          </cell>
          <cell r="E915" t="str">
            <v>230 00 S4430</v>
          </cell>
        </row>
        <row r="916">
          <cell r="A916" t="str">
            <v>Предоставление субсидий бюджетным, автономным учреждениям и иным некоммерческим организациям</v>
          </cell>
          <cell r="B916" t="str">
            <v>920</v>
          </cell>
          <cell r="C916" t="str">
            <v>04</v>
          </cell>
          <cell r="D916" t="str">
            <v>07</v>
          </cell>
          <cell r="E916" t="str">
            <v>230 00 S4430</v>
          </cell>
          <cell r="F916" t="str">
            <v>600</v>
          </cell>
        </row>
        <row r="917">
          <cell r="A917" t="str">
            <v>Субсидии бюджетным учреждениям</v>
          </cell>
          <cell r="B917" t="str">
            <v>920</v>
          </cell>
          <cell r="C917" t="str">
            <v>04</v>
          </cell>
          <cell r="D917" t="str">
            <v>07</v>
          </cell>
          <cell r="E917" t="str">
            <v>230 00 S4430</v>
          </cell>
          <cell r="F917" t="str">
            <v>610</v>
          </cell>
        </row>
        <row r="918">
          <cell r="A918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18" t="str">
            <v>920</v>
          </cell>
          <cell r="C918" t="str">
            <v>04</v>
          </cell>
          <cell r="D918" t="str">
            <v>07</v>
          </cell>
          <cell r="E918" t="str">
            <v>230 00 S3250</v>
          </cell>
        </row>
        <row r="919">
          <cell r="A919" t="str">
            <v>Закупка товаров, работ и услуг для обеспечения государственных (муниципальных) нужд</v>
          </cell>
          <cell r="B919" t="str">
            <v>920</v>
          </cell>
          <cell r="C919" t="str">
            <v>04</v>
          </cell>
          <cell r="D919" t="str">
            <v>07</v>
          </cell>
          <cell r="E919" t="str">
            <v>230 00 S3250</v>
          </cell>
          <cell r="F919">
            <v>200</v>
          </cell>
        </row>
        <row r="920">
          <cell r="A920" t="str">
            <v>Иные закупки товаров, работ и услуг для обеспечения государственных (муниципальных) нужд</v>
          </cell>
          <cell r="B920" t="str">
            <v>920</v>
          </cell>
          <cell r="C920" t="str">
            <v>04</v>
          </cell>
          <cell r="D920" t="str">
            <v>07</v>
          </cell>
          <cell r="E920" t="str">
            <v>230 00 S3250</v>
          </cell>
          <cell r="F920" t="str">
            <v>240</v>
          </cell>
        </row>
        <row r="921">
          <cell r="A921" t="str">
            <v>Предоставление субсидий бюджетным, автономным учреждениям и иным некоммерческим организациям</v>
          </cell>
          <cell r="B921" t="str">
            <v>920</v>
          </cell>
          <cell r="C921" t="str">
            <v>04</v>
          </cell>
          <cell r="D921" t="str">
            <v>07</v>
          </cell>
          <cell r="E921" t="str">
            <v>230 00 S3250</v>
          </cell>
          <cell r="F921" t="str">
            <v>600</v>
          </cell>
        </row>
        <row r="922">
          <cell r="A922" t="str">
            <v>Субсидии бюджетным учреждениям</v>
          </cell>
          <cell r="B922" t="str">
            <v>920</v>
          </cell>
          <cell r="C922" t="str">
            <v>04</v>
          </cell>
          <cell r="D922" t="str">
            <v>07</v>
          </cell>
          <cell r="E922" t="str">
            <v>230 00 S3250</v>
          </cell>
          <cell r="F922" t="str">
            <v>610</v>
          </cell>
        </row>
        <row r="923">
          <cell r="A923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23" t="str">
            <v>920</v>
          </cell>
          <cell r="C923" t="str">
            <v>04</v>
          </cell>
          <cell r="D923" t="str">
            <v>07</v>
          </cell>
          <cell r="E923" t="str">
            <v>230 00 S3800</v>
          </cell>
        </row>
        <row r="924">
          <cell r="A924" t="str">
            <v>Закупка товаров, работ и услуг для обеспечения государственных (муниципальных) нужд</v>
          </cell>
          <cell r="B924" t="str">
            <v>920</v>
          </cell>
          <cell r="C924" t="str">
            <v>04</v>
          </cell>
          <cell r="D924" t="str">
            <v>07</v>
          </cell>
          <cell r="E924" t="str">
            <v>230 00 S3800</v>
          </cell>
          <cell r="F924">
            <v>200</v>
          </cell>
        </row>
        <row r="925">
          <cell r="A925" t="str">
            <v>Иные закупки товаров, работ и услуг для обеспечения государственных (муниципальных) нужд</v>
          </cell>
          <cell r="B925" t="str">
            <v>920</v>
          </cell>
          <cell r="C925" t="str">
            <v>04</v>
          </cell>
          <cell r="D925" t="str">
            <v>07</v>
          </cell>
          <cell r="E925" t="str">
            <v>230 00 S3800</v>
          </cell>
          <cell r="F925" t="str">
            <v>240</v>
          </cell>
        </row>
        <row r="926">
          <cell r="A926" t="str">
            <v>Предоставление субсидий бюджетным, автономным учреждениям и иным некоммерческим организациям</v>
          </cell>
          <cell r="B926" t="str">
            <v>920</v>
          </cell>
          <cell r="C926" t="str">
            <v>04</v>
          </cell>
          <cell r="D926" t="str">
            <v>07</v>
          </cell>
          <cell r="E926" t="str">
            <v>230 00 S3800</v>
          </cell>
          <cell r="F926" t="str">
            <v>600</v>
          </cell>
        </row>
        <row r="927">
          <cell r="A927" t="str">
            <v>Субсидии бюджетным учреждениям</v>
          </cell>
          <cell r="B927" t="str">
            <v>920</v>
          </cell>
          <cell r="C927" t="str">
            <v>04</v>
          </cell>
          <cell r="D927" t="str">
            <v>07</v>
          </cell>
          <cell r="E927" t="str">
            <v>230 00 S3800</v>
          </cell>
          <cell r="F927" t="str">
            <v>610</v>
          </cell>
        </row>
        <row r="928">
          <cell r="A928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28" t="str">
            <v>920</v>
          </cell>
          <cell r="C928" t="str">
            <v>04</v>
          </cell>
          <cell r="D928" t="str">
            <v>07</v>
          </cell>
          <cell r="E928" t="str">
            <v>230 00 S3810</v>
          </cell>
        </row>
        <row r="929">
          <cell r="A929" t="str">
            <v>Закупка товаров, работ и услуг для обеспечения государственных (муниципальных) нужд</v>
          </cell>
          <cell r="B929" t="str">
            <v>920</v>
          </cell>
          <cell r="C929" t="str">
            <v>04</v>
          </cell>
          <cell r="D929" t="str">
            <v>07</v>
          </cell>
          <cell r="E929" t="str">
            <v>230 00 S3810</v>
          </cell>
          <cell r="F929">
            <v>200</v>
          </cell>
        </row>
        <row r="930">
          <cell r="A930" t="str">
            <v>Иные закупки товаров, работ и услуг для обеспечения государственных (муниципальных) нужд</v>
          </cell>
          <cell r="B930" t="str">
            <v>920</v>
          </cell>
          <cell r="C930" t="str">
            <v>04</v>
          </cell>
          <cell r="D930" t="str">
            <v>07</v>
          </cell>
          <cell r="E930" t="str">
            <v>230 00 S3810</v>
          </cell>
          <cell r="F930" t="str">
            <v>240</v>
          </cell>
        </row>
        <row r="931">
          <cell r="A931" t="str">
            <v>Предоставление субсидий бюджетным, автономным учреждениям и иным некоммерческим организациям</v>
          </cell>
          <cell r="B931" t="str">
            <v>920</v>
          </cell>
          <cell r="C931" t="str">
            <v>04</v>
          </cell>
          <cell r="D931" t="str">
            <v>07</v>
          </cell>
          <cell r="E931" t="str">
            <v>230 00 S3810</v>
          </cell>
          <cell r="F931" t="str">
            <v>600</v>
          </cell>
        </row>
        <row r="932">
          <cell r="A932" t="str">
            <v>Субсидии бюджетным учреждениям</v>
          </cell>
          <cell r="B932" t="str">
            <v>920</v>
          </cell>
          <cell r="C932" t="str">
            <v>04</v>
          </cell>
          <cell r="D932" t="str">
            <v>07</v>
          </cell>
          <cell r="E932" t="str">
            <v>230 00 S3810</v>
          </cell>
          <cell r="F932" t="str">
            <v>610</v>
          </cell>
        </row>
        <row r="933">
          <cell r="A93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33" t="str">
            <v>920</v>
          </cell>
          <cell r="C933" t="str">
            <v>04</v>
          </cell>
          <cell r="D933" t="str">
            <v>07</v>
          </cell>
          <cell r="E933" t="str">
            <v>230 00 S4430</v>
          </cell>
        </row>
        <row r="934">
          <cell r="A934" t="str">
            <v>Предоставление субсидий бюджетным, автономным учреждениям и иным некоммерческим организациям</v>
          </cell>
          <cell r="B934" t="str">
            <v>920</v>
          </cell>
          <cell r="C934" t="str">
            <v>04</v>
          </cell>
          <cell r="D934" t="str">
            <v>07</v>
          </cell>
          <cell r="E934" t="str">
            <v>230 00 S4430</v>
          </cell>
          <cell r="F934" t="str">
            <v>600</v>
          </cell>
        </row>
        <row r="935">
          <cell r="A935" t="str">
            <v>Субсидии бюджетным учреждениям</v>
          </cell>
          <cell r="B935" t="str">
            <v>920</v>
          </cell>
          <cell r="C935" t="str">
            <v>04</v>
          </cell>
          <cell r="D935" t="str">
            <v>07</v>
          </cell>
          <cell r="E935" t="str">
            <v>230 00 S4430</v>
          </cell>
          <cell r="F935" t="str">
            <v>610</v>
          </cell>
        </row>
        <row r="936">
          <cell r="A93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36" t="str">
            <v>920</v>
          </cell>
          <cell r="C936" t="str">
            <v>04</v>
          </cell>
          <cell r="D936" t="str">
            <v>07</v>
          </cell>
          <cell r="E936" t="str">
            <v>230 00 S4440</v>
          </cell>
        </row>
        <row r="937">
          <cell r="A937" t="str">
            <v>Закупка товаров, работ и услуг для обеспечения государственных (муниципальных) нужд</v>
          </cell>
          <cell r="B937" t="str">
            <v>920</v>
          </cell>
          <cell r="C937" t="str">
            <v>04</v>
          </cell>
          <cell r="D937" t="str">
            <v>07</v>
          </cell>
          <cell r="E937" t="str">
            <v>230 00 S4440</v>
          </cell>
          <cell r="F937">
            <v>200</v>
          </cell>
        </row>
        <row r="938">
          <cell r="A938" t="str">
            <v>Иные закупки товаров, работ и услуг для обеспечения государственных (муниципальных) нужд</v>
          </cell>
          <cell r="B938" t="str">
            <v>920</v>
          </cell>
          <cell r="C938" t="str">
            <v>04</v>
          </cell>
          <cell r="D938" t="str">
            <v>07</v>
          </cell>
          <cell r="E938" t="str">
            <v>230 00 S4440</v>
          </cell>
          <cell r="F938" t="str">
            <v>240</v>
          </cell>
        </row>
        <row r="939">
          <cell r="A939" t="str">
            <v>Предоставление субсидий бюджетным, автономным учреждениям и иным некоммерческим организациям</v>
          </cell>
          <cell r="B939" t="str">
            <v>920</v>
          </cell>
          <cell r="C939" t="str">
            <v>04</v>
          </cell>
          <cell r="D939" t="str">
            <v>07</v>
          </cell>
          <cell r="E939" t="str">
            <v>230 00 S4440</v>
          </cell>
          <cell r="F939" t="str">
            <v>600</v>
          </cell>
        </row>
        <row r="940">
          <cell r="A940" t="str">
            <v>Субсидии бюджетным учреждениям</v>
          </cell>
          <cell r="B940" t="str">
            <v>920</v>
          </cell>
          <cell r="C940" t="str">
            <v>04</v>
          </cell>
          <cell r="D940" t="str">
            <v>07</v>
          </cell>
          <cell r="E940" t="str">
            <v>230 00 S4440</v>
          </cell>
          <cell r="F940" t="str">
            <v>610</v>
          </cell>
        </row>
        <row r="941">
          <cell r="A941" t="str">
            <v>Непрограммное направление расходов</v>
          </cell>
          <cell r="B941" t="str">
            <v>920</v>
          </cell>
          <cell r="C941" t="str">
            <v>04</v>
          </cell>
          <cell r="D941" t="str">
            <v>07</v>
          </cell>
          <cell r="E941" t="str">
            <v>990 00 00000</v>
          </cell>
        </row>
        <row r="942">
          <cell r="A942" t="str">
            <v>Финансовое обеспечение деятельности бюджетных и автономных учреждений</v>
          </cell>
          <cell r="B942">
            <v>920</v>
          </cell>
          <cell r="C942" t="str">
            <v>04</v>
          </cell>
          <cell r="D942" t="str">
            <v>07</v>
          </cell>
          <cell r="E942" t="str">
            <v>990 00 02000</v>
          </cell>
        </row>
        <row r="943">
          <cell r="A943" t="str">
            <v>Учреждения, осуществляющие деятельность в области лесного хозяйства</v>
          </cell>
          <cell r="B943">
            <v>920</v>
          </cell>
          <cell r="C943" t="str">
            <v>04</v>
          </cell>
          <cell r="D943" t="str">
            <v>07</v>
          </cell>
          <cell r="E943" t="str">
            <v>990 00 02390</v>
          </cell>
        </row>
        <row r="944">
          <cell r="A944" t="str">
            <v>Предоставление субсидий бюджетным, автономным учреждениям и иным некоммерческим организациям</v>
          </cell>
          <cell r="B944">
            <v>920</v>
          </cell>
          <cell r="C944" t="str">
            <v>04</v>
          </cell>
          <cell r="D944" t="str">
            <v>07</v>
          </cell>
          <cell r="E944" t="str">
            <v>990 00 02390</v>
          </cell>
          <cell r="F944" t="str">
            <v>600</v>
          </cell>
        </row>
        <row r="945">
          <cell r="A945" t="str">
            <v>Субсидии бюджетным учреждениям</v>
          </cell>
          <cell r="B945">
            <v>920</v>
          </cell>
          <cell r="C945" t="str">
            <v>04</v>
          </cell>
          <cell r="D945" t="str">
            <v>07</v>
          </cell>
          <cell r="E945" t="str">
            <v>990 00 02390</v>
          </cell>
          <cell r="F945" t="str">
            <v>610</v>
          </cell>
        </row>
        <row r="946">
          <cell r="A946" t="str">
            <v>Финансовое обеспечение деятельности казенных учреждений</v>
          </cell>
          <cell r="B946" t="str">
            <v>920</v>
          </cell>
          <cell r="C946" t="str">
            <v>04</v>
          </cell>
          <cell r="D946" t="str">
            <v>07</v>
          </cell>
          <cell r="E946" t="str">
            <v>990 00 12000</v>
          </cell>
        </row>
        <row r="947">
          <cell r="A947" t="str">
            <v>Учреждения, осуществляющие деятельность в области лесного хозяйства</v>
          </cell>
          <cell r="B947" t="str">
            <v>920</v>
          </cell>
          <cell r="C947" t="str">
            <v>04</v>
          </cell>
          <cell r="D947" t="str">
            <v>07</v>
          </cell>
          <cell r="E947" t="str">
            <v>990 00 12390</v>
          </cell>
        </row>
        <row r="948">
          <cell r="A94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48" t="str">
            <v>920</v>
          </cell>
          <cell r="C948" t="str">
            <v>04</v>
          </cell>
          <cell r="D948" t="str">
            <v>07</v>
          </cell>
          <cell r="E948" t="str">
            <v>990 00 12390</v>
          </cell>
          <cell r="F948" t="str">
            <v>100</v>
          </cell>
        </row>
        <row r="949">
          <cell r="A949" t="str">
            <v>Расходы на выплаты персоналу казенных учреждений</v>
          </cell>
          <cell r="B949" t="str">
            <v>920</v>
          </cell>
          <cell r="C949" t="str">
            <v>04</v>
          </cell>
          <cell r="D949" t="str">
            <v>07</v>
          </cell>
          <cell r="E949" t="str">
            <v>990 00 12390</v>
          </cell>
          <cell r="F949" t="str">
            <v>110</v>
          </cell>
        </row>
        <row r="950">
          <cell r="A950" t="str">
            <v>Закупка товаров, работ и услуг для обеспечения государственных (муниципальных) нужд</v>
          </cell>
          <cell r="B950" t="str">
            <v>920</v>
          </cell>
          <cell r="C950" t="str">
            <v>04</v>
          </cell>
          <cell r="D950" t="str">
            <v>07</v>
          </cell>
          <cell r="E950" t="str">
            <v>990 00 12390</v>
          </cell>
          <cell r="F950" t="str">
            <v>200</v>
          </cell>
        </row>
        <row r="951">
          <cell r="A951" t="str">
            <v>Иные закупки товаров, работ и услуг для обеспечения государственных (муниципальных) нужд</v>
          </cell>
          <cell r="B951" t="str">
            <v>920</v>
          </cell>
          <cell r="C951" t="str">
            <v>04</v>
          </cell>
          <cell r="D951" t="str">
            <v>07</v>
          </cell>
          <cell r="E951" t="str">
            <v>990 00 12390</v>
          </cell>
          <cell r="F951" t="str">
            <v>240</v>
          </cell>
        </row>
        <row r="952">
          <cell r="A952" t="str">
            <v>Иные бюджетные ассигнования</v>
          </cell>
          <cell r="B952" t="str">
            <v>920</v>
          </cell>
          <cell r="C952" t="str">
            <v>04</v>
          </cell>
          <cell r="D952" t="str">
            <v>07</v>
          </cell>
          <cell r="E952" t="str">
            <v>990 00 12390</v>
          </cell>
          <cell r="F952" t="str">
            <v>800</v>
          </cell>
        </row>
        <row r="953">
          <cell r="A953" t="str">
            <v>Уплата налогов, сборов и иных платежей</v>
          </cell>
          <cell r="B953" t="str">
            <v>920</v>
          </cell>
          <cell r="C953" t="str">
            <v>04</v>
          </cell>
          <cell r="D953" t="str">
            <v>07</v>
          </cell>
          <cell r="E953" t="str">
            <v>990 00 12390</v>
          </cell>
          <cell r="F953" t="str">
            <v>850</v>
          </cell>
        </row>
        <row r="954">
          <cell r="A954" t="str">
            <v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v>
          </cell>
          <cell r="B954" t="str">
            <v>920</v>
          </cell>
          <cell r="C954" t="str">
            <v>04</v>
          </cell>
          <cell r="D954" t="str">
            <v>07</v>
          </cell>
          <cell r="E954" t="str">
            <v>990 00 S3250</v>
          </cell>
        </row>
        <row r="955">
          <cell r="A955" t="str">
            <v>Предоставление субсидий бюджетным, автономным учреждениям и иным некоммерческим организациям</v>
          </cell>
          <cell r="B955" t="str">
            <v>920</v>
          </cell>
          <cell r="C955" t="str">
            <v>04</v>
          </cell>
          <cell r="D955" t="str">
            <v>07</v>
          </cell>
          <cell r="E955" t="str">
            <v>990 00 S3250</v>
          </cell>
          <cell r="F955" t="str">
            <v>600</v>
          </cell>
        </row>
        <row r="956">
          <cell r="A956" t="str">
            <v>Субсидии бюджетным учреждениям</v>
          </cell>
          <cell r="B956" t="str">
            <v>920</v>
          </cell>
          <cell r="C956" t="str">
            <v>04</v>
          </cell>
          <cell r="D956" t="str">
            <v>07</v>
          </cell>
          <cell r="E956" t="str">
            <v>990 00 S3250</v>
          </cell>
          <cell r="F956" t="str">
            <v>610</v>
          </cell>
        </row>
        <row r="957">
          <cell r="A957" t="str">
            <v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2014-2030 годы» </v>
          </cell>
          <cell r="B957" t="str">
            <v>920</v>
          </cell>
          <cell r="C957" t="str">
            <v>04</v>
          </cell>
          <cell r="D957" t="str">
            <v>07</v>
          </cell>
          <cell r="E957" t="str">
            <v>990 00 S3800</v>
          </cell>
        </row>
        <row r="958">
          <cell r="A958" t="str">
            <v>Предоставление субсидий бюджетным, автономным учреждениям и иным некоммерческим организациям</v>
          </cell>
          <cell r="B958" t="str">
            <v>920</v>
          </cell>
          <cell r="C958" t="str">
            <v>04</v>
          </cell>
          <cell r="D958" t="str">
            <v>07</v>
          </cell>
          <cell r="E958" t="str">
            <v>990 00 S3800</v>
          </cell>
          <cell r="F958" t="str">
            <v>600</v>
          </cell>
        </row>
        <row r="959">
          <cell r="A959" t="str">
            <v>Субсидии бюджетным учреждениям</v>
          </cell>
          <cell r="B959" t="str">
            <v>920</v>
          </cell>
          <cell r="C959" t="str">
            <v>04</v>
          </cell>
          <cell r="D959" t="str">
            <v>07</v>
          </cell>
          <cell r="E959" t="str">
            <v>990 00 S3800</v>
          </cell>
          <cell r="F959" t="str">
            <v>610</v>
          </cell>
        </row>
        <row r="960">
          <cell r="A960" t="str">
            <v xml:space="preserve">Мероприятия на обработку почвы под лесные культуры в рамках государственной программы Самарской области «Развитие лесного хозяйства Самарской области на 2014-2030 годы» </v>
          </cell>
          <cell r="B960" t="str">
            <v>920</v>
          </cell>
          <cell r="C960" t="str">
            <v>04</v>
          </cell>
          <cell r="D960" t="str">
            <v>07</v>
          </cell>
          <cell r="E960" t="str">
            <v>990 00 S3810</v>
          </cell>
        </row>
        <row r="961">
          <cell r="A961" t="str">
            <v>Предоставление субсидий бюджетным, автономным учреждениям и иным некоммерческим организациям</v>
          </cell>
          <cell r="B961" t="str">
            <v>920</v>
          </cell>
          <cell r="C961" t="str">
            <v>04</v>
          </cell>
          <cell r="D961" t="str">
            <v>07</v>
          </cell>
          <cell r="E961" t="str">
            <v>990 00 S3810</v>
          </cell>
          <cell r="F961" t="str">
            <v>600</v>
          </cell>
        </row>
        <row r="962">
          <cell r="A962" t="str">
            <v>Субсидии бюджетным учреждениям</v>
          </cell>
          <cell r="B962" t="str">
            <v>920</v>
          </cell>
          <cell r="C962" t="str">
            <v>04</v>
          </cell>
          <cell r="D962" t="str">
            <v>07</v>
          </cell>
          <cell r="E962" t="str">
            <v>990 00 S3810</v>
          </cell>
          <cell r="F962" t="str">
            <v>610</v>
          </cell>
        </row>
        <row r="963">
          <cell r="A963" t="str">
            <v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2014-2030 годы» </v>
          </cell>
          <cell r="B963" t="str">
            <v>920</v>
          </cell>
          <cell r="C963" t="str">
            <v>04</v>
          </cell>
          <cell r="D963" t="str">
            <v>07</v>
          </cell>
          <cell r="E963" t="str">
            <v>990 00 S4430</v>
          </cell>
        </row>
        <row r="964">
          <cell r="A964" t="str">
            <v>Предоставление субсидий бюджетным, автономным учреждениям и иным некоммерческим организациям</v>
          </cell>
          <cell r="B964" t="str">
            <v>920</v>
          </cell>
          <cell r="C964" t="str">
            <v>04</v>
          </cell>
          <cell r="D964" t="str">
            <v>07</v>
          </cell>
          <cell r="E964" t="str">
            <v>990 00 S4430</v>
          </cell>
          <cell r="F964" t="str">
            <v>600</v>
          </cell>
        </row>
        <row r="965">
          <cell r="A965" t="str">
            <v>Субсидии бюджетным учреждениям</v>
          </cell>
          <cell r="B965" t="str">
            <v>920</v>
          </cell>
          <cell r="C965" t="str">
            <v>04</v>
          </cell>
          <cell r="D965" t="str">
            <v>07</v>
          </cell>
          <cell r="E965" t="str">
            <v>990 00 S4430</v>
          </cell>
          <cell r="F965" t="str">
            <v>610</v>
          </cell>
        </row>
        <row r="966">
          <cell r="A966" t="str">
            <v xml:space="preserve">Прочие мероприятия в сфере лесного хозяйства в рамках государственной программы Самарской области «Развитие лесного хозяйства Самарской области на 2014-2030 годы» </v>
          </cell>
          <cell r="B966" t="str">
            <v>920</v>
          </cell>
          <cell r="C966" t="str">
            <v>04</v>
          </cell>
          <cell r="D966" t="str">
            <v>07</v>
          </cell>
          <cell r="E966" t="str">
            <v>990 00 S4440</v>
          </cell>
        </row>
        <row r="967">
          <cell r="A967" t="str">
            <v>Закупка товаров, работ и услуг для обеспечения государственных (муниципальных) нужд</v>
          </cell>
          <cell r="B967" t="str">
            <v>920</v>
          </cell>
          <cell r="C967" t="str">
            <v>04</v>
          </cell>
          <cell r="D967" t="str">
            <v>07</v>
          </cell>
          <cell r="E967" t="str">
            <v>990 00 S4440</v>
          </cell>
          <cell r="F967">
            <v>200</v>
          </cell>
        </row>
        <row r="968">
          <cell r="A968" t="str">
            <v>Иные закупки товаров, работ и услуг для обеспечения государственных (муниципальных) нужд</v>
          </cell>
          <cell r="B968" t="str">
            <v>920</v>
          </cell>
          <cell r="C968" t="str">
            <v>04</v>
          </cell>
          <cell r="D968" t="str">
            <v>07</v>
          </cell>
          <cell r="E968" t="str">
            <v>990 00 S4440</v>
          </cell>
          <cell r="F968" t="str">
            <v>240</v>
          </cell>
        </row>
        <row r="969">
          <cell r="A969" t="str">
            <v>Предоставление субсидий бюджетным, автономным учреждениям и иным некоммерческим организациям</v>
          </cell>
          <cell r="B969" t="str">
            <v>920</v>
          </cell>
          <cell r="C969" t="str">
            <v>04</v>
          </cell>
          <cell r="D969" t="str">
            <v>07</v>
          </cell>
          <cell r="E969" t="str">
            <v>990 00 S4440</v>
          </cell>
          <cell r="F969" t="str">
            <v>600</v>
          </cell>
        </row>
        <row r="970">
          <cell r="A970" t="str">
            <v>Субсидии бюджетным учреждениям</v>
          </cell>
          <cell r="B970" t="str">
            <v>920</v>
          </cell>
          <cell r="C970" t="str">
            <v>04</v>
          </cell>
          <cell r="D970" t="str">
            <v>07</v>
          </cell>
          <cell r="E970" t="str">
            <v>990 00 S4440</v>
          </cell>
          <cell r="F970" t="str">
            <v>610</v>
          </cell>
        </row>
        <row r="972">
          <cell r="A972" t="str">
            <v>Жилищное хозяйство</v>
          </cell>
          <cell r="B972" t="str">
            <v>920</v>
          </cell>
          <cell r="C972" t="str">
            <v>05</v>
          </cell>
          <cell r="D972" t="str">
            <v>01</v>
          </cell>
          <cell r="E972" t="str">
            <v/>
          </cell>
          <cell r="F972" t="str">
            <v/>
          </cell>
        </row>
        <row r="973">
          <cell r="A973" t="str">
            <v>Муниципальная программа «Капитальный ремонт многоквартирных домов городского округа Тольятти на 2019-2023 годы»</v>
          </cell>
          <cell r="B973">
            <v>920</v>
          </cell>
          <cell r="C973" t="str">
            <v>05</v>
          </cell>
          <cell r="D973" t="str">
            <v>01</v>
          </cell>
          <cell r="E973" t="str">
            <v>140 00 00000</v>
          </cell>
        </row>
        <row r="974">
          <cell r="A974" t="str">
            <v>Мероприятия в установленной сфере деятельности</v>
          </cell>
          <cell r="B974">
            <v>920</v>
          </cell>
          <cell r="C974" t="str">
            <v>05</v>
          </cell>
          <cell r="D974" t="str">
            <v>01</v>
          </cell>
          <cell r="E974" t="str">
            <v>140 00 04000</v>
          </cell>
        </row>
        <row r="975">
          <cell r="A975" t="str">
            <v>Мероприятия в области жилищного хозяйства</v>
          </cell>
          <cell r="B975">
            <v>920</v>
          </cell>
          <cell r="C975" t="str">
            <v>05</v>
          </cell>
          <cell r="D975" t="str">
            <v>01</v>
          </cell>
          <cell r="E975" t="str">
            <v>140 00 04130</v>
          </cell>
        </row>
        <row r="976">
          <cell r="A976" t="str">
            <v>Предоставление субсидий бюджетным, автономным учреждениям и иным некоммерческим организациям</v>
          </cell>
          <cell r="B976">
            <v>920</v>
          </cell>
          <cell r="C976" t="str">
            <v>05</v>
          </cell>
          <cell r="D976" t="str">
            <v>01</v>
          </cell>
          <cell r="E976" t="str">
            <v>140 00 04130</v>
          </cell>
          <cell r="F976" t="str">
            <v>600</v>
          </cell>
        </row>
        <row r="977">
          <cell r="A97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77">
            <v>920</v>
          </cell>
          <cell r="C977" t="str">
            <v>05</v>
          </cell>
          <cell r="D977" t="str">
            <v>01</v>
          </cell>
          <cell r="E977" t="str">
            <v>140 00 04130</v>
          </cell>
          <cell r="F977" t="str">
            <v>630</v>
          </cell>
        </row>
        <row r="978">
          <cell r="A978" t="str">
            <v>Иные бюджетные ассигнования</v>
          </cell>
          <cell r="B978">
            <v>920</v>
          </cell>
          <cell r="C978" t="str">
            <v>05</v>
          </cell>
          <cell r="D978" t="str">
            <v>01</v>
          </cell>
          <cell r="E978" t="str">
            <v>140 00 04130</v>
          </cell>
          <cell r="F978" t="str">
            <v>800</v>
          </cell>
        </row>
        <row r="979">
          <cell r="A979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79">
            <v>920</v>
          </cell>
          <cell r="C979" t="str">
            <v>05</v>
          </cell>
          <cell r="D979" t="str">
            <v>01</v>
          </cell>
          <cell r="E979" t="str">
            <v>140 00 04130</v>
          </cell>
          <cell r="F979" t="str">
            <v>810</v>
          </cell>
        </row>
        <row r="980">
          <cell r="A980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80" t="str">
            <v>920</v>
          </cell>
          <cell r="C980" t="str">
            <v>05</v>
          </cell>
          <cell r="D980" t="str">
            <v>01</v>
          </cell>
          <cell r="E980" t="str">
            <v>290 00 00000</v>
          </cell>
        </row>
        <row r="981">
          <cell r="A981" t="str">
            <v>Мероприятия в установленной сфере деятельности</v>
          </cell>
          <cell r="B981" t="str">
            <v>920</v>
          </cell>
          <cell r="C981" t="str">
            <v>05</v>
          </cell>
          <cell r="D981" t="str">
            <v>01</v>
          </cell>
          <cell r="E981" t="str">
            <v>290 00 04000</v>
          </cell>
        </row>
        <row r="982">
          <cell r="A982" t="str">
            <v>Мероприятия в области жилищного хозяйства</v>
          </cell>
          <cell r="B982" t="str">
            <v>920</v>
          </cell>
          <cell r="C982" t="str">
            <v>05</v>
          </cell>
          <cell r="D982" t="str">
            <v>01</v>
          </cell>
          <cell r="E982" t="str">
            <v>290 00 04130</v>
          </cell>
        </row>
        <row r="983">
          <cell r="A983" t="str">
            <v>Закупка товаров, работ и услуг для обеспечения государственных (муниципальных) нужд</v>
          </cell>
          <cell r="B983" t="str">
            <v>920</v>
          </cell>
          <cell r="C983" t="str">
            <v>05</v>
          </cell>
          <cell r="D983" t="str">
            <v>01</v>
          </cell>
          <cell r="E983" t="str">
            <v>290 00 04130</v>
          </cell>
          <cell r="F983" t="str">
            <v>200</v>
          </cell>
        </row>
        <row r="984">
          <cell r="A984" t="str">
            <v>Иные закупки товаров, работ и услуг для обеспечения государственных (муниципальных) нужд</v>
          </cell>
          <cell r="B984" t="str">
            <v>920</v>
          </cell>
          <cell r="C984" t="str">
            <v>05</v>
          </cell>
          <cell r="D984" t="str">
            <v>01</v>
          </cell>
          <cell r="E984" t="str">
            <v>290 00 04130</v>
          </cell>
          <cell r="F984" t="str">
            <v>240</v>
          </cell>
        </row>
        <row r="985">
          <cell r="A985" t="str">
            <v>Непрограммное направление расходов</v>
          </cell>
          <cell r="B985" t="str">
            <v>920</v>
          </cell>
          <cell r="C985" t="str">
            <v>05</v>
          </cell>
          <cell r="D985" t="str">
            <v>01</v>
          </cell>
          <cell r="E985" t="str">
            <v>990 00 00000</v>
          </cell>
        </row>
        <row r="986">
          <cell r="A986" t="str">
            <v>Мероприятия в установленной сфере деятельности</v>
          </cell>
          <cell r="B986" t="str">
            <v>920</v>
          </cell>
          <cell r="C986" t="str">
            <v>05</v>
          </cell>
          <cell r="D986" t="str">
            <v>01</v>
          </cell>
          <cell r="E986" t="str">
            <v>990 00 04000</v>
          </cell>
        </row>
        <row r="987">
          <cell r="A987" t="str">
            <v>Мероприятия в области жилищного хозяйства</v>
          </cell>
          <cell r="B987" t="str">
            <v>920</v>
          </cell>
          <cell r="C987" t="str">
            <v>05</v>
          </cell>
          <cell r="D987" t="str">
            <v>01</v>
          </cell>
          <cell r="E987" t="str">
            <v>990 00 04130</v>
          </cell>
        </row>
        <row r="988">
          <cell r="A988" t="str">
            <v>Закупка товаров, работ и услуг для обеспечения государственных (муниципальных) нужд</v>
          </cell>
          <cell r="B988" t="str">
            <v>920</v>
          </cell>
          <cell r="C988" t="str">
            <v>05</v>
          </cell>
          <cell r="D988" t="str">
            <v>01</v>
          </cell>
          <cell r="E988" t="str">
            <v>990 00 04130</v>
          </cell>
          <cell r="F988" t="str">
            <v>200</v>
          </cell>
        </row>
        <row r="989">
          <cell r="A989" t="str">
            <v>Иные закупки товаров, работ и услуг для обеспечения государственных (муниципальных) нужд</v>
          </cell>
          <cell r="B989" t="str">
            <v>920</v>
          </cell>
          <cell r="C989" t="str">
            <v>05</v>
          </cell>
          <cell r="D989" t="str">
            <v>01</v>
          </cell>
          <cell r="E989" t="str">
            <v>990 00 04130</v>
          </cell>
          <cell r="F989" t="str">
            <v>240</v>
          </cell>
        </row>
        <row r="990">
          <cell r="A990" t="str">
            <v>Иные бюджетные ассигнования</v>
          </cell>
          <cell r="B990">
            <v>920</v>
          </cell>
          <cell r="C990" t="str">
            <v>05</v>
          </cell>
          <cell r="D990" t="str">
            <v>01</v>
          </cell>
          <cell r="E990" t="str">
            <v>990 00 04130</v>
          </cell>
          <cell r="F990" t="str">
            <v>800</v>
          </cell>
        </row>
        <row r="991">
          <cell r="A991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1">
            <v>920</v>
          </cell>
          <cell r="C991" t="str">
            <v>05</v>
          </cell>
          <cell r="D991" t="str">
            <v>01</v>
          </cell>
          <cell r="E991" t="str">
            <v>990 00 04130</v>
          </cell>
          <cell r="F991" t="str">
            <v>810</v>
          </cell>
        </row>
        <row r="993">
          <cell r="A993" t="str">
            <v>Коммунальное хозяйство</v>
          </cell>
          <cell r="B993" t="str">
            <v>920</v>
          </cell>
          <cell r="C993" t="str">
            <v>05</v>
          </cell>
          <cell r="D993" t="str">
            <v>02</v>
          </cell>
          <cell r="E993" t="str">
            <v/>
          </cell>
          <cell r="F993" t="str">
            <v/>
          </cell>
        </row>
        <row r="994">
          <cell r="A994" t="str">
            <v>Муниципальная программа «Капитальный ремонт многоквартирных домов городского округа Тольятти на 2019-2023 годы»</v>
          </cell>
          <cell r="B994" t="str">
            <v>920</v>
          </cell>
          <cell r="C994" t="str">
            <v>05</v>
          </cell>
          <cell r="D994" t="str">
            <v>02</v>
          </cell>
          <cell r="E994" t="str">
            <v>140 00 00000</v>
          </cell>
        </row>
        <row r="995">
          <cell r="A995" t="str">
            <v>Мероприятия в установленной сфере деятельности</v>
          </cell>
          <cell r="B995" t="str">
            <v>920</v>
          </cell>
          <cell r="C995" t="str">
            <v>05</v>
          </cell>
          <cell r="D995" t="str">
            <v>02</v>
          </cell>
          <cell r="E995" t="str">
            <v>140 00 04000</v>
          </cell>
        </row>
        <row r="996">
          <cell r="A996" t="str">
            <v>Мероприятия в области коммунального хозяйства</v>
          </cell>
          <cell r="B996" t="str">
            <v>920</v>
          </cell>
          <cell r="C996" t="str">
            <v>05</v>
          </cell>
          <cell r="D996" t="str">
            <v>02</v>
          </cell>
          <cell r="E996" t="str">
            <v>140 00 04410</v>
          </cell>
        </row>
        <row r="997">
          <cell r="A997" t="str">
            <v>Иные бюджетные ассигнования</v>
          </cell>
          <cell r="B997" t="str">
            <v>920</v>
          </cell>
          <cell r="C997" t="str">
            <v>05</v>
          </cell>
          <cell r="D997" t="str">
            <v>02</v>
          </cell>
          <cell r="E997" t="str">
            <v>140 00 04410</v>
          </cell>
          <cell r="F997" t="str">
            <v>800</v>
          </cell>
        </row>
        <row r="998">
          <cell r="A998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998" t="str">
            <v>920</v>
          </cell>
          <cell r="C998" t="str">
            <v>05</v>
          </cell>
          <cell r="D998" t="str">
            <v>02</v>
          </cell>
          <cell r="E998" t="str">
            <v>140 00 04410</v>
          </cell>
          <cell r="F998" t="str">
            <v>810</v>
          </cell>
        </row>
        <row r="999">
          <cell r="A999" t="str">
            <v>Муниципальная программа «Ремонт помещений, находящихся в муниципальной собственности городского округа Тольятти, на 2018-2022 годы»</v>
          </cell>
          <cell r="B999" t="str">
            <v>920</v>
          </cell>
          <cell r="C999" t="str">
            <v>05</v>
          </cell>
          <cell r="D999" t="str">
            <v>02</v>
          </cell>
          <cell r="E999" t="str">
            <v>290 00 00000</v>
          </cell>
        </row>
        <row r="1000">
          <cell r="A1000" t="str">
            <v>Мероприятия в установленной сфере деятельности</v>
          </cell>
          <cell r="B1000" t="str">
            <v>920</v>
          </cell>
          <cell r="C1000" t="str">
            <v>05</v>
          </cell>
          <cell r="D1000" t="str">
            <v>02</v>
          </cell>
          <cell r="E1000" t="str">
            <v>290 00 04000</v>
          </cell>
        </row>
        <row r="1001">
          <cell r="A1001" t="str">
            <v>Мероприятия в области коммунального хозяйства</v>
          </cell>
          <cell r="B1001" t="str">
            <v>920</v>
          </cell>
          <cell r="C1001" t="str">
            <v>05</v>
          </cell>
          <cell r="D1001" t="str">
            <v>02</v>
          </cell>
          <cell r="E1001" t="str">
            <v>290 00 04410</v>
          </cell>
        </row>
        <row r="1002">
          <cell r="A1002" t="str">
            <v>Закупка товаров, работ и услуг для обеспечения государственных (муниципальных) нужд</v>
          </cell>
          <cell r="B1002" t="str">
            <v>920</v>
          </cell>
          <cell r="C1002" t="str">
            <v>05</v>
          </cell>
          <cell r="D1002" t="str">
            <v>02</v>
          </cell>
          <cell r="E1002" t="str">
            <v>290 00 04410</v>
          </cell>
          <cell r="F1002" t="str">
            <v>200</v>
          </cell>
        </row>
        <row r="1003">
          <cell r="A1003" t="str">
            <v>Иные закупки товаров, работ и услуг для обеспечения государственных (муниципальных) нужд</v>
          </cell>
          <cell r="B1003" t="str">
            <v>920</v>
          </cell>
          <cell r="C1003" t="str">
            <v>05</v>
          </cell>
          <cell r="D1003" t="str">
            <v>02</v>
          </cell>
          <cell r="E1003" t="str">
            <v>290 00 04410</v>
          </cell>
          <cell r="F1003" t="str">
            <v>240</v>
          </cell>
        </row>
        <row r="1004">
          <cell r="A1004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04" t="str">
            <v>920</v>
          </cell>
          <cell r="C1004" t="str">
            <v>05</v>
          </cell>
          <cell r="D1004" t="str">
            <v>02</v>
          </cell>
          <cell r="E1004" t="str">
            <v>320 00 00000</v>
          </cell>
        </row>
        <row r="1005">
          <cell r="A1005" t="str">
            <v>Мероприятия в установленной сфере деятельности</v>
          </cell>
          <cell r="B1005" t="str">
            <v>920</v>
          </cell>
          <cell r="C1005" t="str">
            <v>05</v>
          </cell>
          <cell r="D1005" t="str">
            <v>02</v>
          </cell>
          <cell r="E1005" t="str">
            <v>320 00 04000</v>
          </cell>
        </row>
        <row r="1006">
          <cell r="A1006" t="str">
            <v>Мероприятия в области коммунального хозяйства</v>
          </cell>
          <cell r="B1006" t="str">
            <v>920</v>
          </cell>
          <cell r="C1006" t="str">
            <v>05</v>
          </cell>
          <cell r="D1006" t="str">
            <v>02</v>
          </cell>
          <cell r="E1006" t="str">
            <v>320 00 04410</v>
          </cell>
        </row>
        <row r="1007">
          <cell r="A1007" t="str">
            <v>Закупка товаров, работ и услуг для обеспечения государственных (муниципальных) нужд</v>
          </cell>
          <cell r="B1007" t="str">
            <v>920</v>
          </cell>
          <cell r="C1007" t="str">
            <v>05</v>
          </cell>
          <cell r="D1007" t="str">
            <v>02</v>
          </cell>
          <cell r="E1007" t="str">
            <v>320 00 04410</v>
          </cell>
          <cell r="F1007" t="str">
            <v>200</v>
          </cell>
        </row>
        <row r="1008">
          <cell r="A1008" t="str">
            <v>Иные закупки товаров, работ и услуг для обеспечения государственных (муниципальных) нужд</v>
          </cell>
          <cell r="B1008" t="str">
            <v>920</v>
          </cell>
          <cell r="C1008" t="str">
            <v>05</v>
          </cell>
          <cell r="D1008" t="str">
            <v>02</v>
          </cell>
          <cell r="E1008" t="str">
            <v>320 00 04410</v>
          </cell>
          <cell r="F1008" t="str">
            <v>240</v>
          </cell>
        </row>
        <row r="1009">
          <cell r="A1009" t="str">
            <v>Непрограммное направление расходов</v>
          </cell>
          <cell r="B1009" t="str">
            <v>920</v>
          </cell>
          <cell r="C1009" t="str">
            <v>05</v>
          </cell>
          <cell r="D1009" t="str">
            <v>02</v>
          </cell>
          <cell r="E1009" t="str">
            <v>990 00 00000</v>
          </cell>
        </row>
        <row r="1010">
          <cell r="A1010" t="str">
            <v>Мероприятия в установленной сфере деятельности</v>
          </cell>
          <cell r="B1010" t="str">
            <v>920</v>
          </cell>
          <cell r="C1010" t="str">
            <v>05</v>
          </cell>
          <cell r="D1010" t="str">
            <v>02</v>
          </cell>
          <cell r="E1010" t="str">
            <v>990 00 04000</v>
          </cell>
        </row>
        <row r="1011">
          <cell r="A1011" t="str">
            <v>Мероприятия в области коммунального хозяйства</v>
          </cell>
          <cell r="B1011" t="str">
            <v>920</v>
          </cell>
          <cell r="C1011" t="str">
            <v>05</v>
          </cell>
          <cell r="D1011" t="str">
            <v>02</v>
          </cell>
          <cell r="E1011" t="str">
            <v>990 00 04410</v>
          </cell>
        </row>
        <row r="1012">
          <cell r="A1012" t="str">
            <v>Закупка товаров, работ и услуг для обеспечения государственных (муниципальных) нужд</v>
          </cell>
          <cell r="B1012" t="str">
            <v>920</v>
          </cell>
          <cell r="C1012" t="str">
            <v>05</v>
          </cell>
          <cell r="D1012" t="str">
            <v>02</v>
          </cell>
          <cell r="E1012" t="str">
            <v>990 00 04410</v>
          </cell>
          <cell r="F1012" t="str">
            <v>200</v>
          </cell>
        </row>
        <row r="1013">
          <cell r="A1013" t="str">
            <v>Иные закупки товаров, работ и услуг для обеспечения государственных (муниципальных) нужд</v>
          </cell>
          <cell r="B1013" t="str">
            <v>920</v>
          </cell>
          <cell r="C1013" t="str">
            <v>05</v>
          </cell>
          <cell r="D1013" t="str">
            <v>02</v>
          </cell>
          <cell r="E1013" t="str">
            <v>990 00 04410</v>
          </cell>
          <cell r="F1013" t="str">
            <v>240</v>
          </cell>
        </row>
        <row r="1015">
          <cell r="A1015" t="str">
            <v>Благоустройство</v>
          </cell>
          <cell r="B1015" t="str">
            <v>920</v>
          </cell>
          <cell r="C1015" t="str">
            <v>05</v>
          </cell>
          <cell r="D1015" t="str">
            <v>03</v>
          </cell>
        </row>
        <row r="1016">
          <cell r="A1016" t="str">
            <v>Муниципальная программа «Тольятти-чистый город на 2020-2024 годы»</v>
          </cell>
          <cell r="B1016" t="str">
            <v>920</v>
          </cell>
          <cell r="C1016" t="str">
            <v>05</v>
          </cell>
          <cell r="D1016" t="str">
            <v>03</v>
          </cell>
          <cell r="E1016" t="str">
            <v>130 00 00000</v>
          </cell>
        </row>
        <row r="1017">
          <cell r="A1017" t="str">
            <v>Мероприятия в установленной сфере деятельности</v>
          </cell>
          <cell r="B1017" t="str">
            <v>920</v>
          </cell>
          <cell r="C1017" t="str">
            <v>05</v>
          </cell>
          <cell r="D1017" t="str">
            <v>03</v>
          </cell>
          <cell r="E1017" t="str">
            <v>130 00 04000</v>
          </cell>
        </row>
        <row r="1018">
          <cell r="A1018" t="str">
            <v>Мероприятия в области благоустройства</v>
          </cell>
          <cell r="B1018" t="str">
            <v>920</v>
          </cell>
          <cell r="C1018" t="str">
            <v>05</v>
          </cell>
          <cell r="D1018" t="str">
            <v>03</v>
          </cell>
          <cell r="E1018" t="str">
            <v>130 00 04420</v>
          </cell>
        </row>
        <row r="1019">
          <cell r="A1019" t="str">
            <v>Закупка товаров, работ и услуг для обеспечения государственных (муниципальных) нужд</v>
          </cell>
          <cell r="B1019" t="str">
            <v>920</v>
          </cell>
          <cell r="C1019" t="str">
            <v>05</v>
          </cell>
          <cell r="D1019" t="str">
            <v>03</v>
          </cell>
          <cell r="E1019" t="str">
            <v>130 00 04420</v>
          </cell>
          <cell r="F1019" t="str">
            <v>200</v>
          </cell>
        </row>
        <row r="1020">
          <cell r="A1020" t="str">
            <v>Иные закупки товаров, работ и услуг для обеспечения государственных (муниципальных) нужд</v>
          </cell>
          <cell r="B1020" t="str">
            <v>920</v>
          </cell>
          <cell r="C1020" t="str">
            <v>05</v>
          </cell>
          <cell r="D1020" t="str">
            <v>03</v>
          </cell>
          <cell r="E1020" t="str">
            <v>130 00 04420</v>
          </cell>
          <cell r="F1020" t="str">
            <v>240</v>
          </cell>
        </row>
        <row r="1021">
          <cell r="A1021" t="str">
            <v>Муниципальная программа «Охрана окружающей среды на территории городского округа Тольятти на 2022-2026 годы»</v>
          </cell>
          <cell r="B1021" t="str">
            <v>920</v>
          </cell>
          <cell r="C1021" t="str">
            <v>05</v>
          </cell>
          <cell r="D1021" t="str">
            <v>03</v>
          </cell>
          <cell r="E1021" t="str">
            <v>240 00 00000</v>
          </cell>
        </row>
        <row r="1022">
          <cell r="A1022" t="str">
            <v>Мероприятия в установленной сфере деятельности</v>
          </cell>
          <cell r="B1022" t="str">
            <v>920</v>
          </cell>
          <cell r="C1022" t="str">
            <v>05</v>
          </cell>
          <cell r="D1022" t="str">
            <v>03</v>
          </cell>
          <cell r="E1022" t="str">
            <v>240 00 04000</v>
          </cell>
        </row>
        <row r="1023">
          <cell r="A1023" t="str">
            <v>Мероприятия в области благоустройства</v>
          </cell>
          <cell r="B1023" t="str">
            <v>920</v>
          </cell>
          <cell r="C1023" t="str">
            <v>05</v>
          </cell>
          <cell r="D1023" t="str">
            <v>03</v>
          </cell>
          <cell r="E1023" t="str">
            <v>240 00 04420</v>
          </cell>
        </row>
        <row r="1024">
          <cell r="A1024" t="str">
            <v>Закупка товаров, работ и услуг для обеспечения государственных (муниципальных) нужд</v>
          </cell>
          <cell r="B1024" t="str">
            <v>920</v>
          </cell>
          <cell r="C1024" t="str">
            <v>05</v>
          </cell>
          <cell r="D1024" t="str">
            <v>03</v>
          </cell>
          <cell r="E1024" t="str">
            <v>240 00 04420</v>
          </cell>
          <cell r="F1024" t="str">
            <v>200</v>
          </cell>
        </row>
        <row r="1025">
          <cell r="A1025" t="str">
            <v>Иные закупки товаров, работ и услуг для обеспечения государственных (муниципальных) нужд</v>
          </cell>
          <cell r="B1025" t="str">
            <v>920</v>
          </cell>
          <cell r="C1025" t="str">
            <v>05</v>
          </cell>
          <cell r="D1025" t="str">
            <v>03</v>
          </cell>
          <cell r="E1025" t="str">
            <v>240 00 04420</v>
          </cell>
          <cell r="F1025" t="str">
            <v>240</v>
          </cell>
        </row>
        <row r="1026">
          <cell r="A1026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26" t="str">
            <v>920</v>
          </cell>
          <cell r="C1026" t="str">
            <v>05</v>
          </cell>
          <cell r="D1026" t="str">
            <v>03</v>
          </cell>
          <cell r="E1026" t="str">
            <v>320 00 00000</v>
          </cell>
        </row>
        <row r="1027">
          <cell r="A1027" t="str">
            <v>Мероприятия в установленной сфере деятельности</v>
          </cell>
          <cell r="B1027" t="str">
            <v>920</v>
          </cell>
          <cell r="C1027" t="str">
            <v>05</v>
          </cell>
          <cell r="D1027" t="str">
            <v>03</v>
          </cell>
          <cell r="E1027" t="str">
            <v>320 00 04000</v>
          </cell>
        </row>
        <row r="1028">
          <cell r="A1028" t="str">
            <v>Мероприятия в области благоустройства</v>
          </cell>
          <cell r="B1028" t="str">
            <v>920</v>
          </cell>
          <cell r="C1028" t="str">
            <v>05</v>
          </cell>
          <cell r="D1028" t="str">
            <v>03</v>
          </cell>
          <cell r="E1028" t="str">
            <v>320 00 04420</v>
          </cell>
        </row>
        <row r="1029">
          <cell r="A1029" t="str">
            <v>Закупка товаров, работ и услуг для обеспечения государственных (муниципальных) нужд</v>
          </cell>
          <cell r="B1029" t="str">
            <v>920</v>
          </cell>
          <cell r="C1029" t="str">
            <v>05</v>
          </cell>
          <cell r="D1029" t="str">
            <v>03</v>
          </cell>
          <cell r="E1029" t="str">
            <v>320 00 04420</v>
          </cell>
          <cell r="F1029" t="str">
            <v>200</v>
          </cell>
        </row>
        <row r="1030">
          <cell r="A1030" t="str">
            <v>Иные закупки товаров, работ и услуг для обеспечения государственных (муниципальных) нужд</v>
          </cell>
          <cell r="B1030" t="str">
            <v>920</v>
          </cell>
          <cell r="C1030" t="str">
            <v>05</v>
          </cell>
          <cell r="D1030" t="str">
            <v>03</v>
          </cell>
          <cell r="E1030" t="str">
            <v>320 00 04420</v>
          </cell>
          <cell r="F1030" t="str">
            <v>240</v>
          </cell>
        </row>
        <row r="1031">
          <cell r="A1031" t="str">
            <v>Муниципальная программа «Благоустройство территории городского округа Тольятти на 2015-2024 годы»</v>
          </cell>
          <cell r="B1031" t="str">
            <v>920</v>
          </cell>
          <cell r="C1031" t="str">
            <v>05</v>
          </cell>
          <cell r="D1031" t="str">
            <v>03</v>
          </cell>
          <cell r="E1031" t="str">
            <v>330 00 00000</v>
          </cell>
        </row>
        <row r="1032">
          <cell r="A1032" t="str">
            <v>Мероприятия в установленной сфере деятельности</v>
          </cell>
          <cell r="B1032" t="str">
            <v>920</v>
          </cell>
          <cell r="C1032" t="str">
            <v>05</v>
          </cell>
          <cell r="D1032" t="str">
            <v>03</v>
          </cell>
          <cell r="E1032" t="str">
            <v>330 00 04000</v>
          </cell>
        </row>
        <row r="1033">
          <cell r="A1033" t="str">
            <v>Мероприятия в области благоустройства</v>
          </cell>
          <cell r="B1033" t="str">
            <v>920</v>
          </cell>
          <cell r="C1033" t="str">
            <v>05</v>
          </cell>
          <cell r="D1033" t="str">
            <v>03</v>
          </cell>
          <cell r="E1033" t="str">
            <v>330 00 04420</v>
          </cell>
        </row>
        <row r="1034">
          <cell r="A1034" t="str">
            <v>Закупка товаров, работ и услуг для обеспечения государственных (муниципальных) нужд</v>
          </cell>
          <cell r="B1034" t="str">
            <v>920</v>
          </cell>
          <cell r="C1034" t="str">
            <v>05</v>
          </cell>
          <cell r="D1034" t="str">
            <v>03</v>
          </cell>
          <cell r="E1034" t="str">
            <v>330 00 04420</v>
          </cell>
          <cell r="F1034" t="str">
            <v>200</v>
          </cell>
        </row>
        <row r="1035">
          <cell r="A1035" t="str">
            <v>Иные закупки товаров, работ и услуг для обеспечения государственных (муниципальных) нужд</v>
          </cell>
          <cell r="B1035" t="str">
            <v>920</v>
          </cell>
          <cell r="C1035" t="str">
            <v>05</v>
          </cell>
          <cell r="D1035" t="str">
            <v>03</v>
          </cell>
          <cell r="E1035" t="str">
            <v>330 00 04420</v>
          </cell>
          <cell r="F1035" t="str">
            <v>240</v>
          </cell>
        </row>
        <row r="1036">
          <cell r="A1036" t="str">
            <v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v>
          </cell>
          <cell r="B1036" t="str">
            <v>920</v>
          </cell>
          <cell r="C1036" t="str">
            <v>05</v>
          </cell>
          <cell r="D1036" t="str">
            <v>03</v>
          </cell>
          <cell r="E1036" t="str">
            <v>330 00 S6150</v>
          </cell>
        </row>
        <row r="1037">
          <cell r="A1037" t="str">
            <v>Закупка товаров, работ и услуг для обеспечения государственных (муниципальных) нужд</v>
          </cell>
          <cell r="B1037" t="str">
            <v>920</v>
          </cell>
          <cell r="C1037" t="str">
            <v>05</v>
          </cell>
          <cell r="D1037" t="str">
            <v>03</v>
          </cell>
          <cell r="E1037" t="str">
            <v>330 00 S6150</v>
          </cell>
          <cell r="F1037" t="str">
            <v>200</v>
          </cell>
        </row>
        <row r="1038">
          <cell r="A1038" t="str">
            <v>Иные закупки товаров, работ и услуг для обеспечения государственных (муниципальных) нужд</v>
          </cell>
          <cell r="B1038" t="str">
            <v>920</v>
          </cell>
          <cell r="C1038" t="str">
            <v>05</v>
          </cell>
          <cell r="D1038" t="str">
            <v>03</v>
          </cell>
          <cell r="E1038" t="str">
            <v>330 00 S6150</v>
          </cell>
          <cell r="F1038" t="str">
            <v>240</v>
          </cell>
        </row>
        <row r="1039">
          <cell r="A1039" t="str">
            <v>Муниципальная программа «Формирование современной городской среды на 2018-2024 годы»</v>
          </cell>
          <cell r="B1039" t="str">
            <v>920</v>
          </cell>
          <cell r="C1039" t="str">
            <v>05</v>
          </cell>
          <cell r="D1039" t="str">
            <v>03</v>
          </cell>
          <cell r="E1039" t="str">
            <v xml:space="preserve">340 00 00000 </v>
          </cell>
        </row>
        <row r="1040">
          <cell r="A1040" t="str">
            <v>Реализация программ формирования современной городской среды</v>
          </cell>
          <cell r="B1040" t="str">
            <v>920</v>
          </cell>
          <cell r="C1040" t="str">
            <v>05</v>
          </cell>
          <cell r="D1040" t="str">
            <v>03</v>
          </cell>
          <cell r="E1040" t="str">
            <v>340 F2 55550</v>
          </cell>
        </row>
        <row r="1041">
          <cell r="A1041" t="str">
            <v>Закупка товаров, работ и услуг для обеспечения государственных (муниципальных) нужд</v>
          </cell>
          <cell r="B1041" t="str">
            <v>920</v>
          </cell>
          <cell r="C1041" t="str">
            <v>05</v>
          </cell>
          <cell r="D1041" t="str">
            <v>03</v>
          </cell>
          <cell r="E1041" t="str">
            <v>340 F2 55550</v>
          </cell>
          <cell r="F1041" t="str">
            <v>200</v>
          </cell>
        </row>
        <row r="1042">
          <cell r="A1042" t="str">
            <v>Иные закупки товаров, работ и услуг для обеспечения государственных (муниципальных) нужд</v>
          </cell>
          <cell r="B1042" t="str">
            <v>920</v>
          </cell>
          <cell r="C1042" t="str">
            <v>05</v>
          </cell>
          <cell r="D1042" t="str">
            <v>03</v>
          </cell>
          <cell r="E1042" t="str">
            <v>340 F2 55550</v>
          </cell>
          <cell r="F1042" t="str">
            <v>240</v>
          </cell>
        </row>
        <row r="1043">
          <cell r="A1043" t="str">
            <v>Иные бюджетные ассигнования</v>
          </cell>
          <cell r="B1043" t="str">
            <v>920</v>
          </cell>
          <cell r="C1043" t="str">
            <v>05</v>
          </cell>
          <cell r="D1043" t="str">
            <v>03</v>
          </cell>
          <cell r="E1043" t="str">
            <v>340 F2 55550</v>
          </cell>
          <cell r="F1043" t="str">
            <v>800</v>
          </cell>
        </row>
        <row r="1044">
          <cell r="A1044" t="str">
    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    </cell>
          <cell r="B1044" t="str">
            <v>920</v>
          </cell>
          <cell r="C1044" t="str">
            <v>05</v>
          </cell>
          <cell r="D1044" t="str">
            <v>03</v>
          </cell>
          <cell r="E1044" t="str">
            <v>340 F2 55550</v>
          </cell>
          <cell r="F1044" t="str">
            <v>810</v>
          </cell>
        </row>
        <row r="1045">
          <cell r="A1045" t="str">
            <v>Непрограммное направление расходов</v>
          </cell>
          <cell r="B1045" t="str">
            <v>920</v>
          </cell>
          <cell r="C1045" t="str">
            <v>05</v>
          </cell>
          <cell r="D1045" t="str">
            <v>03</v>
          </cell>
          <cell r="E1045" t="str">
            <v>990 00 00000</v>
          </cell>
        </row>
        <row r="1046">
          <cell r="A1046" t="str">
            <v>Мероприятия в установленной сфере деятельности</v>
          </cell>
          <cell r="B1046" t="str">
            <v>920</v>
          </cell>
          <cell r="C1046" t="str">
            <v>05</v>
          </cell>
          <cell r="D1046" t="str">
            <v>03</v>
          </cell>
          <cell r="E1046" t="str">
            <v>990 00 04000</v>
          </cell>
        </row>
        <row r="1047">
          <cell r="A1047" t="str">
            <v>Мероприятия в области благоустройства</v>
          </cell>
          <cell r="B1047" t="str">
            <v>920</v>
          </cell>
          <cell r="C1047" t="str">
            <v>05</v>
          </cell>
          <cell r="D1047" t="str">
            <v>03</v>
          </cell>
          <cell r="E1047" t="str">
            <v>990 00 04420</v>
          </cell>
        </row>
        <row r="1048">
          <cell r="A1048" t="str">
            <v>Закупка товаров, работ и услуг для обеспечения государственных (муниципальных) нужд</v>
          </cell>
          <cell r="B1048" t="str">
            <v>920</v>
          </cell>
          <cell r="C1048" t="str">
            <v>05</v>
          </cell>
          <cell r="D1048" t="str">
            <v>03</v>
          </cell>
          <cell r="E1048" t="str">
            <v>990 00 04420</v>
          </cell>
          <cell r="F1048" t="str">
            <v>200</v>
          </cell>
        </row>
        <row r="1049">
          <cell r="A1049" t="str">
            <v>Иные закупки товаров, работ и услуг для обеспечения государственных (муниципальных) нужд</v>
          </cell>
          <cell r="B1049" t="str">
            <v>920</v>
          </cell>
          <cell r="C1049" t="str">
            <v>05</v>
          </cell>
          <cell r="D1049" t="str">
            <v>03</v>
          </cell>
          <cell r="E1049" t="str">
            <v>990 00 04420</v>
          </cell>
          <cell r="F1049" t="str">
            <v>240</v>
          </cell>
        </row>
        <row r="1051">
          <cell r="A1051" t="str">
            <v>Другие вопросы в области жилищно-коммунального хозяйства</v>
          </cell>
          <cell r="B1051" t="str">
            <v>920</v>
          </cell>
          <cell r="C1051" t="str">
            <v>05</v>
          </cell>
          <cell r="D1051" t="str">
            <v>05</v>
          </cell>
        </row>
        <row r="1052">
          <cell r="A1052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052">
            <v>920</v>
          </cell>
          <cell r="C1052" t="str">
            <v>05</v>
          </cell>
          <cell r="D1052" t="str">
            <v>05</v>
          </cell>
          <cell r="E1052" t="str">
            <v>090 00 00000</v>
          </cell>
        </row>
        <row r="1053">
          <cell r="A1053" t="str">
            <v>Финансовое обеспечение деятельности бюджетных и автономных учреждений</v>
          </cell>
          <cell r="B1053">
            <v>920</v>
          </cell>
          <cell r="C1053" t="str">
            <v>05</v>
          </cell>
          <cell r="D1053" t="str">
            <v>05</v>
          </cell>
          <cell r="E1053" t="str">
            <v>090 00 02000</v>
          </cell>
        </row>
        <row r="1054">
          <cell r="A1054" t="str">
            <v>Учреждения, осуществляющие деятельность по другим вопросам в области жилищно-коммунального хозяйства</v>
          </cell>
          <cell r="B1054">
            <v>920</v>
          </cell>
          <cell r="C1054" t="str">
            <v>05</v>
          </cell>
          <cell r="D1054" t="str">
            <v>05</v>
          </cell>
          <cell r="E1054" t="str">
            <v>090 00 02430</v>
          </cell>
        </row>
        <row r="1055">
          <cell r="A1055" t="str">
            <v>Предоставление субсидий бюджетным, автономным учреждениям и иным некоммерческим организациям</v>
          </cell>
          <cell r="B1055">
            <v>920</v>
          </cell>
          <cell r="C1055" t="str">
            <v>05</v>
          </cell>
          <cell r="D1055" t="str">
            <v>05</v>
          </cell>
          <cell r="E1055" t="str">
            <v>090 00 02430</v>
          </cell>
          <cell r="F1055">
            <v>600</v>
          </cell>
        </row>
        <row r="1056">
          <cell r="A1056" t="str">
            <v>Субсидии бюджетным учреждениям</v>
          </cell>
          <cell r="B1056">
            <v>920</v>
          </cell>
          <cell r="C1056" t="str">
            <v>05</v>
          </cell>
          <cell r="D1056" t="str">
            <v>05</v>
          </cell>
          <cell r="E1056" t="str">
            <v>090 00 02430</v>
          </cell>
          <cell r="F1056">
            <v>610</v>
          </cell>
        </row>
        <row r="1057">
          <cell r="A1057" t="str">
            <v>Муниципальная программа «Тольятти-чистый город на 2020-2024 годы»</v>
          </cell>
          <cell r="B1057" t="str">
            <v>920</v>
          </cell>
          <cell r="C1057" t="str">
            <v>05</v>
          </cell>
          <cell r="D1057" t="str">
            <v>05</v>
          </cell>
          <cell r="E1057" t="str">
            <v>130 00 00000</v>
          </cell>
        </row>
        <row r="1058">
          <cell r="A1058" t="str">
            <v>Финансовое обеспечение деятельности бюджетных и автономных учреждений</v>
          </cell>
          <cell r="B1058" t="str">
            <v>920</v>
          </cell>
          <cell r="C1058" t="str">
            <v>05</v>
          </cell>
          <cell r="D1058" t="str">
            <v>05</v>
          </cell>
          <cell r="E1058" t="str">
            <v>130 00 02000</v>
          </cell>
        </row>
        <row r="1059">
          <cell r="A1059" t="str">
            <v>Учреждения, осуществляющие деятельность по другим вопросам в области жилищно-коммунального хозяйства</v>
          </cell>
          <cell r="B1059" t="str">
            <v>920</v>
          </cell>
          <cell r="C1059" t="str">
            <v>05</v>
          </cell>
          <cell r="D1059" t="str">
            <v>05</v>
          </cell>
          <cell r="E1059" t="str">
            <v>130 00 02430</v>
          </cell>
        </row>
        <row r="1060">
          <cell r="A1060" t="str">
            <v>Предоставление субсидий бюджетным, автономным учреждениям и иным некоммерческим организациям</v>
          </cell>
          <cell r="B1060" t="str">
            <v>920</v>
          </cell>
          <cell r="C1060" t="str">
            <v>05</v>
          </cell>
          <cell r="D1060" t="str">
            <v>05</v>
          </cell>
          <cell r="E1060" t="str">
            <v>130 00 02430</v>
          </cell>
          <cell r="F1060" t="str">
            <v>600</v>
          </cell>
        </row>
        <row r="1061">
          <cell r="A1061" t="str">
            <v>Субсидии бюджетным учреждениям</v>
          </cell>
          <cell r="B1061" t="str">
            <v>920</v>
          </cell>
          <cell r="C1061" t="str">
            <v>05</v>
          </cell>
          <cell r="D1061" t="str">
            <v>05</v>
          </cell>
          <cell r="E1061" t="str">
            <v>130 00 02430</v>
          </cell>
          <cell r="F1061" t="str">
            <v>610</v>
          </cell>
        </row>
        <row r="1062">
          <cell r="A1062" t="str">
            <v>Мероприятия в установленной сфере деятельности</v>
          </cell>
          <cell r="B1062" t="str">
            <v>920</v>
          </cell>
          <cell r="C1062" t="str">
            <v>05</v>
          </cell>
          <cell r="D1062" t="str">
            <v>05</v>
          </cell>
          <cell r="E1062" t="str">
            <v>130 00 04000</v>
          </cell>
        </row>
        <row r="1063">
          <cell r="A1063" t="str">
            <v>Мероприятия в учреждениях, осуществляющих деятельность по другим вопросам в области жилищно-коммунального хозяйства</v>
          </cell>
          <cell r="B1063" t="str">
            <v>920</v>
          </cell>
          <cell r="C1063" t="str">
            <v>05</v>
          </cell>
          <cell r="D1063" t="str">
            <v>05</v>
          </cell>
          <cell r="E1063" t="str">
            <v>130 00 04430</v>
          </cell>
        </row>
        <row r="1064">
          <cell r="A1064" t="str">
            <v>Предоставление субсидий бюджетным, автономным учреждениям и иным некоммерческим организациям</v>
          </cell>
          <cell r="B1064" t="str">
            <v>920</v>
          </cell>
          <cell r="C1064" t="str">
            <v>05</v>
          </cell>
          <cell r="D1064" t="str">
            <v>05</v>
          </cell>
          <cell r="E1064" t="str">
            <v>130 00 04430</v>
          </cell>
          <cell r="F1064" t="str">
            <v>600</v>
          </cell>
        </row>
        <row r="1065">
          <cell r="A1065" t="str">
            <v>Субсидии бюджетным учреждениям</v>
          </cell>
          <cell r="B1065" t="str">
            <v>920</v>
          </cell>
          <cell r="C1065" t="str">
            <v>05</v>
          </cell>
          <cell r="D1065" t="str">
            <v>05</v>
          </cell>
          <cell r="E1065" t="str">
            <v>130 00 04430</v>
          </cell>
          <cell r="F1065" t="str">
            <v>610</v>
          </cell>
        </row>
        <row r="1066">
          <cell r="A1066" t="str">
            <v>Муниципальная программа «Охрана, защита и воспроизводство лесов, расположенных в границах городского округа Тольятти, на 2019-2023 годы»</v>
          </cell>
          <cell r="B1066" t="str">
            <v>920</v>
          </cell>
          <cell r="C1066" t="str">
            <v>05</v>
          </cell>
          <cell r="D1066" t="str">
            <v>05</v>
          </cell>
          <cell r="E1066" t="str">
            <v>230 00 00000</v>
          </cell>
        </row>
        <row r="1067">
          <cell r="A1067" t="str">
            <v>Финансовое обеспечение деятельности бюджетных и автономных учреждений</v>
          </cell>
          <cell r="B1067" t="str">
            <v>920</v>
          </cell>
          <cell r="C1067" t="str">
            <v>05</v>
          </cell>
          <cell r="D1067" t="str">
            <v>05</v>
          </cell>
          <cell r="E1067" t="str">
            <v>230 00 02000</v>
          </cell>
        </row>
        <row r="1068">
          <cell r="A1068" t="str">
            <v>Учреждения, осуществляющие деятельность по другим вопросам в области жилищно-коммунального хозяйства</v>
          </cell>
          <cell r="B1068" t="str">
            <v>920</v>
          </cell>
          <cell r="C1068" t="str">
            <v>05</v>
          </cell>
          <cell r="D1068" t="str">
            <v>05</v>
          </cell>
          <cell r="E1068" t="str">
            <v>230 00 02430</v>
          </cell>
        </row>
        <row r="1069">
          <cell r="A1069" t="str">
            <v>Предоставление субсидий бюджетным, автономным учреждениям и иным некоммерческим организациям</v>
          </cell>
          <cell r="B1069" t="str">
            <v>920</v>
          </cell>
          <cell r="C1069" t="str">
            <v>05</v>
          </cell>
          <cell r="D1069" t="str">
            <v>05</v>
          </cell>
          <cell r="E1069" t="str">
            <v>230 00 02430</v>
          </cell>
          <cell r="F1069" t="str">
            <v>600</v>
          </cell>
        </row>
        <row r="1070">
          <cell r="A1070" t="str">
            <v>Субсидии бюджетным учреждениям</v>
          </cell>
          <cell r="B1070" t="str">
            <v>920</v>
          </cell>
          <cell r="C1070" t="str">
            <v>05</v>
          </cell>
          <cell r="D1070" t="str">
            <v>05</v>
          </cell>
          <cell r="E1070" t="str">
            <v>230 00 02430</v>
          </cell>
          <cell r="F1070" t="str">
            <v>610</v>
          </cell>
        </row>
        <row r="1071">
          <cell r="A1071" t="str">
            <v>Муниципальная программа «Содержание и ремонт объектов и сетей инженерной инфраструктуры городского округа Тольятти на 2018-2022 годы»</v>
          </cell>
          <cell r="B1071" t="str">
            <v>920</v>
          </cell>
          <cell r="C1071" t="str">
            <v>05</v>
          </cell>
          <cell r="D1071" t="str">
            <v>05</v>
          </cell>
          <cell r="E1071" t="str">
            <v>320 00 00000</v>
          </cell>
        </row>
        <row r="1072">
          <cell r="A1072" t="str">
            <v>Финансовое обеспечение деятельности бюджетных и автономных учреждений</v>
          </cell>
          <cell r="B1072" t="str">
            <v>920</v>
          </cell>
          <cell r="C1072" t="str">
            <v>05</v>
          </cell>
          <cell r="D1072" t="str">
            <v>05</v>
          </cell>
          <cell r="E1072" t="str">
            <v>320 00 02000</v>
          </cell>
        </row>
        <row r="1073">
          <cell r="A1073" t="str">
            <v>Учреждения, осуществляющие деятельность по другим вопросам в области жилищно-коммунального хозяйства</v>
          </cell>
          <cell r="B1073" t="str">
            <v>920</v>
          </cell>
          <cell r="C1073" t="str">
            <v>05</v>
          </cell>
          <cell r="D1073" t="str">
            <v>05</v>
          </cell>
          <cell r="E1073" t="str">
            <v>320 00 02430</v>
          </cell>
        </row>
        <row r="1074">
          <cell r="A1074" t="str">
            <v>Предоставление субсидий бюджетным, автономным учреждениям и иным некоммерческим организациям</v>
          </cell>
          <cell r="B1074" t="str">
            <v>920</v>
          </cell>
          <cell r="C1074" t="str">
            <v>05</v>
          </cell>
          <cell r="D1074" t="str">
            <v>05</v>
          </cell>
          <cell r="E1074" t="str">
            <v>320 00 02430</v>
          </cell>
          <cell r="F1074" t="str">
            <v>600</v>
          </cell>
        </row>
        <row r="1075">
          <cell r="A1075" t="str">
            <v>Субсидии бюджетным учреждениям</v>
          </cell>
          <cell r="B1075" t="str">
            <v>920</v>
          </cell>
          <cell r="C1075" t="str">
            <v>05</v>
          </cell>
          <cell r="D1075" t="str">
            <v>05</v>
          </cell>
          <cell r="E1075" t="str">
            <v>320 00 02430</v>
          </cell>
          <cell r="F1075" t="str">
            <v>610</v>
          </cell>
        </row>
        <row r="1076">
          <cell r="A1076" t="str">
            <v>Непрограммное направление расходов</v>
          </cell>
          <cell r="B1076" t="str">
            <v>920</v>
          </cell>
          <cell r="C1076" t="str">
            <v>05</v>
          </cell>
          <cell r="D1076" t="str">
            <v>05</v>
          </cell>
          <cell r="E1076" t="str">
            <v>990 00 00000</v>
          </cell>
        </row>
        <row r="1077">
          <cell r="A1077" t="str">
            <v>Финансовое обеспечение деятельности бюджетных и автономных учреждений</v>
          </cell>
          <cell r="B1077" t="str">
            <v>920</v>
          </cell>
          <cell r="C1077" t="str">
            <v>05</v>
          </cell>
          <cell r="D1077" t="str">
            <v>05</v>
          </cell>
          <cell r="E1077" t="str">
            <v>990 00 02000</v>
          </cell>
        </row>
        <row r="1078">
          <cell r="A1078" t="str">
            <v>Учреждения, осуществляющие деятельность по другим вопросам в области жилищно-коммунального хозяйства</v>
          </cell>
          <cell r="B1078" t="str">
            <v>920</v>
          </cell>
          <cell r="C1078" t="str">
            <v>05</v>
          </cell>
          <cell r="D1078" t="str">
            <v>05</v>
          </cell>
          <cell r="E1078" t="str">
            <v>990 00 02430</v>
          </cell>
        </row>
        <row r="1079">
          <cell r="A1079" t="str">
            <v>Предоставление субсидий бюджетным, автономным учреждениям и иным некоммерческим организациям</v>
          </cell>
          <cell r="B1079" t="str">
            <v>920</v>
          </cell>
          <cell r="C1079" t="str">
            <v>05</v>
          </cell>
          <cell r="D1079" t="str">
            <v>05</v>
          </cell>
          <cell r="E1079" t="str">
            <v>990 00 02430</v>
          </cell>
          <cell r="F1079" t="str">
            <v>600</v>
          </cell>
        </row>
        <row r="1080">
          <cell r="A1080" t="str">
            <v>Субсидии бюджетным учреждениям</v>
          </cell>
          <cell r="B1080" t="str">
            <v>920</v>
          </cell>
          <cell r="C1080" t="str">
            <v>05</v>
          </cell>
          <cell r="D1080" t="str">
            <v>05</v>
          </cell>
          <cell r="E1080" t="str">
            <v>990 00 02430</v>
          </cell>
          <cell r="F1080" t="str">
            <v>610</v>
          </cell>
        </row>
        <row r="1082">
          <cell r="A1082" t="str">
            <v>Сбор, удаление отходов и очистка сточных вод</v>
          </cell>
          <cell r="B1082" t="str">
            <v>920</v>
          </cell>
          <cell r="C1082" t="str">
            <v>06</v>
          </cell>
          <cell r="D1082" t="str">
            <v>02</v>
          </cell>
        </row>
        <row r="1083">
          <cell r="A1083" t="str">
            <v>Муниципальная программа «Охрана окружающей среды на территории городского округа Тольятти на 2022-2026 годы»</v>
          </cell>
          <cell r="B1083" t="str">
            <v>920</v>
          </cell>
          <cell r="C1083" t="str">
            <v>06</v>
          </cell>
          <cell r="D1083" t="str">
            <v>02</v>
          </cell>
          <cell r="E1083" t="str">
            <v>240 00 00000</v>
          </cell>
        </row>
        <row r="1084">
          <cell r="A1084" t="str">
            <v>Мероприятия в установленной сфере деятельности</v>
          </cell>
          <cell r="B1084" t="str">
            <v>920</v>
          </cell>
          <cell r="C1084" t="str">
            <v>06</v>
          </cell>
          <cell r="D1084" t="str">
            <v>02</v>
          </cell>
          <cell r="E1084" t="str">
            <v>240 00 04000</v>
          </cell>
        </row>
        <row r="1085">
          <cell r="A1085" t="str">
            <v>Мероприятия по сбору, удалению отходов и очистке сточных вод</v>
          </cell>
          <cell r="B1085" t="str">
            <v>920</v>
          </cell>
          <cell r="C1085" t="str">
            <v>06</v>
          </cell>
          <cell r="D1085" t="str">
            <v>02</v>
          </cell>
          <cell r="E1085" t="str">
            <v>240 00 04440</v>
          </cell>
        </row>
        <row r="1086">
          <cell r="A1086" t="str">
            <v>Закупка товаров, работ и услуг для обеспечения государственных (муниципальных) нужд</v>
          </cell>
          <cell r="B1086" t="str">
            <v>920</v>
          </cell>
          <cell r="C1086" t="str">
            <v>06</v>
          </cell>
          <cell r="D1086" t="str">
            <v>02</v>
          </cell>
          <cell r="E1086" t="str">
            <v>240 00 04440</v>
          </cell>
          <cell r="F1086" t="str">
            <v>200</v>
          </cell>
        </row>
        <row r="1087">
          <cell r="A1087" t="str">
            <v>Иные закупки товаров, работ и услуг для обеспечения государственных (муниципальных) нужд</v>
          </cell>
          <cell r="B1087" t="str">
            <v>920</v>
          </cell>
          <cell r="C1087" t="str">
            <v>06</v>
          </cell>
          <cell r="D1087" t="str">
            <v>02</v>
          </cell>
          <cell r="E1087" t="str">
            <v>240 00 04440</v>
          </cell>
          <cell r="F1087" t="str">
            <v>240</v>
          </cell>
        </row>
        <row r="1089">
          <cell r="A1089" t="str">
            <v>Другие вопросы в области охраны окружающей среды</v>
          </cell>
          <cell r="B1089" t="str">
            <v>920</v>
          </cell>
          <cell r="C1089" t="str">
            <v>06</v>
          </cell>
          <cell r="D1089" t="str">
            <v>05</v>
          </cell>
          <cell r="E1089" t="str">
            <v/>
          </cell>
          <cell r="F1089" t="str">
            <v/>
          </cell>
        </row>
        <row r="1090">
          <cell r="A1090" t="str">
            <v>Муниципальная программа «Охрана окружающей среды на территории городского округа Тольятти на 2022-2026 годы»</v>
          </cell>
          <cell r="B1090" t="str">
            <v>920</v>
          </cell>
          <cell r="C1090" t="str">
            <v>06</v>
          </cell>
          <cell r="D1090" t="str">
            <v>05</v>
          </cell>
          <cell r="E1090" t="str">
            <v>240 00 00000</v>
          </cell>
        </row>
        <row r="1091">
          <cell r="A1091" t="str">
            <v>Мероприятия в установленной сфере деятельности</v>
          </cell>
          <cell r="B1091" t="str">
            <v>920</v>
          </cell>
          <cell r="C1091" t="str">
            <v>06</v>
          </cell>
          <cell r="D1091" t="str">
            <v>05</v>
          </cell>
          <cell r="E1091" t="str">
            <v>240 00 04000</v>
          </cell>
        </row>
        <row r="1092">
          <cell r="A1092" t="str">
            <v>Мероприятия по другим вопросам в области охраны окружающей среды</v>
          </cell>
          <cell r="B1092" t="str">
            <v>920</v>
          </cell>
          <cell r="C1092" t="str">
            <v>06</v>
          </cell>
          <cell r="D1092" t="str">
            <v>05</v>
          </cell>
          <cell r="E1092" t="str">
            <v>240 00 04450</v>
          </cell>
        </row>
        <row r="1093">
          <cell r="A1093" t="str">
            <v>Закупка товаров, работ и услуг для обеспечения государственных (муниципальных) нужд</v>
          </cell>
          <cell r="B1093" t="str">
            <v>920</v>
          </cell>
          <cell r="C1093" t="str">
            <v>06</v>
          </cell>
          <cell r="D1093" t="str">
            <v>05</v>
          </cell>
          <cell r="E1093" t="str">
            <v>240 00 04450</v>
          </cell>
          <cell r="F1093" t="str">
            <v>200</v>
          </cell>
        </row>
        <row r="1094">
          <cell r="A1094" t="str">
            <v>Иные закупки товаров, работ и услуг для обеспечения государственных (муниципальных) нужд</v>
          </cell>
          <cell r="B1094" t="str">
            <v>920</v>
          </cell>
          <cell r="C1094" t="str">
            <v>06</v>
          </cell>
          <cell r="D1094" t="str">
            <v>05</v>
          </cell>
          <cell r="E1094" t="str">
            <v>240 00 04450</v>
          </cell>
          <cell r="F1094" t="str">
            <v>240</v>
          </cell>
        </row>
        <row r="1095">
          <cell r="A1095" t="str">
            <v>Ликвидация несанкционированных свалок в границах городов и наиболее опасных объектов накопленного экологического вреда окружающей среде в рамках государственной программы Самарской области «Охрана окружающей среды Самарской области на 2014-2025 годы и на период до 2030 года»</v>
          </cell>
          <cell r="B1095" t="str">
            <v>920</v>
          </cell>
          <cell r="C1095" t="str">
            <v>06</v>
          </cell>
          <cell r="D1095" t="str">
            <v>05</v>
          </cell>
          <cell r="E1095" t="str">
            <v>240 G1 52420</v>
          </cell>
        </row>
        <row r="1096">
          <cell r="A1096" t="str">
            <v>Закупка товаров, работ и услуг для обеспечения государственных (муниципальных) нужд</v>
          </cell>
          <cell r="B1096" t="str">
            <v>920</v>
          </cell>
          <cell r="C1096" t="str">
            <v>06</v>
          </cell>
          <cell r="D1096" t="str">
            <v>05</v>
          </cell>
          <cell r="E1096" t="str">
            <v>240 G1 52420</v>
          </cell>
          <cell r="F1096" t="str">
            <v>200</v>
          </cell>
        </row>
        <row r="1097">
          <cell r="A1097" t="str">
            <v>Иные закупки товаров, работ и услуг для обеспечения государственных (муниципальных) нужд</v>
          </cell>
          <cell r="B1097" t="str">
            <v>920</v>
          </cell>
          <cell r="C1097" t="str">
            <v>06</v>
          </cell>
          <cell r="D1097" t="str">
            <v>05</v>
          </cell>
          <cell r="E1097" t="str">
            <v>240 G1 52420</v>
          </cell>
          <cell r="F1097" t="str">
            <v>240</v>
          </cell>
        </row>
        <row r="1099">
          <cell r="A1099" t="str">
            <v>Департамент информационных технологий и связи администрации городского округа Тольятти</v>
          </cell>
          <cell r="B1099" t="str">
            <v>921</v>
          </cell>
        </row>
        <row r="1100">
          <cell r="A1100" t="str">
            <v>Другие общегосударственные вопросы</v>
          </cell>
          <cell r="B1100" t="str">
            <v>921</v>
          </cell>
          <cell r="C1100" t="str">
            <v>01</v>
          </cell>
          <cell r="D1100" t="str">
            <v>13</v>
          </cell>
        </row>
        <row r="1101">
          <cell r="A1101" t="str">
            <v>Муниципальная программа «Развитие информационно-телекоммуникационной инфраструктуры городского округа Тольятти на 2022 – 2026 годы»</v>
          </cell>
          <cell r="B1101" t="str">
            <v>921</v>
          </cell>
          <cell r="C1101" t="str">
            <v>01</v>
          </cell>
          <cell r="D1101" t="str">
            <v>13</v>
          </cell>
          <cell r="E1101" t="str">
            <v>110 00 00000</v>
          </cell>
        </row>
        <row r="1102">
          <cell r="A1102" t="str">
            <v>Финансовое обеспечение деятельности бюджетных и автономных учреждений</v>
          </cell>
          <cell r="B1102" t="str">
            <v>921</v>
          </cell>
          <cell r="C1102" t="str">
            <v>01</v>
          </cell>
          <cell r="D1102" t="str">
            <v>13</v>
          </cell>
          <cell r="E1102" t="str">
            <v>110 00 02000</v>
          </cell>
        </row>
        <row r="1103">
          <cell r="A1103" t="str">
            <v>Учреждения, обеспечивающие предоставление государственных и муниципальных услуг</v>
          </cell>
          <cell r="B1103" t="str">
            <v>921</v>
          </cell>
          <cell r="C1103" t="str">
            <v>01</v>
          </cell>
          <cell r="D1103" t="str">
            <v>13</v>
          </cell>
          <cell r="E1103" t="str">
            <v>110 00 02470</v>
          </cell>
        </row>
        <row r="1104">
          <cell r="A1104" t="str">
            <v>Предоставление субсидий бюджетным, автономным учреждениям и иным некоммерческим организациям</v>
          </cell>
          <cell r="B1104" t="str">
            <v>921</v>
          </cell>
          <cell r="C1104" t="str">
            <v>01</v>
          </cell>
          <cell r="D1104" t="str">
            <v>13</v>
          </cell>
          <cell r="E1104" t="str">
            <v>110 00 02470</v>
          </cell>
          <cell r="F1104" t="str">
            <v>600</v>
          </cell>
        </row>
        <row r="1105">
          <cell r="A1105" t="str">
            <v>Субсидии автономным учреждениям</v>
          </cell>
          <cell r="B1105" t="str">
            <v>921</v>
          </cell>
          <cell r="C1105" t="str">
            <v>01</v>
          </cell>
          <cell r="D1105" t="str">
            <v>13</v>
          </cell>
          <cell r="E1105" t="str">
            <v>110 00 02470</v>
          </cell>
          <cell r="F1105" t="str">
            <v>620</v>
          </cell>
        </row>
        <row r="1106">
          <cell r="A1106" t="str">
            <v>Мероприятия в установленной сфере деятельности</v>
          </cell>
          <cell r="B1106" t="str">
            <v>921</v>
          </cell>
          <cell r="C1106" t="str">
            <v>01</v>
          </cell>
          <cell r="D1106" t="str">
            <v>13</v>
          </cell>
          <cell r="E1106" t="str">
            <v>110 00 04000</v>
          </cell>
        </row>
        <row r="1107">
          <cell r="A1107" t="str">
            <v>Мероприятия в сфере информационно-коммуникационных технологий и связи</v>
          </cell>
          <cell r="B1107" t="str">
            <v>921</v>
          </cell>
          <cell r="C1107" t="str">
            <v>01</v>
          </cell>
          <cell r="D1107" t="str">
            <v>13</v>
          </cell>
          <cell r="E1107" t="str">
            <v>110 00 04460</v>
          </cell>
        </row>
        <row r="1108">
          <cell r="A1108" t="str">
            <v>Закупка товаров, работ и услуг для обеспечения государственных (муниципальных) нужд</v>
          </cell>
          <cell r="B1108" t="str">
            <v>921</v>
          </cell>
          <cell r="C1108" t="str">
            <v>01</v>
          </cell>
          <cell r="D1108" t="str">
            <v>13</v>
          </cell>
          <cell r="E1108" t="str">
            <v>110 00 04460</v>
          </cell>
          <cell r="F1108" t="str">
            <v>200</v>
          </cell>
        </row>
        <row r="1109">
          <cell r="A1109" t="str">
            <v>Иные закупки товаров, работ и услуг для обеспечения государственных (муниципальных) нужд</v>
          </cell>
          <cell r="B1109" t="str">
            <v>921</v>
          </cell>
          <cell r="C1109" t="str">
            <v>01</v>
          </cell>
          <cell r="D1109" t="str">
            <v>13</v>
          </cell>
          <cell r="E1109" t="str">
            <v>110 00 04460</v>
          </cell>
          <cell r="F1109" t="str">
            <v>240</v>
          </cell>
        </row>
        <row r="1110">
          <cell r="A1110" t="str">
            <v>Мероприятия в учреждениях, обеспечивающих предоставление государственных и муниципальных услуг</v>
          </cell>
          <cell r="B1110" t="str">
            <v>921</v>
          </cell>
          <cell r="C1110" t="str">
            <v>01</v>
          </cell>
          <cell r="D1110" t="str">
            <v>13</v>
          </cell>
          <cell r="E1110" t="str">
            <v>110 00 04470</v>
          </cell>
        </row>
        <row r="1111">
          <cell r="A1111" t="str">
            <v>Предоставление субсидий бюджетным, автономным учреждениям и иным некоммерческим организациям</v>
          </cell>
          <cell r="B1111" t="str">
            <v>921</v>
          </cell>
          <cell r="C1111" t="str">
            <v>01</v>
          </cell>
          <cell r="D1111" t="str">
            <v>13</v>
          </cell>
          <cell r="E1111" t="str">
            <v>110 00 04470</v>
          </cell>
          <cell r="F1111" t="str">
            <v>600</v>
          </cell>
        </row>
        <row r="1112">
          <cell r="A1112" t="str">
            <v>Субсидии автономным учреждениям</v>
          </cell>
          <cell r="B1112" t="str">
            <v>921</v>
          </cell>
          <cell r="C1112" t="str">
            <v>01</v>
          </cell>
          <cell r="D1112" t="str">
            <v>13</v>
          </cell>
          <cell r="E1112" t="str">
            <v>110 00 04470</v>
          </cell>
          <cell r="F1112" t="str">
            <v>620</v>
          </cell>
        </row>
        <row r="1113">
          <cell r="A1113" t="str">
            <v>Субвенции</v>
          </cell>
          <cell r="B1113" t="str">
            <v>921</v>
          </cell>
          <cell r="C1113" t="str">
            <v>01</v>
          </cell>
          <cell r="D1113" t="str">
            <v>13</v>
          </cell>
          <cell r="E1113" t="str">
            <v>990 00 75000</v>
          </cell>
        </row>
        <row r="1114">
          <cell r="A1114" t="str">
            <v>Организация деятельности в сфере охраны окружающей среды</v>
          </cell>
          <cell r="B1114" t="str">
            <v>921</v>
          </cell>
          <cell r="C1114" t="str">
            <v>01</v>
          </cell>
          <cell r="D1114" t="str">
            <v>13</v>
          </cell>
          <cell r="E1114" t="str">
            <v>990 00 75120</v>
          </cell>
        </row>
        <row r="1115">
          <cell r="A1115" t="str">
            <v>Закупка товаров, работ и услуг для обеспечения государственных (муниципальных) нужд</v>
          </cell>
          <cell r="B1115" t="str">
            <v>921</v>
          </cell>
          <cell r="C1115" t="str">
            <v>01</v>
          </cell>
          <cell r="D1115" t="str">
            <v>13</v>
          </cell>
          <cell r="E1115" t="str">
            <v>990 00 75120</v>
          </cell>
          <cell r="F1115" t="str">
            <v>200</v>
          </cell>
        </row>
        <row r="1116">
          <cell r="A1116" t="str">
            <v>Иные закупки товаров, работ и услуг для обеспечения государственных (муниципальных) нужд</v>
          </cell>
          <cell r="B1116" t="str">
            <v>921</v>
          </cell>
          <cell r="C1116" t="str">
            <v>01</v>
          </cell>
          <cell r="D1116" t="str">
            <v>13</v>
          </cell>
          <cell r="E1116" t="str">
            <v>990 00 75120</v>
          </cell>
          <cell r="F1116" t="str">
            <v>240</v>
          </cell>
        </row>
        <row r="1117">
          <cell r="A1117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117" t="str">
            <v>921</v>
          </cell>
          <cell r="C1117" t="str">
            <v>01</v>
          </cell>
          <cell r="D1117" t="str">
            <v>13</v>
          </cell>
          <cell r="E1117" t="str">
            <v>990 00 75180</v>
          </cell>
        </row>
        <row r="1118">
          <cell r="A1118" t="str">
            <v>Закупка товаров, работ и услуг для обеспечения государственных (муниципальных) нужд</v>
          </cell>
          <cell r="B1118" t="str">
            <v>921</v>
          </cell>
          <cell r="C1118" t="str">
            <v>01</v>
          </cell>
          <cell r="D1118" t="str">
            <v>13</v>
          </cell>
          <cell r="E1118" t="str">
            <v>990 00 75180</v>
          </cell>
          <cell r="F1118" t="str">
            <v>200</v>
          </cell>
        </row>
        <row r="1119">
          <cell r="A1119" t="str">
            <v>Иные закупки товаров, работ и услуг для обеспечения государственных (муниципальных) нужд</v>
          </cell>
          <cell r="B1119" t="str">
            <v>921</v>
          </cell>
          <cell r="C1119" t="str">
            <v>01</v>
          </cell>
          <cell r="D1119" t="str">
            <v>13</v>
          </cell>
          <cell r="E1119" t="str">
            <v>990 00 75180</v>
          </cell>
          <cell r="F1119" t="str">
            <v>240</v>
          </cell>
        </row>
        <row r="1120">
          <cell r="A1120" t="str">
            <v>Меры по осуществлению деятельности по опеке и попечительству в отношении совершеннолетних граждан</v>
          </cell>
          <cell r="B1120" t="str">
            <v>921</v>
          </cell>
          <cell r="C1120" t="str">
            <v>01</v>
          </cell>
          <cell r="D1120" t="str">
            <v>13</v>
          </cell>
          <cell r="E1120" t="str">
            <v>990 00 75190</v>
          </cell>
        </row>
        <row r="1121">
          <cell r="A1121" t="str">
            <v>Закупка товаров, работ и услуг для обеспечения государственных (муниципальных) нужд</v>
          </cell>
          <cell r="B1121" t="str">
            <v>921</v>
          </cell>
          <cell r="C1121" t="str">
            <v>01</v>
          </cell>
          <cell r="D1121" t="str">
            <v>13</v>
          </cell>
          <cell r="E1121" t="str">
            <v>990 00 75190</v>
          </cell>
          <cell r="F1121" t="str">
            <v>200</v>
          </cell>
        </row>
        <row r="1122">
          <cell r="A1122" t="str">
            <v>Иные закупки товаров, работ и услуг для обеспечения государственных (муниципальных) нужд</v>
          </cell>
          <cell r="B1122" t="str">
            <v>921</v>
          </cell>
          <cell r="C1122" t="str">
            <v>01</v>
          </cell>
          <cell r="D1122" t="str">
            <v>13</v>
          </cell>
          <cell r="E1122" t="str">
            <v>990 00 75190</v>
          </cell>
          <cell r="F1122" t="str">
            <v>240</v>
          </cell>
        </row>
        <row r="1123">
          <cell r="A1123" t="str">
            <v>Организация деятельности в сфере охраны труда</v>
          </cell>
          <cell r="B1123" t="str">
            <v>921</v>
          </cell>
          <cell r="C1123" t="str">
            <v>01</v>
          </cell>
          <cell r="D1123" t="str">
            <v>13</v>
          </cell>
          <cell r="E1123" t="str">
            <v>990 00 75200</v>
          </cell>
        </row>
        <row r="1124">
          <cell r="A1124" t="str">
            <v>Закупка товаров, работ и услуг для обеспечения государственных (муниципальных) нужд</v>
          </cell>
          <cell r="B1124" t="str">
            <v>921</v>
          </cell>
          <cell r="C1124" t="str">
            <v>01</v>
          </cell>
          <cell r="D1124" t="str">
            <v>13</v>
          </cell>
          <cell r="E1124" t="str">
            <v>990 00 75200</v>
          </cell>
          <cell r="F1124" t="str">
            <v>200</v>
          </cell>
        </row>
        <row r="1125">
          <cell r="A1125" t="str">
            <v>Иные закупки товаров, работ и услуг для обеспечения государственных (муниципальных) нужд</v>
          </cell>
          <cell r="B1125" t="str">
            <v>921</v>
          </cell>
          <cell r="C1125" t="str">
            <v>01</v>
          </cell>
          <cell r="D1125" t="str">
            <v>13</v>
          </cell>
          <cell r="E1125" t="str">
            <v>990 00 75200</v>
          </cell>
          <cell r="F1125" t="str">
            <v>240</v>
          </cell>
        </row>
        <row r="1127">
          <cell r="A1127" t="str">
            <v>Пенсионное обеспечение</v>
          </cell>
          <cell r="B1127" t="str">
            <v>921</v>
          </cell>
          <cell r="C1127" t="str">
            <v>10</v>
          </cell>
          <cell r="D1127" t="str">
            <v>01</v>
          </cell>
        </row>
        <row r="1128">
          <cell r="A1128" t="str">
            <v>Муниципальная программа «Развитие органов местного самоуправления городского округа Тольятти на 2017-2022 годы»</v>
          </cell>
          <cell r="B1128" t="str">
            <v>921</v>
          </cell>
          <cell r="C1128" t="str">
            <v>10</v>
          </cell>
          <cell r="D1128" t="str">
            <v>01</v>
          </cell>
          <cell r="E1128" t="str">
            <v>220 00 00000</v>
          </cell>
        </row>
        <row r="1129">
          <cell r="A1129" t="str">
            <v>Доплаты к пенсиям, дополнительное пенсионное обеспечение</v>
          </cell>
          <cell r="B1129" t="str">
            <v>921</v>
          </cell>
          <cell r="C1129" t="str">
            <v>10</v>
          </cell>
          <cell r="D1129" t="str">
            <v>01</v>
          </cell>
          <cell r="E1129" t="str">
            <v>220 00 08000</v>
          </cell>
        </row>
        <row r="1130">
          <cell r="A1130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0" t="str">
            <v>921</v>
          </cell>
          <cell r="C1130" t="str">
            <v>10</v>
          </cell>
          <cell r="D1130" t="str">
            <v>01</v>
          </cell>
          <cell r="E1130" t="str">
            <v>220 00 08010</v>
          </cell>
        </row>
        <row r="1131">
          <cell r="A1131" t="str">
            <v>Закупка товаров, работ и услуг для обеспечения государственных (муниципальных) нужд</v>
          </cell>
          <cell r="B1131" t="str">
            <v>921</v>
          </cell>
          <cell r="C1131" t="str">
            <v>10</v>
          </cell>
          <cell r="D1131" t="str">
            <v>01</v>
          </cell>
          <cell r="E1131" t="str">
            <v>220 00 08010</v>
          </cell>
          <cell r="F1131" t="str">
            <v>200</v>
          </cell>
        </row>
        <row r="1132">
          <cell r="A1132" t="str">
            <v>Иные закупки товаров, работ и услуг для обеспечения государственных (муниципальных) нужд</v>
          </cell>
          <cell r="B1132" t="str">
            <v>921</v>
          </cell>
          <cell r="C1132" t="str">
            <v>10</v>
          </cell>
          <cell r="D1132" t="str">
            <v>01</v>
          </cell>
          <cell r="E1132" t="str">
            <v>220 00 08010</v>
          </cell>
          <cell r="F1132" t="str">
            <v>240</v>
          </cell>
        </row>
        <row r="1133">
          <cell r="A1133" t="str">
            <v>Социальное обеспечение и иные выплаты населению</v>
          </cell>
          <cell r="B1133" t="str">
            <v>921</v>
          </cell>
          <cell r="C1133" t="str">
            <v>10</v>
          </cell>
          <cell r="D1133" t="str">
            <v>01</v>
          </cell>
          <cell r="E1133" t="str">
            <v>220 00 08010</v>
          </cell>
          <cell r="F1133" t="str">
            <v>300</v>
          </cell>
        </row>
        <row r="1134">
          <cell r="A1134" t="str">
            <v>Социальные выплаты гражданам, кроме публичных нормативных социальных выплат</v>
          </cell>
          <cell r="B1134" t="str">
            <v>921</v>
          </cell>
          <cell r="C1134" t="str">
            <v>10</v>
          </cell>
          <cell r="D1134" t="str">
            <v>01</v>
          </cell>
          <cell r="E1134" t="str">
            <v>220 00 08010</v>
          </cell>
          <cell r="F1134">
            <v>320</v>
          </cell>
        </row>
        <row r="1135">
          <cell r="A1135" t="str">
            <v>Непрограммное направление расходов</v>
          </cell>
          <cell r="B1135" t="str">
            <v>921</v>
          </cell>
          <cell r="C1135" t="str">
            <v>10</v>
          </cell>
          <cell r="D1135" t="str">
            <v>01</v>
          </cell>
          <cell r="E1135" t="str">
            <v>990 00 00000</v>
          </cell>
        </row>
        <row r="1136">
          <cell r="A1136" t="str">
            <v>Доплаты к пенсиям, дополнительное пенсионное обеспечение</v>
          </cell>
          <cell r="B1136" t="str">
            <v>921</v>
          </cell>
          <cell r="C1136" t="str">
            <v>10</v>
          </cell>
          <cell r="D1136" t="str">
            <v>01</v>
          </cell>
          <cell r="E1136" t="str">
            <v>990 00 08000</v>
          </cell>
        </row>
        <row r="1137">
          <cell r="A1137" t="str">
            <v xml:space="preserve">Предоставление ежемесячной доплаты к страховой пенсии лицам, замещавшим должности депутатов, выборных должностных лиц местного самоуправления, осуществлявшим свои полномочия на постоянной основе в органах местного самоуправления городского округа Тольятти, и предоставление пенсии за выслугу лет лицам, замещавшим должности муниципальной службы в органах местного самоуправления городского округа Тольятти </v>
          </cell>
          <cell r="B1137" t="str">
            <v>921</v>
          </cell>
          <cell r="C1137" t="str">
            <v>10</v>
          </cell>
          <cell r="D1137" t="str">
            <v>01</v>
          </cell>
          <cell r="E1137" t="str">
            <v>990 00 08010</v>
          </cell>
        </row>
        <row r="1138">
          <cell r="A1138" t="str">
            <v>Закупка товаров, работ и услуг для обеспечения государственных (муниципальных) нужд</v>
          </cell>
          <cell r="B1138" t="str">
            <v>921</v>
          </cell>
          <cell r="C1138" t="str">
            <v>10</v>
          </cell>
          <cell r="D1138" t="str">
            <v>01</v>
          </cell>
          <cell r="E1138" t="str">
            <v>990 00 08010</v>
          </cell>
          <cell r="F1138" t="str">
            <v>200</v>
          </cell>
        </row>
        <row r="1139">
          <cell r="A1139" t="str">
            <v>Иные закупки товаров, работ и услуг для обеспечения государственных (муниципальных) нужд</v>
          </cell>
          <cell r="B1139" t="str">
            <v>921</v>
          </cell>
          <cell r="C1139" t="str">
            <v>10</v>
          </cell>
          <cell r="D1139" t="str">
            <v>01</v>
          </cell>
          <cell r="E1139" t="str">
            <v>990 00 08010</v>
          </cell>
          <cell r="F1139" t="str">
            <v>240</v>
          </cell>
        </row>
        <row r="1140">
          <cell r="A1140" t="str">
            <v>Социальное обеспечение и иные выплаты населению</v>
          </cell>
          <cell r="B1140" t="str">
            <v>921</v>
          </cell>
          <cell r="C1140" t="str">
            <v>10</v>
          </cell>
          <cell r="D1140" t="str">
            <v>01</v>
          </cell>
          <cell r="E1140" t="str">
            <v>990 00 08010</v>
          </cell>
          <cell r="F1140" t="str">
            <v>300</v>
          </cell>
        </row>
        <row r="1141">
          <cell r="A1141" t="str">
            <v>Социальные выплаты гражданам, кроме публичных нормативных социальных выплат</v>
          </cell>
          <cell r="B1141" t="str">
            <v>921</v>
          </cell>
          <cell r="C1141" t="str">
            <v>10</v>
          </cell>
          <cell r="D1141" t="str">
            <v>01</v>
          </cell>
          <cell r="E1141" t="str">
            <v>990 00 08010</v>
          </cell>
          <cell r="F1141">
            <v>320</v>
          </cell>
        </row>
        <row r="1143">
          <cell r="A1143" t="str">
            <v>Социальное обеспечение населения</v>
          </cell>
          <cell r="B1143" t="str">
            <v>921</v>
          </cell>
          <cell r="C1143" t="str">
            <v>10</v>
          </cell>
          <cell r="D1143" t="str">
            <v>03</v>
          </cell>
        </row>
        <row r="1144">
          <cell r="A1144" t="str">
            <v>Муниципальная программа «Создание условий для улучшения качества жизни жителей городского округа Тольятти» на 2020-2024 годы</v>
          </cell>
          <cell r="B1144" t="str">
            <v>921</v>
          </cell>
          <cell r="C1144" t="str">
            <v>10</v>
          </cell>
          <cell r="D1144" t="str">
            <v>03</v>
          </cell>
          <cell r="E1144" t="str">
            <v>050 00 00000</v>
          </cell>
        </row>
        <row r="1145">
          <cell r="A1145" t="str">
            <v>Выплаты отдельным категориям граждан</v>
          </cell>
          <cell r="B1145" t="str">
            <v>921</v>
          </cell>
          <cell r="C1145" t="str">
            <v>10</v>
          </cell>
          <cell r="D1145" t="str">
            <v>03</v>
          </cell>
          <cell r="E1145" t="str">
            <v>050 00 09000</v>
          </cell>
        </row>
        <row r="1146">
          <cell r="A1146" t="str">
            <v>Предоставление ежемесячной денежной выплаты на питание отдельным категориям учащихся, осваивающих образовательные программы начального общего, основного общего или среднего общего образования в  муниципальных образовательных учреждениях городского округа Тольятти по очной форме обучения</v>
          </cell>
          <cell r="B1146" t="str">
            <v>921</v>
          </cell>
          <cell r="C1146" t="str">
            <v>10</v>
          </cell>
          <cell r="D1146" t="str">
            <v>03</v>
          </cell>
          <cell r="E1146" t="str">
            <v>050 00 09010</v>
          </cell>
        </row>
        <row r="1147">
          <cell r="A1147" t="str">
            <v>Социальное обеспечение и иные выплаты населению</v>
          </cell>
          <cell r="B1147" t="str">
            <v>921</v>
          </cell>
          <cell r="C1147" t="str">
            <v>10</v>
          </cell>
          <cell r="D1147" t="str">
            <v>03</v>
          </cell>
          <cell r="E1147" t="str">
            <v>050 00 09010</v>
          </cell>
          <cell r="F1147" t="str">
            <v>300</v>
          </cell>
        </row>
        <row r="1148">
          <cell r="A1148" t="str">
            <v>Публичные нормативные социальные выплаты гражданам</v>
          </cell>
          <cell r="B1148" t="str">
            <v>921</v>
          </cell>
          <cell r="C1148" t="str">
            <v>10</v>
          </cell>
          <cell r="D1148" t="str">
            <v>03</v>
          </cell>
          <cell r="E1148" t="str">
            <v>050 00 09010</v>
          </cell>
          <cell r="F1148" t="str">
            <v>310</v>
          </cell>
        </row>
        <row r="1149">
          <cell r="A1149" t="str">
            <v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v>
          </cell>
          <cell r="B1149" t="str">
            <v>921</v>
          </cell>
          <cell r="C1149" t="str">
            <v>10</v>
          </cell>
          <cell r="D1149" t="str">
            <v>03</v>
          </cell>
          <cell r="E1149" t="str">
            <v>050 00 09020</v>
          </cell>
        </row>
        <row r="1150">
          <cell r="A1150" t="str">
            <v>Социальное обеспечение и иные выплаты населению</v>
          </cell>
          <cell r="B1150" t="str">
            <v>921</v>
          </cell>
          <cell r="C1150" t="str">
            <v>10</v>
          </cell>
          <cell r="D1150" t="str">
            <v>03</v>
          </cell>
          <cell r="E1150" t="str">
            <v>050 00 09020</v>
          </cell>
          <cell r="F1150" t="str">
            <v>300</v>
          </cell>
        </row>
        <row r="1151">
          <cell r="A1151" t="str">
            <v>Публичные нормативные социальные выплаты гражданам</v>
          </cell>
          <cell r="B1151" t="str">
            <v>921</v>
          </cell>
          <cell r="C1151" t="str">
            <v>10</v>
          </cell>
          <cell r="D1151" t="str">
            <v>03</v>
          </cell>
          <cell r="E1151" t="str">
            <v>050 00 09020</v>
          </cell>
          <cell r="F1151" t="str">
            <v>310</v>
          </cell>
        </row>
        <row r="1152">
          <cell r="A1152" t="str">
            <v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v>
          </cell>
          <cell r="B1152" t="str">
            <v>921</v>
          </cell>
          <cell r="C1152" t="str">
            <v>10</v>
          </cell>
          <cell r="D1152" t="str">
            <v>03</v>
          </cell>
          <cell r="E1152" t="str">
            <v>050 00 09050</v>
          </cell>
        </row>
        <row r="1153">
          <cell r="A1153" t="str">
            <v>Социальное обеспечение и иные выплаты населению</v>
          </cell>
          <cell r="B1153" t="str">
            <v>921</v>
          </cell>
          <cell r="C1153" t="str">
            <v>10</v>
          </cell>
          <cell r="D1153" t="str">
            <v>03</v>
          </cell>
          <cell r="E1153" t="str">
            <v>050 00 09050</v>
          </cell>
          <cell r="F1153" t="str">
            <v>300</v>
          </cell>
        </row>
        <row r="1154">
          <cell r="A1154" t="str">
            <v>Публичные нормативные социальные выплаты гражданам</v>
          </cell>
          <cell r="B1154" t="str">
            <v>921</v>
          </cell>
          <cell r="C1154" t="str">
            <v>10</v>
          </cell>
          <cell r="D1154" t="str">
            <v>03</v>
          </cell>
          <cell r="E1154" t="str">
            <v>050 00 09050</v>
          </cell>
          <cell r="F1154" t="str">
            <v>310</v>
          </cell>
        </row>
        <row r="1155">
          <cell r="A1155" t="str">
            <v>Единовременная денежная выплата ко дню воинской славы России - Дню Победы советского народа в Великой Отечественной войне 1941-1945 годов (9 мая)</v>
          </cell>
          <cell r="B1155" t="str">
            <v>921</v>
          </cell>
          <cell r="C1155" t="str">
            <v>10</v>
          </cell>
          <cell r="D1155" t="str">
            <v>03</v>
          </cell>
          <cell r="E1155" t="str">
            <v>050 00 09060</v>
          </cell>
        </row>
        <row r="1156">
          <cell r="A1156" t="str">
            <v>Социальное обеспечение и иные выплаты населению</v>
          </cell>
          <cell r="B1156" t="str">
            <v>921</v>
          </cell>
          <cell r="C1156" t="str">
            <v>10</v>
          </cell>
          <cell r="D1156" t="str">
            <v>03</v>
          </cell>
          <cell r="E1156" t="str">
            <v>050 00 09060</v>
          </cell>
          <cell r="F1156" t="str">
            <v>300</v>
          </cell>
        </row>
        <row r="1157">
          <cell r="A1157" t="str">
            <v>Публичные нормативные социальные выплаты гражданам</v>
          </cell>
          <cell r="B1157" t="str">
            <v>921</v>
          </cell>
          <cell r="C1157" t="str">
            <v>10</v>
          </cell>
          <cell r="D1157" t="str">
            <v>03</v>
          </cell>
          <cell r="E1157" t="str">
            <v>050 00 09060</v>
          </cell>
          <cell r="F1157" t="str">
            <v>310</v>
          </cell>
        </row>
        <row r="1158">
          <cell r="A1158" t="str">
            <v>Единовременная денежная выплата ко Дню памяти жертв политических репрессий (30 октября)</v>
          </cell>
          <cell r="B1158" t="str">
            <v>921</v>
          </cell>
          <cell r="C1158" t="str">
            <v>10</v>
          </cell>
          <cell r="D1158" t="str">
            <v>03</v>
          </cell>
          <cell r="E1158" t="str">
            <v>050 00 09070</v>
          </cell>
        </row>
        <row r="1159">
          <cell r="A1159" t="str">
            <v>Социальное обеспечение и иные выплаты населению</v>
          </cell>
          <cell r="B1159" t="str">
            <v>921</v>
          </cell>
          <cell r="C1159" t="str">
            <v>10</v>
          </cell>
          <cell r="D1159" t="str">
            <v>03</v>
          </cell>
          <cell r="E1159" t="str">
            <v>050 00 09070</v>
          </cell>
          <cell r="F1159" t="str">
            <v>300</v>
          </cell>
        </row>
        <row r="1160">
          <cell r="A1160" t="str">
            <v>Публичные нормативные социальные выплаты гражданам</v>
          </cell>
          <cell r="B1160" t="str">
            <v>921</v>
          </cell>
          <cell r="C1160" t="str">
            <v>10</v>
          </cell>
          <cell r="D1160" t="str">
            <v>03</v>
          </cell>
          <cell r="E1160" t="str">
            <v>050 00 09070</v>
          </cell>
          <cell r="F1160" t="str">
            <v>310</v>
          </cell>
        </row>
        <row r="1161">
          <cell r="A1161" t="str">
            <v>Единовременная денежная выплата к памятной дате России - Дню Героев Отечества (9 декабря)</v>
          </cell>
          <cell r="B1161" t="str">
            <v>921</v>
          </cell>
          <cell r="C1161" t="str">
            <v>10</v>
          </cell>
          <cell r="D1161" t="str">
            <v>03</v>
          </cell>
          <cell r="E1161" t="str">
            <v>050 00 09080</v>
          </cell>
        </row>
        <row r="1162">
          <cell r="A1162" t="str">
            <v>Социальное обеспечение и иные выплаты населению</v>
          </cell>
          <cell r="B1162" t="str">
            <v>921</v>
          </cell>
          <cell r="C1162" t="str">
            <v>10</v>
          </cell>
          <cell r="D1162" t="str">
            <v>03</v>
          </cell>
          <cell r="E1162" t="str">
            <v>050 00 09080</v>
          </cell>
          <cell r="F1162" t="str">
            <v>300</v>
          </cell>
        </row>
        <row r="1163">
          <cell r="A1163" t="str">
            <v>Публичные нормативные социальные выплаты гражданам</v>
          </cell>
          <cell r="B1163" t="str">
            <v>921</v>
          </cell>
          <cell r="C1163" t="str">
            <v>10</v>
          </cell>
          <cell r="D1163" t="str">
            <v>03</v>
          </cell>
          <cell r="E1163" t="str">
            <v>050 00 09080</v>
          </cell>
          <cell r="F1163" t="str">
            <v>310</v>
          </cell>
        </row>
        <row r="1164">
          <cell r="A1164" t="str">
            <v>Денежные выплаты на оплату социальных услуг, предоставляемых на условиях оплаты отдельным категориям граждан</v>
          </cell>
          <cell r="B1164" t="str">
            <v>921</v>
          </cell>
          <cell r="C1164" t="str">
            <v>10</v>
          </cell>
          <cell r="D1164" t="str">
            <v>03</v>
          </cell>
          <cell r="E1164" t="str">
            <v>050 00 09100</v>
          </cell>
        </row>
        <row r="1165">
          <cell r="A1165" t="str">
            <v>Социальное обеспечение и иные выплаты населению</v>
          </cell>
          <cell r="B1165" t="str">
            <v>921</v>
          </cell>
          <cell r="C1165" t="str">
            <v>10</v>
          </cell>
          <cell r="D1165" t="str">
            <v>03</v>
          </cell>
          <cell r="E1165" t="str">
            <v>050 00 09100</v>
          </cell>
          <cell r="F1165" t="str">
            <v>300</v>
          </cell>
        </row>
        <row r="1166">
          <cell r="A1166" t="str">
            <v>Публичные нормативные социальные выплаты гражданам</v>
          </cell>
          <cell r="B1166" t="str">
            <v>921</v>
          </cell>
          <cell r="C1166" t="str">
            <v>10</v>
          </cell>
          <cell r="D1166" t="str">
            <v>03</v>
          </cell>
          <cell r="E1166" t="str">
            <v>050 00 09100</v>
          </cell>
          <cell r="F1166" t="str">
            <v>310</v>
          </cell>
        </row>
        <row r="1167">
          <cell r="A1167" t="str">
            <v xml:space="preserve">Ежемесячные денежные выплаты Почетным гражданам городского округа Тольятти </v>
          </cell>
          <cell r="B1167" t="str">
            <v>921</v>
          </cell>
          <cell r="C1167" t="str">
            <v>10</v>
          </cell>
          <cell r="D1167" t="str">
            <v>03</v>
          </cell>
          <cell r="E1167" t="str">
            <v>050 00 09110</v>
          </cell>
        </row>
        <row r="1168">
          <cell r="A1168" t="str">
            <v>Социальное обеспечение и иные выплаты населению</v>
          </cell>
          <cell r="B1168" t="str">
            <v>921</v>
          </cell>
          <cell r="C1168" t="str">
            <v>10</v>
          </cell>
          <cell r="D1168" t="str">
            <v>03</v>
          </cell>
          <cell r="E1168" t="str">
            <v>050 00 09110</v>
          </cell>
          <cell r="F1168" t="str">
            <v>300</v>
          </cell>
        </row>
        <row r="1169">
          <cell r="A1169" t="str">
            <v>Публичные нормативные социальные выплаты гражданам</v>
          </cell>
          <cell r="B1169" t="str">
            <v>921</v>
          </cell>
          <cell r="C1169" t="str">
            <v>10</v>
          </cell>
          <cell r="D1169" t="str">
            <v>03</v>
          </cell>
          <cell r="E1169" t="str">
            <v>050 00 09110</v>
          </cell>
          <cell r="F1169" t="str">
            <v>310</v>
          </cell>
        </row>
        <row r="1170">
          <cell r="A1170" t="str">
            <v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v>
          </cell>
          <cell r="B1170" t="str">
            <v>921</v>
          </cell>
          <cell r="C1170" t="str">
            <v>10</v>
          </cell>
          <cell r="D1170" t="str">
            <v>03</v>
          </cell>
          <cell r="E1170" t="str">
            <v>050 00 09120</v>
          </cell>
        </row>
        <row r="1171">
          <cell r="A1171" t="str">
            <v>Социальное обеспечение и иные выплаты населению</v>
          </cell>
          <cell r="B1171" t="str">
            <v>921</v>
          </cell>
          <cell r="C1171" t="str">
            <v>10</v>
          </cell>
          <cell r="D1171" t="str">
            <v>03</v>
          </cell>
          <cell r="E1171" t="str">
            <v>050 00 09120</v>
          </cell>
          <cell r="F1171" t="str">
            <v>300</v>
          </cell>
        </row>
        <row r="1172">
          <cell r="A1172" t="str">
            <v>Публичные нормативные социальные выплаты гражданам</v>
          </cell>
          <cell r="B1172" t="str">
            <v>921</v>
          </cell>
          <cell r="C1172" t="str">
            <v>10</v>
          </cell>
          <cell r="D1172" t="str">
            <v>03</v>
          </cell>
          <cell r="E1172" t="str">
            <v>050 00 09120</v>
          </cell>
          <cell r="F1172" t="str">
            <v>310</v>
          </cell>
        </row>
        <row r="1173">
          <cell r="A1173" t="str">
            <v xml:space="preserve">Единовременные денежные выплаты на оплату оздоровительных услуг Почетным гражданам городского округа Тольятти </v>
          </cell>
          <cell r="B1173" t="str">
            <v>921</v>
          </cell>
          <cell r="C1173" t="str">
            <v>10</v>
          </cell>
          <cell r="D1173" t="str">
            <v>03</v>
          </cell>
          <cell r="E1173" t="str">
            <v>050 00 09130</v>
          </cell>
        </row>
        <row r="1174">
          <cell r="A1174" t="str">
            <v>Социальное обеспечение и иные выплаты населению</v>
          </cell>
          <cell r="B1174" t="str">
            <v>921</v>
          </cell>
          <cell r="C1174" t="str">
            <v>10</v>
          </cell>
          <cell r="D1174" t="str">
            <v>03</v>
          </cell>
          <cell r="E1174" t="str">
            <v>050 00 09130</v>
          </cell>
          <cell r="F1174" t="str">
            <v>300</v>
          </cell>
        </row>
        <row r="1175">
          <cell r="A1175" t="str">
            <v>Публичные нормативные социальные выплаты гражданам</v>
          </cell>
          <cell r="B1175" t="str">
            <v>921</v>
          </cell>
          <cell r="C1175" t="str">
            <v>10</v>
          </cell>
          <cell r="D1175" t="str">
            <v>03</v>
          </cell>
          <cell r="E1175" t="str">
            <v>050 00 09130</v>
          </cell>
          <cell r="F1175" t="str">
            <v>310</v>
          </cell>
        </row>
        <row r="1176">
          <cell r="A1176" t="str">
            <v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v>
          </cell>
          <cell r="B1176" t="str">
            <v>921</v>
          </cell>
          <cell r="C1176" t="str">
            <v>10</v>
          </cell>
          <cell r="D1176" t="str">
            <v>03</v>
          </cell>
          <cell r="E1176" t="str">
            <v>050 00 09140</v>
          </cell>
        </row>
        <row r="1177">
          <cell r="A1177" t="str">
            <v>Социальное обеспечение и иные выплаты населению</v>
          </cell>
          <cell r="B1177" t="str">
            <v>921</v>
          </cell>
          <cell r="C1177" t="str">
            <v>10</v>
          </cell>
          <cell r="D1177" t="str">
            <v>03</v>
          </cell>
          <cell r="E1177" t="str">
            <v>050 00 09140</v>
          </cell>
          <cell r="F1177" t="str">
            <v>300</v>
          </cell>
        </row>
        <row r="1178">
          <cell r="A1178" t="str">
            <v>Публичные нормативные социальные выплаты гражданам</v>
          </cell>
          <cell r="B1178" t="str">
            <v>921</v>
          </cell>
          <cell r="C1178" t="str">
            <v>10</v>
          </cell>
          <cell r="D1178" t="str">
            <v>03</v>
          </cell>
          <cell r="E1178" t="str">
            <v>050 00 09140</v>
          </cell>
          <cell r="F1178" t="str">
            <v>310</v>
          </cell>
        </row>
        <row r="1179">
          <cell r="A1179" t="str">
            <v xml:space="preserve"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</v>
          </cell>
          <cell r="B1179" t="str">
            <v>921</v>
          </cell>
          <cell r="C1179" t="str">
            <v>10</v>
          </cell>
          <cell r="D1179" t="str">
            <v>03</v>
          </cell>
          <cell r="E1179" t="str">
            <v>050 00 09150</v>
          </cell>
        </row>
        <row r="1180">
          <cell r="A1180" t="str">
            <v>Социальное обеспечение и иные выплаты населению</v>
          </cell>
          <cell r="B1180" t="str">
            <v>921</v>
          </cell>
          <cell r="C1180" t="str">
            <v>10</v>
          </cell>
          <cell r="D1180" t="str">
            <v>03</v>
          </cell>
          <cell r="E1180" t="str">
            <v>050 00 09150</v>
          </cell>
          <cell r="F1180" t="str">
            <v>300</v>
          </cell>
        </row>
        <row r="1181">
          <cell r="A1181" t="str">
            <v>Публичные нормативные социальные выплаты гражданам</v>
          </cell>
          <cell r="B1181" t="str">
            <v>921</v>
          </cell>
          <cell r="C1181" t="str">
            <v>10</v>
          </cell>
          <cell r="D1181" t="str">
            <v>03</v>
          </cell>
          <cell r="E1181" t="str">
            <v>050 00 09150</v>
          </cell>
          <cell r="F1181" t="str">
            <v>310</v>
          </cell>
        </row>
        <row r="1182">
          <cell r="A1182" t="str">
            <v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v>
          </cell>
          <cell r="B1182" t="str">
            <v>921</v>
          </cell>
          <cell r="C1182" t="str">
            <v>10</v>
          </cell>
          <cell r="D1182" t="str">
            <v>03</v>
          </cell>
          <cell r="E1182" t="str">
            <v>050 00 09170</v>
          </cell>
        </row>
        <row r="1183">
          <cell r="A1183" t="str">
            <v>Социальное обеспечение и иные выплаты населению</v>
          </cell>
          <cell r="B1183" t="str">
            <v>921</v>
          </cell>
          <cell r="C1183" t="str">
            <v>10</v>
          </cell>
          <cell r="D1183" t="str">
            <v>03</v>
          </cell>
          <cell r="E1183" t="str">
            <v>050 00 09170</v>
          </cell>
          <cell r="F1183" t="str">
            <v>300</v>
          </cell>
        </row>
        <row r="1184">
          <cell r="A1184" t="str">
            <v>Публичные нормативные социальные выплаты гражданам</v>
          </cell>
          <cell r="B1184" t="str">
            <v>921</v>
          </cell>
          <cell r="C1184" t="str">
            <v>10</v>
          </cell>
          <cell r="D1184" t="str">
            <v>03</v>
          </cell>
          <cell r="E1184" t="str">
            <v>050 00 09170</v>
          </cell>
          <cell r="F1184" t="str">
            <v>310</v>
          </cell>
        </row>
        <row r="1185">
          <cell r="A1185" t="str">
            <v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v>
          </cell>
          <cell r="B1185" t="str">
            <v>921</v>
          </cell>
          <cell r="C1185" t="str">
            <v>10</v>
          </cell>
          <cell r="D1185" t="str">
            <v>03</v>
          </cell>
          <cell r="E1185" t="str">
            <v>050 00 09180</v>
          </cell>
        </row>
        <row r="1186">
          <cell r="A1186" t="str">
            <v>Социальное обеспечение и иные выплаты населению</v>
          </cell>
          <cell r="B1186" t="str">
            <v>921</v>
          </cell>
          <cell r="C1186" t="str">
            <v>10</v>
          </cell>
          <cell r="D1186" t="str">
            <v>03</v>
          </cell>
          <cell r="E1186" t="str">
            <v>050 00 09180</v>
          </cell>
          <cell r="F1186" t="str">
            <v>300</v>
          </cell>
        </row>
        <row r="1187">
          <cell r="A1187" t="str">
            <v>Публичные нормативные социальные выплаты гражданам</v>
          </cell>
          <cell r="B1187" t="str">
            <v>921</v>
          </cell>
          <cell r="C1187" t="str">
            <v>10</v>
          </cell>
          <cell r="D1187" t="str">
            <v>03</v>
          </cell>
          <cell r="E1187" t="str">
            <v>050 00 09180</v>
          </cell>
          <cell r="F1187" t="str">
            <v>310</v>
          </cell>
        </row>
        <row r="1188">
          <cell r="A1188" t="str">
            <v xml:space="preserve">Выплата рентных платежей по договорам пожизненной ренты </v>
          </cell>
          <cell r="B1188" t="str">
            <v>921</v>
          </cell>
          <cell r="C1188" t="str">
            <v>10</v>
          </cell>
          <cell r="D1188" t="str">
            <v>03</v>
          </cell>
          <cell r="E1188" t="str">
            <v>050 00 09190</v>
          </cell>
        </row>
        <row r="1189">
          <cell r="A1189" t="str">
            <v>Социальное обеспечение и иные выплаты населению</v>
          </cell>
          <cell r="B1189" t="str">
            <v>921</v>
          </cell>
          <cell r="C1189" t="str">
            <v>10</v>
          </cell>
          <cell r="D1189" t="str">
            <v>03</v>
          </cell>
          <cell r="E1189" t="str">
            <v>050 00 09190</v>
          </cell>
          <cell r="F1189" t="str">
            <v>300</v>
          </cell>
        </row>
        <row r="1190">
          <cell r="A1190" t="str">
            <v>Публичные нормативные социальные выплаты гражданам</v>
          </cell>
          <cell r="B1190" t="str">
            <v>921</v>
          </cell>
          <cell r="C1190" t="str">
            <v>10</v>
          </cell>
          <cell r="D1190" t="str">
            <v>03</v>
          </cell>
          <cell r="E1190" t="str">
            <v>050 00 09190</v>
          </cell>
          <cell r="F1190" t="str">
            <v>310</v>
          </cell>
        </row>
        <row r="1191">
          <cell r="A1191" t="str">
            <v>Единовременные денежные выплаты гражданам, находящимся в трудных жизненных ситуациях и чрезвычайных обстоятельствах</v>
          </cell>
          <cell r="B1191" t="str">
            <v>921</v>
          </cell>
          <cell r="C1191" t="str">
            <v>10</v>
          </cell>
          <cell r="D1191" t="str">
            <v>03</v>
          </cell>
          <cell r="E1191" t="str">
            <v>050 00 09230</v>
          </cell>
        </row>
        <row r="1192">
          <cell r="A1192" t="str">
            <v>Социальное обеспечение и иные выплаты населению</v>
          </cell>
          <cell r="B1192" t="str">
            <v>921</v>
          </cell>
          <cell r="C1192" t="str">
            <v>10</v>
          </cell>
          <cell r="D1192" t="str">
            <v>03</v>
          </cell>
          <cell r="E1192" t="str">
            <v>050 00 09230</v>
          </cell>
          <cell r="F1192" t="str">
            <v>300</v>
          </cell>
        </row>
        <row r="1193">
          <cell r="A1193" t="str">
            <v>Публичные нормативные социальные выплаты гражданам</v>
          </cell>
          <cell r="B1193" t="str">
            <v>921</v>
          </cell>
          <cell r="C1193" t="str">
            <v>10</v>
          </cell>
          <cell r="D1193" t="str">
            <v>03</v>
          </cell>
          <cell r="E1193" t="str">
            <v>050 00 09230</v>
          </cell>
          <cell r="F1193" t="str">
            <v>310</v>
          </cell>
        </row>
        <row r="1194">
          <cell r="A1194" t="str">
            <v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v>
          </cell>
          <cell r="B1194" t="str">
            <v>921</v>
          </cell>
          <cell r="C1194" t="str">
            <v>10</v>
          </cell>
          <cell r="D1194" t="str">
            <v>03</v>
          </cell>
          <cell r="E1194" t="str">
            <v>050 00 09240</v>
          </cell>
        </row>
        <row r="1195">
          <cell r="A1195" t="str">
            <v>Социальное обеспечение и иные выплаты населению</v>
          </cell>
          <cell r="B1195" t="str">
            <v>921</v>
          </cell>
          <cell r="C1195" t="str">
            <v>10</v>
          </cell>
          <cell r="D1195" t="str">
            <v>03</v>
          </cell>
          <cell r="E1195" t="str">
            <v>050 00 09240</v>
          </cell>
          <cell r="F1195" t="str">
            <v>300</v>
          </cell>
        </row>
        <row r="1196">
          <cell r="A1196" t="str">
            <v>Публичные нормативные социальные выплаты гражданам</v>
          </cell>
          <cell r="B1196" t="str">
            <v>921</v>
          </cell>
          <cell r="C1196" t="str">
            <v>10</v>
          </cell>
          <cell r="D1196" t="str">
            <v>03</v>
          </cell>
          <cell r="E1196" t="str">
            <v>050 00 09240</v>
          </cell>
          <cell r="F1196" t="str">
            <v>310</v>
          </cell>
        </row>
        <row r="1197">
          <cell r="A1197" t="str">
            <v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v>
          </cell>
          <cell r="B1197" t="str">
            <v>921</v>
          </cell>
          <cell r="C1197" t="str">
            <v>10</v>
          </cell>
          <cell r="D1197" t="str">
            <v>03</v>
          </cell>
          <cell r="E1197" t="str">
            <v>050 00 09270</v>
          </cell>
        </row>
        <row r="1198">
          <cell r="A1198" t="str">
            <v>Социальное обеспечение и иные выплаты населению</v>
          </cell>
          <cell r="B1198" t="str">
            <v>921</v>
          </cell>
          <cell r="C1198" t="str">
            <v>10</v>
          </cell>
          <cell r="D1198" t="str">
            <v>03</v>
          </cell>
          <cell r="E1198" t="str">
            <v>050 00 09270</v>
          </cell>
          <cell r="F1198" t="str">
            <v>300</v>
          </cell>
        </row>
        <row r="1199">
          <cell r="A1199" t="str">
            <v>Публичные нормативные социальные выплаты гражданам</v>
          </cell>
          <cell r="B1199" t="str">
            <v>921</v>
          </cell>
          <cell r="C1199" t="str">
            <v>10</v>
          </cell>
          <cell r="D1199" t="str">
            <v>03</v>
          </cell>
          <cell r="E1199" t="str">
            <v>050 00 09270</v>
          </cell>
          <cell r="F1199" t="str">
            <v>310</v>
          </cell>
        </row>
        <row r="1200">
          <cell r="A1200" t="str">
            <v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v>
          </cell>
          <cell r="B1200" t="str">
            <v>921</v>
          </cell>
          <cell r="C1200" t="str">
            <v>10</v>
          </cell>
          <cell r="D1200" t="str">
            <v>03</v>
          </cell>
          <cell r="E1200" t="str">
            <v>050 00 09290</v>
          </cell>
        </row>
        <row r="1201">
          <cell r="A1201" t="str">
            <v>Социальное обеспечение и иные выплаты населению</v>
          </cell>
          <cell r="B1201" t="str">
            <v>921</v>
          </cell>
          <cell r="C1201" t="str">
            <v>10</v>
          </cell>
          <cell r="D1201" t="str">
            <v>03</v>
          </cell>
          <cell r="E1201" t="str">
            <v>050 00 09290</v>
          </cell>
          <cell r="F1201" t="str">
            <v>300</v>
          </cell>
        </row>
        <row r="1202">
          <cell r="A1202" t="str">
            <v>Публичные нормативные социальные выплаты гражданам</v>
          </cell>
          <cell r="B1202" t="str">
            <v>921</v>
          </cell>
          <cell r="C1202" t="str">
            <v>10</v>
          </cell>
          <cell r="D1202" t="str">
            <v>03</v>
          </cell>
          <cell r="E1202" t="str">
            <v>050 00 09290</v>
          </cell>
          <cell r="F1202" t="str">
            <v>310</v>
          </cell>
        </row>
        <row r="1203">
          <cell r="A1203" t="str">
            <v>Ежемесячные денежные выплаты на приобретение льготных электронных проездных билетов</v>
          </cell>
          <cell r="B1203" t="str">
            <v>921</v>
          </cell>
          <cell r="C1203" t="str">
            <v>10</v>
          </cell>
          <cell r="D1203" t="str">
            <v>03</v>
          </cell>
          <cell r="E1203" t="str">
            <v>050 00 09320</v>
          </cell>
        </row>
        <row r="1204">
          <cell r="A1204" t="str">
            <v>Социальное обеспечение и иные выплаты населению</v>
          </cell>
          <cell r="B1204" t="str">
            <v>921</v>
          </cell>
          <cell r="C1204" t="str">
            <v>10</v>
          </cell>
          <cell r="D1204" t="str">
            <v>03</v>
          </cell>
          <cell r="E1204" t="str">
            <v>050 00 09320</v>
          </cell>
          <cell r="F1204" t="str">
            <v>300</v>
          </cell>
        </row>
        <row r="1205">
          <cell r="A1205" t="str">
            <v>Публичные нормативные социальные выплаты гражданам</v>
          </cell>
          <cell r="B1205" t="str">
            <v>921</v>
          </cell>
          <cell r="C1205" t="str">
            <v>10</v>
          </cell>
          <cell r="D1205" t="str">
            <v>03</v>
          </cell>
          <cell r="E1205" t="str">
            <v>050 00 09320</v>
          </cell>
          <cell r="F1205" t="str">
            <v>310</v>
          </cell>
        </row>
        <row r="1206">
          <cell r="A1206" t="str">
            <v>Ежемесячные денежные выплаты к пенсии отдельным категориям граждан</v>
          </cell>
          <cell r="B1206" t="str">
            <v>921</v>
          </cell>
          <cell r="C1206" t="str">
            <v>10</v>
          </cell>
          <cell r="D1206" t="str">
            <v>03</v>
          </cell>
          <cell r="E1206" t="str">
            <v>050 00 09330</v>
          </cell>
        </row>
        <row r="1207">
          <cell r="A1207" t="str">
            <v>Социальное обеспечение и иные выплаты населению</v>
          </cell>
          <cell r="B1207" t="str">
            <v>921</v>
          </cell>
          <cell r="C1207" t="str">
            <v>10</v>
          </cell>
          <cell r="D1207" t="str">
            <v>03</v>
          </cell>
          <cell r="E1207" t="str">
            <v>050 00 09330</v>
          </cell>
          <cell r="F1207" t="str">
            <v>300</v>
          </cell>
        </row>
        <row r="1208">
          <cell r="A1208" t="str">
            <v>Публичные нормативные социальные выплаты гражданам</v>
          </cell>
          <cell r="B1208" t="str">
            <v>921</v>
          </cell>
          <cell r="C1208" t="str">
            <v>10</v>
          </cell>
          <cell r="D1208" t="str">
            <v>03</v>
          </cell>
          <cell r="E1208" t="str">
            <v>050 00 09330</v>
          </cell>
          <cell r="F1208" t="str">
            <v>310</v>
          </cell>
        </row>
        <row r="1209">
          <cell r="A1209" t="str">
            <v>Ежемесячные денежные выплатына проезд для отдельных категорий граждан из числа инвалидов</v>
          </cell>
          <cell r="B1209" t="str">
            <v>921</v>
          </cell>
          <cell r="C1209" t="str">
            <v>10</v>
          </cell>
          <cell r="D1209" t="str">
            <v>03</v>
          </cell>
          <cell r="E1209" t="str">
            <v>050 00 09400</v>
          </cell>
        </row>
        <row r="1210">
          <cell r="A1210" t="str">
            <v>Социальное обеспечение и иные выплаты населению</v>
          </cell>
          <cell r="B1210" t="str">
            <v>921</v>
          </cell>
          <cell r="C1210" t="str">
            <v>10</v>
          </cell>
          <cell r="D1210" t="str">
            <v>03</v>
          </cell>
          <cell r="E1210" t="str">
            <v>050 00 09400</v>
          </cell>
          <cell r="F1210" t="str">
            <v>300</v>
          </cell>
        </row>
        <row r="1211">
          <cell r="A1211" t="str">
            <v>Публичные нормативные социальные выплаты гражданам</v>
          </cell>
          <cell r="B1211" t="str">
            <v>921</v>
          </cell>
          <cell r="C1211" t="str">
            <v>10</v>
          </cell>
          <cell r="D1211" t="str">
            <v>03</v>
          </cell>
          <cell r="E1211" t="str">
            <v>050 00 09400</v>
          </cell>
          <cell r="F1211" t="str">
            <v>310</v>
          </cell>
        </row>
        <row r="1212">
          <cell r="A1212" t="str">
            <v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v>
          </cell>
          <cell r="B1212" t="str">
            <v>921</v>
          </cell>
          <cell r="C1212" t="str">
            <v>10</v>
          </cell>
          <cell r="D1212" t="str">
            <v>03</v>
          </cell>
          <cell r="E1212" t="str">
            <v>050 00 S3230</v>
          </cell>
        </row>
        <row r="1213">
          <cell r="A1213" t="str">
            <v>Социальное обеспечение и иные выплаты населению</v>
          </cell>
          <cell r="B1213" t="str">
            <v>921</v>
          </cell>
          <cell r="C1213" t="str">
            <v>10</v>
          </cell>
          <cell r="D1213" t="str">
            <v>03</v>
          </cell>
          <cell r="E1213" t="str">
            <v>050 00 S3230</v>
          </cell>
          <cell r="F1213" t="str">
            <v>300</v>
          </cell>
        </row>
        <row r="1214">
          <cell r="A1214" t="str">
            <v>Публичные нормативные социальные выплаты гражданам</v>
          </cell>
          <cell r="B1214" t="str">
            <v>921</v>
          </cell>
          <cell r="C1214" t="str">
            <v>10</v>
          </cell>
          <cell r="D1214" t="str">
            <v>03</v>
          </cell>
          <cell r="E1214" t="str">
            <v>050 00 S3230</v>
          </cell>
          <cell r="F1214" t="str">
            <v>310</v>
          </cell>
        </row>
        <row r="1216">
          <cell r="A1216" t="str">
            <v>Охрана семьи и детства</v>
          </cell>
          <cell r="B1216" t="str">
            <v>921</v>
          </cell>
          <cell r="C1216" t="str">
            <v>10</v>
          </cell>
          <cell r="D1216" t="str">
            <v>04</v>
          </cell>
        </row>
        <row r="1217">
          <cell r="A1217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17" t="str">
            <v>921</v>
          </cell>
          <cell r="C1217" t="str">
            <v>10</v>
          </cell>
          <cell r="D1217" t="str">
            <v>04</v>
          </cell>
          <cell r="E1217" t="str">
            <v>050 00 00000</v>
          </cell>
        </row>
        <row r="1218">
          <cell r="A1218" t="str">
            <v>Выплаты отдельным категориям граждан</v>
          </cell>
          <cell r="B1218" t="str">
            <v>921</v>
          </cell>
          <cell r="C1218" t="str">
            <v>10</v>
          </cell>
          <cell r="D1218" t="str">
            <v>04</v>
          </cell>
          <cell r="E1218" t="str">
            <v>050 00 09000</v>
          </cell>
        </row>
        <row r="1219">
          <cell r="A1219" t="str">
            <v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v>
          </cell>
          <cell r="B1219" t="str">
            <v>921</v>
          </cell>
          <cell r="C1219" t="str">
            <v>10</v>
          </cell>
          <cell r="D1219" t="str">
            <v>04</v>
          </cell>
          <cell r="E1219" t="str">
            <v>050 00 09030</v>
          </cell>
        </row>
        <row r="1220">
          <cell r="A1220" t="str">
            <v>Социальное обеспечение и иные выплаты населению</v>
          </cell>
          <cell r="B1220" t="str">
            <v>921</v>
          </cell>
          <cell r="C1220" t="str">
            <v>10</v>
          </cell>
          <cell r="D1220" t="str">
            <v>04</v>
          </cell>
          <cell r="E1220" t="str">
            <v>050 00 09030</v>
          </cell>
          <cell r="F1220" t="str">
            <v>300</v>
          </cell>
        </row>
        <row r="1221">
          <cell r="A1221" t="str">
            <v>Публичные нормативные социальные выплаты гражданам</v>
          </cell>
          <cell r="B1221" t="str">
            <v>921</v>
          </cell>
          <cell r="C1221" t="str">
            <v>10</v>
          </cell>
          <cell r="D1221" t="str">
            <v>04</v>
          </cell>
          <cell r="E1221" t="str">
            <v>050 00 09030</v>
          </cell>
          <cell r="F1221" t="str">
            <v>310</v>
          </cell>
        </row>
        <row r="1222">
          <cell r="A1222" t="str">
            <v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 </v>
          </cell>
          <cell r="B1222" t="str">
            <v>921</v>
          </cell>
          <cell r="C1222" t="str">
            <v>10</v>
          </cell>
          <cell r="D1222" t="str">
            <v>04</v>
          </cell>
          <cell r="E1222" t="str">
            <v>050 00 09250</v>
          </cell>
        </row>
        <row r="1223">
          <cell r="A1223" t="str">
            <v>Социальное обеспечение и иные выплаты населению</v>
          </cell>
          <cell r="B1223" t="str">
            <v>921</v>
          </cell>
          <cell r="C1223" t="str">
            <v>10</v>
          </cell>
          <cell r="D1223" t="str">
            <v>04</v>
          </cell>
          <cell r="E1223" t="str">
            <v>050 00 09250</v>
          </cell>
          <cell r="F1223" t="str">
            <v>300</v>
          </cell>
        </row>
        <row r="1224">
          <cell r="A1224" t="str">
            <v>Публичные нормативные социальные выплаты гражданам</v>
          </cell>
          <cell r="B1224" t="str">
            <v>921</v>
          </cell>
          <cell r="C1224" t="str">
            <v>10</v>
          </cell>
          <cell r="D1224" t="str">
            <v>04</v>
          </cell>
          <cell r="E1224" t="str">
            <v>050 00 09250</v>
          </cell>
          <cell r="F1224" t="str">
            <v>310</v>
          </cell>
        </row>
        <row r="1225">
          <cell r="A1225" t="str">
            <v>Предоставление ежемесячных денежных выплат для отдельных категорий граждан, имеющих детей в возрасте до 1 года</v>
          </cell>
          <cell r="B1225" t="str">
            <v>921</v>
          </cell>
          <cell r="C1225" t="str">
            <v>10</v>
          </cell>
          <cell r="D1225" t="str">
            <v>04</v>
          </cell>
          <cell r="E1225" t="str">
            <v>050 00 09260</v>
          </cell>
        </row>
        <row r="1226">
          <cell r="A1226" t="str">
            <v>Социальное обеспечение и иные выплаты населению</v>
          </cell>
          <cell r="B1226" t="str">
            <v>921</v>
          </cell>
          <cell r="C1226" t="str">
            <v>10</v>
          </cell>
          <cell r="D1226" t="str">
            <v>04</v>
          </cell>
          <cell r="E1226" t="str">
            <v>050 00 09260</v>
          </cell>
          <cell r="F1226" t="str">
            <v>300</v>
          </cell>
        </row>
        <row r="1227">
          <cell r="A1227" t="str">
            <v>Публичные нормативные социальные выплаты гражданам</v>
          </cell>
          <cell r="B1227" t="str">
            <v>921</v>
          </cell>
          <cell r="C1227" t="str">
            <v>10</v>
          </cell>
          <cell r="D1227" t="str">
            <v>04</v>
          </cell>
          <cell r="E1227" t="str">
            <v>050 00 09260</v>
          </cell>
          <cell r="F1227" t="str">
            <v>310</v>
          </cell>
        </row>
        <row r="1228">
          <cell r="A1228" t="str">
            <v>Предоставление единовременного пособия в связи с вручением 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v>
          </cell>
          <cell r="B1228" t="str">
            <v>921</v>
          </cell>
          <cell r="C1228" t="str">
            <v>10</v>
          </cell>
          <cell r="D1228" t="str">
            <v>04</v>
          </cell>
          <cell r="E1228" t="str">
            <v>050 00 09300</v>
          </cell>
        </row>
        <row r="1229">
          <cell r="A1229" t="str">
            <v>Социальное обеспечение и иные выплаты населению</v>
          </cell>
          <cell r="B1229" t="str">
            <v>921</v>
          </cell>
          <cell r="C1229" t="str">
            <v>10</v>
          </cell>
          <cell r="D1229" t="str">
            <v>04</v>
          </cell>
          <cell r="E1229" t="str">
            <v>050 00 09300</v>
          </cell>
          <cell r="F1229">
            <v>300</v>
          </cell>
        </row>
        <row r="1230">
          <cell r="A1230" t="str">
            <v>Публичные нормативные социальные выплаты гражданам</v>
          </cell>
          <cell r="B1230" t="str">
            <v>921</v>
          </cell>
          <cell r="C1230" t="str">
            <v>10</v>
          </cell>
          <cell r="D1230" t="str">
            <v>04</v>
          </cell>
          <cell r="E1230" t="str">
            <v>050 00 09300</v>
          </cell>
          <cell r="F1230">
            <v>310</v>
          </cell>
        </row>
        <row r="1231">
          <cell r="A1231" t="str">
            <v>Предоставление единовременного пособия на первоочередные нужды</v>
          </cell>
          <cell r="B1231" t="str">
            <v>921</v>
          </cell>
          <cell r="C1231" t="str">
            <v>10</v>
          </cell>
          <cell r="D1231" t="str">
            <v>04</v>
          </cell>
          <cell r="E1231" t="str">
            <v>050 00 09340</v>
          </cell>
        </row>
        <row r="1232">
          <cell r="A1232" t="str">
            <v>Социальное обеспечение и иные выплаты населению</v>
          </cell>
          <cell r="B1232" t="str">
            <v>921</v>
          </cell>
          <cell r="C1232" t="str">
            <v>10</v>
          </cell>
          <cell r="D1232" t="str">
            <v>04</v>
          </cell>
          <cell r="E1232" t="str">
            <v>050 00 09340</v>
          </cell>
          <cell r="F1232">
            <v>300</v>
          </cell>
        </row>
        <row r="1233">
          <cell r="A1233" t="str">
            <v>Публичные нормативные социальные выплаты гражданам</v>
          </cell>
          <cell r="B1233" t="str">
            <v>921</v>
          </cell>
          <cell r="C1233" t="str">
            <v>10</v>
          </cell>
          <cell r="D1233" t="str">
            <v>04</v>
          </cell>
          <cell r="E1233" t="str">
            <v>050 00 09340</v>
          </cell>
          <cell r="F1233">
            <v>310</v>
          </cell>
        </row>
        <row r="1234">
          <cell r="A1234" t="str">
            <v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v>
          </cell>
          <cell r="B1234" t="str">
            <v>921</v>
          </cell>
          <cell r="C1234" t="str">
            <v>10</v>
          </cell>
          <cell r="D1234" t="str">
            <v>04</v>
          </cell>
          <cell r="E1234" t="str">
            <v>050 00 09350</v>
          </cell>
        </row>
        <row r="1235">
          <cell r="A1235" t="str">
            <v>Социальное обеспечение и иные выплаты населению</v>
          </cell>
          <cell r="B1235" t="str">
            <v>921</v>
          </cell>
          <cell r="C1235" t="str">
            <v>10</v>
          </cell>
          <cell r="D1235" t="str">
            <v>04</v>
          </cell>
          <cell r="E1235" t="str">
            <v>050 00 09350</v>
          </cell>
          <cell r="F1235">
            <v>300</v>
          </cell>
        </row>
        <row r="1236">
          <cell r="A1236" t="str">
            <v>Публичные нормативные социальные выплаты гражданам</v>
          </cell>
          <cell r="B1236" t="str">
            <v>921</v>
          </cell>
          <cell r="C1236" t="str">
            <v>10</v>
          </cell>
          <cell r="D1236" t="str">
            <v>04</v>
          </cell>
          <cell r="E1236" t="str">
            <v>050 00 09350</v>
          </cell>
          <cell r="F1236">
            <v>310</v>
          </cell>
        </row>
        <row r="1237">
          <cell r="A1237" t="str">
            <v>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детей-сирот, детей, оставшихся без попечения родителей</v>
          </cell>
          <cell r="B1237" t="str">
            <v>921</v>
          </cell>
          <cell r="C1237" t="str">
            <v>10</v>
          </cell>
          <cell r="D1237" t="str">
            <v>04</v>
          </cell>
          <cell r="E1237" t="str">
            <v>050 00 09360</v>
          </cell>
        </row>
        <row r="1238">
          <cell r="A1238" t="str">
            <v>Социальное обеспечение и иные выплаты населению</v>
          </cell>
          <cell r="B1238" t="str">
            <v>921</v>
          </cell>
          <cell r="C1238" t="str">
            <v>10</v>
          </cell>
          <cell r="D1238" t="str">
            <v>04</v>
          </cell>
          <cell r="E1238" t="str">
            <v>050 00 09360</v>
          </cell>
          <cell r="F1238">
            <v>300</v>
          </cell>
        </row>
        <row r="1239">
          <cell r="A1239" t="str">
            <v>Публичные нормативные социальные выплаты гражданам</v>
          </cell>
          <cell r="B1239" t="str">
            <v>921</v>
          </cell>
          <cell r="C1239" t="str">
            <v>10</v>
          </cell>
          <cell r="D1239" t="str">
            <v>04</v>
          </cell>
          <cell r="E1239" t="str">
            <v>050 00 09360</v>
          </cell>
          <cell r="F1239">
            <v>310</v>
          </cell>
        </row>
        <row r="1240">
          <cell r="A1240" t="str">
            <v>Предоставление единовременного пособия в связи с принятием ребенка на воспитание в приемную семью, на патронатное воспитание</v>
          </cell>
          <cell r="B1240" t="str">
            <v>921</v>
          </cell>
          <cell r="C1240" t="str">
            <v>10</v>
          </cell>
          <cell r="D1240" t="str">
            <v>04</v>
          </cell>
          <cell r="E1240" t="str">
            <v>050 00 09370</v>
          </cell>
        </row>
        <row r="1241">
          <cell r="A1241" t="str">
            <v>Социальное обеспечение и иные выплаты населению</v>
          </cell>
          <cell r="B1241" t="str">
            <v>921</v>
          </cell>
          <cell r="C1241" t="str">
            <v>10</v>
          </cell>
          <cell r="D1241" t="str">
            <v>04</v>
          </cell>
          <cell r="E1241" t="str">
            <v>050 00 09370</v>
          </cell>
          <cell r="F1241">
            <v>300</v>
          </cell>
        </row>
        <row r="1242">
          <cell r="A1242" t="str">
            <v>Публичные нормативные социальные выплаты гражданам</v>
          </cell>
          <cell r="B1242" t="str">
            <v>921</v>
          </cell>
          <cell r="C1242" t="str">
            <v>10</v>
          </cell>
          <cell r="D1242" t="str">
            <v>04</v>
          </cell>
          <cell r="E1242" t="str">
            <v>050 00 09370</v>
          </cell>
          <cell r="F1242">
            <v>310</v>
          </cell>
        </row>
        <row r="1243">
          <cell r="A1243" t="str">
            <v>Предоставление единовременного пособия гражданам в связи с рождением детей в День исторического рождения города Тольятти (20 июня)</v>
          </cell>
          <cell r="B1243" t="str">
            <v>921</v>
          </cell>
          <cell r="C1243" t="str">
            <v>10</v>
          </cell>
          <cell r="D1243" t="str">
            <v>04</v>
          </cell>
          <cell r="E1243" t="str">
            <v>050 00 09380</v>
          </cell>
        </row>
        <row r="1244">
          <cell r="A1244" t="str">
            <v>Социальное обеспечение и иные выплаты населению</v>
          </cell>
          <cell r="B1244" t="str">
            <v>921</v>
          </cell>
          <cell r="C1244" t="str">
            <v>10</v>
          </cell>
          <cell r="D1244" t="str">
            <v>04</v>
          </cell>
          <cell r="E1244" t="str">
            <v>050 00 09380</v>
          </cell>
          <cell r="F1244">
            <v>300</v>
          </cell>
        </row>
        <row r="1245">
          <cell r="A1245" t="str">
            <v>Публичные нормативные социальные выплаты гражданам</v>
          </cell>
          <cell r="B1245" t="str">
            <v>921</v>
          </cell>
          <cell r="C1245" t="str">
            <v>10</v>
          </cell>
          <cell r="D1245" t="str">
            <v>04</v>
          </cell>
          <cell r="E1245" t="str">
            <v>050 00 09380</v>
          </cell>
          <cell r="F1245">
            <v>310</v>
          </cell>
        </row>
        <row r="1246">
          <cell r="A1246" t="str">
            <v>Предоставление ежемесячного пособия на содержание ребенка, переданного на воспитание в приемную семью, на патронатное воспитание</v>
          </cell>
          <cell r="B1246" t="str">
            <v>921</v>
          </cell>
          <cell r="C1246" t="str">
            <v>10</v>
          </cell>
          <cell r="D1246" t="str">
            <v>04</v>
          </cell>
          <cell r="E1246" t="str">
            <v>050 00 09390</v>
          </cell>
        </row>
        <row r="1247">
          <cell r="A1247" t="str">
            <v>Социальное обеспечение и иные выплаты населению</v>
          </cell>
          <cell r="B1247" t="str">
            <v>921</v>
          </cell>
          <cell r="C1247" t="str">
            <v>10</v>
          </cell>
          <cell r="D1247" t="str">
            <v>04</v>
          </cell>
          <cell r="E1247" t="str">
            <v>050 00 09390</v>
          </cell>
          <cell r="F1247">
            <v>300</v>
          </cell>
        </row>
        <row r="1248">
          <cell r="A1248" t="str">
            <v>Публичные нормативные социальные выплаты гражданам</v>
          </cell>
          <cell r="B1248" t="str">
            <v>921</v>
          </cell>
          <cell r="C1248" t="str">
            <v>10</v>
          </cell>
          <cell r="D1248" t="str">
            <v>04</v>
          </cell>
          <cell r="E1248" t="str">
            <v>050 00 09390</v>
          </cell>
          <cell r="F1248">
            <v>310</v>
          </cell>
        </row>
        <row r="1250">
          <cell r="A1250" t="str">
            <v>Другие вопросы в области социальной политики</v>
          </cell>
          <cell r="B1250" t="str">
            <v>921</v>
          </cell>
          <cell r="C1250" t="str">
            <v>10</v>
          </cell>
          <cell r="D1250" t="str">
            <v>06</v>
          </cell>
        </row>
        <row r="1251">
          <cell r="A1251" t="str">
            <v>Муниципальная программа «Создание условий для улучшения качества жизни  жителей городского округа Тольятти»  на 2020-2024 годы</v>
          </cell>
          <cell r="B1251" t="str">
            <v>921</v>
          </cell>
          <cell r="C1251" t="str">
            <v>10</v>
          </cell>
          <cell r="D1251" t="str">
            <v>06</v>
          </cell>
          <cell r="E1251" t="str">
            <v>050 00 00000</v>
          </cell>
        </row>
        <row r="1252">
          <cell r="A1252" t="str">
            <v>Мероприятия в установленной сфере деятельности</v>
          </cell>
          <cell r="B1252" t="str">
            <v>921</v>
          </cell>
          <cell r="C1252" t="str">
            <v>10</v>
          </cell>
          <cell r="D1252" t="str">
            <v>06</v>
          </cell>
          <cell r="E1252" t="str">
            <v>050 00 04000</v>
          </cell>
        </row>
        <row r="1253">
          <cell r="A1253" t="str">
            <v>Мероприятия в области социальной политики</v>
          </cell>
          <cell r="B1253" t="str">
            <v>921</v>
          </cell>
          <cell r="C1253" t="str">
            <v>10</v>
          </cell>
          <cell r="D1253" t="str">
            <v>06</v>
          </cell>
          <cell r="E1253" t="str">
            <v>050 00 04370</v>
          </cell>
        </row>
        <row r="1254">
          <cell r="A1254" t="str">
            <v>Предоставление субсидий бюджетным, автономным учреждениям и иным некоммерческим организациям</v>
          </cell>
          <cell r="B1254" t="str">
            <v>921</v>
          </cell>
          <cell r="C1254" t="str">
            <v>10</v>
          </cell>
          <cell r="D1254" t="str">
            <v>06</v>
          </cell>
          <cell r="E1254" t="str">
            <v>050 00 04370</v>
          </cell>
          <cell r="F1254" t="str">
            <v>600</v>
          </cell>
        </row>
        <row r="1255">
          <cell r="A1255" t="str">
            <v>Субсидии автономным учреждениям</v>
          </cell>
          <cell r="B1255" t="str">
            <v>921</v>
          </cell>
          <cell r="C1255" t="str">
            <v>10</v>
          </cell>
          <cell r="D1255" t="str">
            <v>06</v>
          </cell>
          <cell r="E1255" t="str">
            <v>050 00 04370</v>
          </cell>
          <cell r="F1255">
            <v>620</v>
          </cell>
        </row>
        <row r="1257">
          <cell r="A1257" t="str">
            <v>Контрольно-счетная палата городского округа Тольятти Самарской области</v>
          </cell>
          <cell r="B1257">
            <v>922</v>
          </cell>
        </row>
        <row r="1259">
          <cell r="A1259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1259">
            <v>922</v>
          </cell>
          <cell r="C1259" t="str">
            <v>01</v>
          </cell>
          <cell r="D1259" t="str">
            <v>06</v>
          </cell>
        </row>
        <row r="1260">
          <cell r="A1260" t="str">
            <v>Непрограммное направление расходов</v>
          </cell>
          <cell r="B1260">
            <v>922</v>
          </cell>
          <cell r="C1260" t="str">
            <v>01</v>
          </cell>
          <cell r="D1260" t="str">
            <v>06</v>
          </cell>
          <cell r="E1260" t="str">
            <v>990 00 00000</v>
          </cell>
        </row>
        <row r="1261">
          <cell r="A1261" t="str">
            <v>Руководство и управление в сфере установленных функций органов местного самоуправления</v>
          </cell>
          <cell r="B1261">
            <v>922</v>
          </cell>
          <cell r="C1261" t="str">
            <v>01</v>
          </cell>
          <cell r="D1261" t="str">
            <v>06</v>
          </cell>
          <cell r="E1261" t="str">
            <v>990 00 11000</v>
          </cell>
        </row>
        <row r="1262">
          <cell r="A1262" t="str">
            <v>Центральный аппарат</v>
          </cell>
          <cell r="B1262">
            <v>922</v>
          </cell>
          <cell r="C1262" t="str">
            <v>01</v>
          </cell>
          <cell r="D1262" t="str">
            <v>06</v>
          </cell>
          <cell r="E1262" t="str">
            <v>990 00 11040</v>
          </cell>
        </row>
        <row r="1263">
          <cell r="A1263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63">
            <v>922</v>
          </cell>
          <cell r="C1263" t="str">
            <v>01</v>
          </cell>
          <cell r="D1263" t="str">
            <v>06</v>
          </cell>
          <cell r="E1263" t="str">
            <v>990 00 11040</v>
          </cell>
          <cell r="F1263" t="str">
            <v>100</v>
          </cell>
        </row>
        <row r="1264">
          <cell r="A1264" t="str">
            <v>Расходы на выплаты персоналу государственных (муниципальных) органов</v>
          </cell>
          <cell r="B1264">
            <v>922</v>
          </cell>
          <cell r="C1264" t="str">
            <v>01</v>
          </cell>
          <cell r="D1264" t="str">
            <v>06</v>
          </cell>
          <cell r="E1264" t="str">
            <v>990 00 11040</v>
          </cell>
          <cell r="F1264" t="str">
            <v>120</v>
          </cell>
        </row>
        <row r="1265">
          <cell r="A1265" t="str">
            <v>Закупка товаров, работ и услуг для обеспечения государственных (муниципальных) нужд</v>
          </cell>
          <cell r="B1265">
            <v>922</v>
          </cell>
          <cell r="C1265" t="str">
            <v>01</v>
          </cell>
          <cell r="D1265" t="str">
            <v>06</v>
          </cell>
          <cell r="E1265" t="str">
            <v>990 00 11040</v>
          </cell>
          <cell r="F1265" t="str">
            <v>200</v>
          </cell>
        </row>
        <row r="1266">
          <cell r="A1266" t="str">
            <v>Иные закупки товаров, работ и услуг для обеспечения государственных (муниципальных) нужд</v>
          </cell>
          <cell r="B1266">
            <v>922</v>
          </cell>
          <cell r="C1266" t="str">
            <v>01</v>
          </cell>
          <cell r="D1266" t="str">
            <v>06</v>
          </cell>
          <cell r="E1266" t="str">
            <v>990 00 11040</v>
          </cell>
          <cell r="F1266" t="str">
            <v>240</v>
          </cell>
        </row>
        <row r="1267">
          <cell r="A1267" t="str">
            <v>Иные бюджетные ассигнования</v>
          </cell>
          <cell r="B1267">
            <v>922</v>
          </cell>
          <cell r="C1267" t="str">
            <v>01</v>
          </cell>
          <cell r="D1267" t="str">
            <v>06</v>
          </cell>
          <cell r="E1267" t="str">
            <v>990 00 11040</v>
          </cell>
          <cell r="F1267" t="str">
            <v>800</v>
          </cell>
        </row>
        <row r="1268">
          <cell r="A1268" t="str">
            <v xml:space="preserve">Уплата налогов, сборов и иных платежей                    </v>
          </cell>
          <cell r="B1268">
            <v>922</v>
          </cell>
          <cell r="C1268" t="str">
            <v>01</v>
          </cell>
          <cell r="D1268" t="str">
            <v>06</v>
          </cell>
          <cell r="E1268" t="str">
            <v>990 00 11040</v>
          </cell>
          <cell r="F1268" t="str">
            <v>850</v>
          </cell>
        </row>
        <row r="1269">
          <cell r="A1269" t="str">
            <v>Председатель, заместитель и аудиторы контрольно-счетной палаты муниципального образования</v>
          </cell>
          <cell r="B1269">
            <v>922</v>
          </cell>
          <cell r="C1269" t="str">
            <v>01</v>
          </cell>
          <cell r="D1269" t="str">
            <v>06</v>
          </cell>
          <cell r="E1269" t="str">
            <v>990 00 11050</v>
          </cell>
        </row>
        <row r="1270">
          <cell r="A127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270">
            <v>922</v>
          </cell>
          <cell r="C1270" t="str">
            <v>01</v>
          </cell>
          <cell r="D1270" t="str">
            <v>06</v>
          </cell>
          <cell r="E1270" t="str">
            <v>990 00 11050</v>
          </cell>
          <cell r="F1270" t="str">
            <v>100</v>
          </cell>
        </row>
        <row r="1271">
          <cell r="A1271" t="str">
            <v>Расходы на выплаты персоналу государственных (муниципальных) органов</v>
          </cell>
          <cell r="B1271">
            <v>922</v>
          </cell>
          <cell r="C1271" t="str">
            <v>01</v>
          </cell>
          <cell r="D1271" t="str">
            <v>06</v>
          </cell>
          <cell r="E1271" t="str">
            <v>990 00 11050</v>
          </cell>
          <cell r="F1271" t="str">
            <v>120</v>
          </cell>
        </row>
        <row r="1272">
          <cell r="A1272" t="str">
            <v>Организационное управление администрации городского округа Тольятти</v>
          </cell>
          <cell r="B1272">
            <v>923</v>
          </cell>
        </row>
        <row r="1273">
          <cell r="A1273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273">
            <v>923</v>
          </cell>
          <cell r="C1273" t="str">
            <v>01</v>
          </cell>
          <cell r="D1273" t="str">
            <v>04</v>
          </cell>
        </row>
        <row r="1274">
          <cell r="A1274" t="str">
            <v>Муниципальная программа «Развитие органов местного самоуправления городского округа Тольятти на 2017-2022 годы»</v>
          </cell>
          <cell r="B1274">
            <v>923</v>
          </cell>
          <cell r="C1274" t="str">
            <v>01</v>
          </cell>
          <cell r="D1274" t="str">
            <v>04</v>
          </cell>
          <cell r="E1274" t="str">
            <v>220 00 00000</v>
          </cell>
        </row>
        <row r="1275">
          <cell r="A1275" t="str">
            <v>Руководство и управление в сфере установленных функций органов местного самоуправления</v>
          </cell>
          <cell r="B1275">
            <v>923</v>
          </cell>
          <cell r="C1275" t="str">
            <v>01</v>
          </cell>
          <cell r="D1275" t="str">
            <v>04</v>
          </cell>
          <cell r="E1275" t="str">
            <v>220 00 11000</v>
          </cell>
        </row>
        <row r="1276">
          <cell r="A1276" t="str">
            <v>Центральный аппарат</v>
          </cell>
          <cell r="B1276">
            <v>923</v>
          </cell>
          <cell r="C1276" t="str">
            <v>01</v>
          </cell>
          <cell r="D1276" t="str">
            <v>04</v>
          </cell>
          <cell r="E1276" t="str">
            <v>220 00 11040</v>
          </cell>
        </row>
        <row r="1277">
          <cell r="A1277" t="str">
            <v>Закупка товаров, работ и услуг для обеспечения государственных (муниципальных) нужд</v>
          </cell>
          <cell r="B1277">
            <v>923</v>
          </cell>
          <cell r="C1277" t="str">
            <v>01</v>
          </cell>
          <cell r="D1277" t="str">
            <v>04</v>
          </cell>
          <cell r="E1277" t="str">
            <v>220 00 11040</v>
          </cell>
          <cell r="F1277" t="str">
            <v>200</v>
          </cell>
        </row>
        <row r="1278">
          <cell r="A1278" t="str">
            <v>Иные закупки товаров, работ и услуг для обеспечения государственных (муниципальных) нужд</v>
          </cell>
          <cell r="B1278">
            <v>923</v>
          </cell>
          <cell r="C1278" t="str">
            <v>01</v>
          </cell>
          <cell r="D1278" t="str">
            <v>04</v>
          </cell>
          <cell r="E1278" t="str">
            <v>220 00 11040</v>
          </cell>
          <cell r="F1278" t="str">
            <v>240</v>
          </cell>
        </row>
        <row r="1279">
          <cell r="A1279" t="str">
            <v>Субвенции</v>
          </cell>
          <cell r="B1279">
            <v>923</v>
          </cell>
          <cell r="C1279" t="str">
            <v>01</v>
          </cell>
          <cell r="D1279" t="str">
            <v>04</v>
          </cell>
          <cell r="E1279" t="str">
            <v>220 00 75000</v>
          </cell>
        </row>
        <row r="1280">
          <cell r="A1280" t="str">
            <v>Организация деятельности в сфере обеспечения жильем отдельных категорий граждан</v>
          </cell>
          <cell r="B1280">
            <v>923</v>
          </cell>
          <cell r="C1280" t="str">
            <v>01</v>
          </cell>
          <cell r="D1280" t="str">
            <v>04</v>
          </cell>
          <cell r="E1280" t="str">
            <v>220 00 75080</v>
          </cell>
        </row>
        <row r="1281">
          <cell r="A1281" t="str">
            <v>Закупка товаров, работ и услуг для обеспечения государственных (муниципальных) нужд</v>
          </cell>
          <cell r="B1281">
            <v>923</v>
          </cell>
          <cell r="C1281" t="str">
            <v>01</v>
          </cell>
          <cell r="D1281" t="str">
            <v>04</v>
          </cell>
          <cell r="E1281" t="str">
            <v>220 00 75080</v>
          </cell>
          <cell r="F1281" t="str">
            <v>200</v>
          </cell>
        </row>
        <row r="1282">
          <cell r="A1282" t="str">
            <v>Иные закупки товаров, работ и услуг для обеспечения государственных (муниципальных) нужд</v>
          </cell>
          <cell r="B1282">
            <v>923</v>
          </cell>
          <cell r="C1282" t="str">
            <v>01</v>
          </cell>
          <cell r="D1282" t="str">
            <v>04</v>
          </cell>
          <cell r="E1282" t="str">
            <v>220 00 75080</v>
          </cell>
          <cell r="F1282" t="str">
            <v>240</v>
          </cell>
        </row>
        <row r="1283">
          <cell r="A1283" t="str">
            <v>Организация деятельности административных комиссий</v>
          </cell>
          <cell r="B1283">
            <v>923</v>
          </cell>
          <cell r="C1283" t="str">
            <v>01</v>
          </cell>
          <cell r="D1283" t="str">
            <v>04</v>
          </cell>
          <cell r="E1283" t="str">
            <v>220 00 75160</v>
          </cell>
        </row>
        <row r="1284">
          <cell r="A1284" t="str">
            <v>Закупка товаров, работ и услуг для обеспечения государственных (муниципальных) нужд</v>
          </cell>
          <cell r="B1284">
            <v>923</v>
          </cell>
          <cell r="C1284" t="str">
            <v>01</v>
          </cell>
          <cell r="D1284" t="str">
            <v>04</v>
          </cell>
          <cell r="E1284" t="str">
            <v>220 00 75160</v>
          </cell>
          <cell r="F1284" t="str">
            <v>200</v>
          </cell>
        </row>
        <row r="1285">
          <cell r="A1285" t="str">
            <v>Иные закупки товаров, работ и услуг для обеспечения государственных (муниципальных) нужд</v>
          </cell>
          <cell r="B1285">
            <v>923</v>
          </cell>
          <cell r="C1285" t="str">
            <v>01</v>
          </cell>
          <cell r="D1285" t="str">
            <v>04</v>
          </cell>
          <cell r="E1285" t="str">
            <v>220 00 75160</v>
          </cell>
          <cell r="F1285" t="str">
            <v>240</v>
          </cell>
        </row>
        <row r="1286">
          <cell r="A1286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286">
            <v>923</v>
          </cell>
          <cell r="C1286" t="str">
            <v>01</v>
          </cell>
          <cell r="D1286" t="str">
            <v>04</v>
          </cell>
          <cell r="E1286" t="str">
            <v>220 00 75180</v>
          </cell>
        </row>
        <row r="1287">
          <cell r="A1287" t="str">
            <v>Закупка товаров, работ и услуг для обеспечения государственных (муниципальных) нужд</v>
          </cell>
          <cell r="B1287">
            <v>923</v>
          </cell>
          <cell r="C1287" t="str">
            <v>01</v>
          </cell>
          <cell r="D1287" t="str">
            <v>04</v>
          </cell>
          <cell r="E1287" t="str">
            <v>220 00 75180</v>
          </cell>
          <cell r="F1287" t="str">
            <v>200</v>
          </cell>
        </row>
        <row r="1288">
          <cell r="A1288" t="str">
            <v>Иные закупки товаров, работ и услуг для обеспечения государственных (муниципальных) нужд</v>
          </cell>
          <cell r="B1288">
            <v>923</v>
          </cell>
          <cell r="C1288" t="str">
            <v>01</v>
          </cell>
          <cell r="D1288" t="str">
            <v>04</v>
          </cell>
          <cell r="E1288" t="str">
            <v>220 00 75180</v>
          </cell>
          <cell r="F1288" t="str">
            <v>240</v>
          </cell>
        </row>
        <row r="1289">
          <cell r="A1289" t="str">
            <v>Меры по осуществлению деятельности по опеке и попечительству в отношении совершеннолетних граждан</v>
          </cell>
          <cell r="B1289">
            <v>923</v>
          </cell>
          <cell r="C1289" t="str">
            <v>01</v>
          </cell>
          <cell r="D1289" t="str">
            <v>04</v>
          </cell>
          <cell r="E1289" t="str">
            <v>220 00 75190</v>
          </cell>
        </row>
        <row r="1290">
          <cell r="A1290" t="str">
            <v>Закупка товаров, работ и услуг для обеспечения государственных (муниципальных) нужд</v>
          </cell>
          <cell r="B1290">
            <v>923</v>
          </cell>
          <cell r="C1290" t="str">
            <v>01</v>
          </cell>
          <cell r="D1290" t="str">
            <v>04</v>
          </cell>
          <cell r="E1290" t="str">
            <v>220 00 75190</v>
          </cell>
          <cell r="F1290" t="str">
            <v>200</v>
          </cell>
        </row>
        <row r="1291">
          <cell r="A1291" t="str">
            <v>Иные закупки товаров, работ и услуг для обеспечения государственных (муниципальных) нужд</v>
          </cell>
          <cell r="B1291">
            <v>923</v>
          </cell>
          <cell r="C1291" t="str">
            <v>01</v>
          </cell>
          <cell r="D1291" t="str">
            <v>04</v>
          </cell>
          <cell r="E1291" t="str">
            <v>220 00 75190</v>
          </cell>
          <cell r="F1291" t="str">
            <v>240</v>
          </cell>
        </row>
        <row r="1292">
          <cell r="A1292" t="str">
            <v>Организация деятельности в сфере охраны труда</v>
          </cell>
          <cell r="B1292">
            <v>923</v>
          </cell>
          <cell r="C1292" t="str">
            <v>01</v>
          </cell>
          <cell r="D1292" t="str">
            <v>04</v>
          </cell>
          <cell r="E1292" t="str">
            <v>220 00 75200</v>
          </cell>
        </row>
        <row r="1293">
          <cell r="A1293" t="str">
            <v>Закупка товаров, работ и услуг для обеспечения государственных (муниципальных) нужд</v>
          </cell>
          <cell r="B1293">
            <v>923</v>
          </cell>
          <cell r="C1293" t="str">
            <v>01</v>
          </cell>
          <cell r="D1293" t="str">
            <v>04</v>
          </cell>
          <cell r="E1293" t="str">
            <v>220 00 75200</v>
          </cell>
          <cell r="F1293" t="str">
            <v>200</v>
          </cell>
        </row>
        <row r="1294">
          <cell r="A1294" t="str">
            <v>Иные закупки товаров, работ и услуг для обеспечения государственных (муниципальных) нужд</v>
          </cell>
          <cell r="B1294">
            <v>923</v>
          </cell>
          <cell r="C1294" t="str">
            <v>01</v>
          </cell>
          <cell r="D1294" t="str">
            <v>04</v>
          </cell>
          <cell r="E1294" t="str">
            <v>220 00 75200</v>
          </cell>
          <cell r="F1294" t="str">
            <v>240</v>
          </cell>
        </row>
        <row r="1295">
          <cell r="A1295" t="str">
            <v>Непрограммное направление расходов</v>
          </cell>
          <cell r="B1295">
            <v>923</v>
          </cell>
          <cell r="C1295" t="str">
            <v>01</v>
          </cell>
          <cell r="D1295" t="str">
            <v>04</v>
          </cell>
          <cell r="E1295" t="str">
            <v>990 00 00000</v>
          </cell>
        </row>
        <row r="1296">
          <cell r="A1296" t="str">
            <v>Руководство и управление в сфере установленных функций органов местного самоуправления</v>
          </cell>
          <cell r="B1296">
            <v>923</v>
          </cell>
          <cell r="C1296" t="str">
            <v>01</v>
          </cell>
          <cell r="D1296" t="str">
            <v>04</v>
          </cell>
          <cell r="E1296" t="str">
            <v>990 00 11000</v>
          </cell>
        </row>
        <row r="1297">
          <cell r="A1297" t="str">
            <v>Центральный аппарат</v>
          </cell>
          <cell r="B1297">
            <v>923</v>
          </cell>
          <cell r="C1297" t="str">
            <v>01</v>
          </cell>
          <cell r="D1297" t="str">
            <v>04</v>
          </cell>
          <cell r="E1297" t="str">
            <v>990 00 11040</v>
          </cell>
        </row>
        <row r="1298">
          <cell r="A1298" t="str">
            <v>Закупка товаров, работ и услуг для обеспечения государственных (муниципальных) нужд</v>
          </cell>
          <cell r="B1298">
            <v>923</v>
          </cell>
          <cell r="C1298" t="str">
            <v>01</v>
          </cell>
          <cell r="D1298" t="str">
            <v>04</v>
          </cell>
          <cell r="E1298" t="str">
            <v>990 00 11040</v>
          </cell>
          <cell r="F1298" t="str">
            <v>200</v>
          </cell>
        </row>
        <row r="1299">
          <cell r="A1299" t="str">
            <v>Иные закупки товаров, работ и услуг для обеспечения государственных (муниципальных) нужд</v>
          </cell>
          <cell r="B1299">
            <v>923</v>
          </cell>
          <cell r="C1299" t="str">
            <v>01</v>
          </cell>
          <cell r="D1299" t="str">
            <v>04</v>
          </cell>
          <cell r="E1299" t="str">
            <v>990 00 11040</v>
          </cell>
          <cell r="F1299" t="str">
            <v>240</v>
          </cell>
        </row>
        <row r="1300">
          <cell r="A1300" t="str">
            <v>Субвенции</v>
          </cell>
          <cell r="B1300">
            <v>923</v>
          </cell>
          <cell r="C1300" t="str">
            <v>01</v>
          </cell>
          <cell r="D1300" t="str">
            <v>04</v>
          </cell>
          <cell r="E1300" t="str">
            <v>990 00 75000</v>
          </cell>
        </row>
        <row r="1301">
          <cell r="A1301" t="str">
            <v>Организация деятельности административных комиссий</v>
          </cell>
          <cell r="B1301">
            <v>923</v>
          </cell>
          <cell r="C1301" t="str">
            <v>01</v>
          </cell>
          <cell r="D1301" t="str">
            <v>04</v>
          </cell>
          <cell r="E1301" t="str">
            <v>990 00 75160</v>
          </cell>
        </row>
        <row r="1302">
          <cell r="A1302" t="str">
            <v>Закупка товаров, работ и услуг для обеспечения государственных (муниципальных) нужд</v>
          </cell>
          <cell r="B1302">
            <v>923</v>
          </cell>
          <cell r="C1302" t="str">
            <v>01</v>
          </cell>
          <cell r="D1302" t="str">
            <v>04</v>
          </cell>
          <cell r="E1302" t="str">
            <v>990 00 75160</v>
          </cell>
          <cell r="F1302" t="str">
            <v>200</v>
          </cell>
        </row>
        <row r="1303">
          <cell r="A1303" t="str">
            <v>Иные закупки товаров, работ и услуг для обеспечения государственных (муниципальных) нужд</v>
          </cell>
          <cell r="B1303">
            <v>923</v>
          </cell>
          <cell r="C1303" t="str">
            <v>01</v>
          </cell>
          <cell r="D1303" t="str">
            <v>04</v>
          </cell>
          <cell r="E1303" t="str">
            <v>990 00 75160</v>
          </cell>
          <cell r="F1303" t="str">
            <v>240</v>
          </cell>
        </row>
        <row r="1304">
          <cell r="A130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04">
            <v>923</v>
          </cell>
          <cell r="C1304" t="str">
            <v>01</v>
          </cell>
          <cell r="D1304" t="str">
            <v>04</v>
          </cell>
          <cell r="E1304" t="str">
            <v>990 00 75180</v>
          </cell>
        </row>
        <row r="1305">
          <cell r="A1305" t="str">
            <v>Закупка товаров, работ и услуг для обеспечения государственных (муниципальных) нужд</v>
          </cell>
          <cell r="B1305">
            <v>923</v>
          </cell>
          <cell r="C1305" t="str">
            <v>01</v>
          </cell>
          <cell r="D1305" t="str">
            <v>04</v>
          </cell>
          <cell r="E1305" t="str">
            <v>990 00 75180</v>
          </cell>
          <cell r="F1305" t="str">
            <v>200</v>
          </cell>
        </row>
        <row r="1306">
          <cell r="A1306" t="str">
            <v>Иные закупки товаров, работ и услуг для обеспечения государственных (муниципальных) нужд</v>
          </cell>
          <cell r="B1306">
            <v>923</v>
          </cell>
          <cell r="C1306" t="str">
            <v>01</v>
          </cell>
          <cell r="D1306" t="str">
            <v>04</v>
          </cell>
          <cell r="E1306" t="str">
            <v>990 00 75180</v>
          </cell>
          <cell r="F1306" t="str">
            <v>240</v>
          </cell>
        </row>
        <row r="1307">
          <cell r="A1307" t="str">
            <v>Меры по осуществлению деятельности по опеке и попечительству в отношении совершеннолетних граждан</v>
          </cell>
          <cell r="B1307">
            <v>923</v>
          </cell>
          <cell r="C1307" t="str">
            <v>01</v>
          </cell>
          <cell r="D1307" t="str">
            <v>04</v>
          </cell>
          <cell r="E1307" t="str">
            <v>990 00 75190</v>
          </cell>
        </row>
        <row r="1308">
          <cell r="A1308" t="str">
            <v>Закупка товаров, работ и услуг для обеспечения государственных (муниципальных) нужд</v>
          </cell>
          <cell r="B1308">
            <v>923</v>
          </cell>
          <cell r="C1308" t="str">
            <v>01</v>
          </cell>
          <cell r="D1308" t="str">
            <v>04</v>
          </cell>
          <cell r="E1308" t="str">
            <v>990 00 75190</v>
          </cell>
          <cell r="F1308" t="str">
            <v>200</v>
          </cell>
        </row>
        <row r="1309">
          <cell r="A1309" t="str">
            <v>Иные закупки товаров, работ и услуг для обеспечения государственных (муниципальных) нужд</v>
          </cell>
          <cell r="B1309">
            <v>923</v>
          </cell>
          <cell r="C1309" t="str">
            <v>01</v>
          </cell>
          <cell r="D1309" t="str">
            <v>04</v>
          </cell>
          <cell r="E1309" t="str">
            <v>990 00 75190</v>
          </cell>
          <cell r="F1309" t="str">
            <v>240</v>
          </cell>
        </row>
        <row r="1310">
          <cell r="A1310" t="str">
            <v>Организация деятельности в сфере охраны труда</v>
          </cell>
          <cell r="B1310">
            <v>923</v>
          </cell>
          <cell r="C1310" t="str">
            <v>01</v>
          </cell>
          <cell r="D1310" t="str">
            <v>04</v>
          </cell>
          <cell r="E1310" t="str">
            <v>990 00 75200</v>
          </cell>
        </row>
        <row r="1311">
          <cell r="A1311" t="str">
            <v>Закупка товаров, работ и услуг для обеспечения государственных (муниципальных) нужд</v>
          </cell>
          <cell r="B1311">
            <v>923</v>
          </cell>
          <cell r="C1311" t="str">
            <v>01</v>
          </cell>
          <cell r="D1311" t="str">
            <v>04</v>
          </cell>
          <cell r="E1311" t="str">
            <v>990 00 75200</v>
          </cell>
          <cell r="F1311" t="str">
            <v>200</v>
          </cell>
        </row>
        <row r="1312">
          <cell r="A1312" t="str">
            <v>Иные закупки товаров, работ и услуг для обеспечения государственных (муниципальных) нужд</v>
          </cell>
          <cell r="B1312">
            <v>923</v>
          </cell>
          <cell r="C1312" t="str">
            <v>01</v>
          </cell>
          <cell r="D1312" t="str">
            <v>04</v>
          </cell>
          <cell r="E1312" t="str">
            <v>990 00 75200</v>
          </cell>
          <cell r="F1312" t="str">
            <v>240</v>
          </cell>
        </row>
        <row r="1314">
          <cell r="A1314" t="str">
            <v>Другие общегосударственные вопросы</v>
          </cell>
          <cell r="B1314" t="str">
            <v>923</v>
          </cell>
          <cell r="C1314" t="str">
            <v>01</v>
          </cell>
          <cell r="D1314" t="str">
            <v>13</v>
          </cell>
        </row>
        <row r="1315">
          <cell r="A1315" t="str">
            <v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v>
          </cell>
          <cell r="B1315">
            <v>923</v>
          </cell>
          <cell r="C1315" t="str">
            <v>01</v>
          </cell>
          <cell r="D1315" t="str">
            <v>13</v>
          </cell>
          <cell r="E1315" t="str">
            <v>090 00 00000</v>
          </cell>
        </row>
        <row r="1316">
          <cell r="A1316" t="str">
            <v>Мероприятия в установленной сфере деятельности</v>
          </cell>
          <cell r="B1316">
            <v>923</v>
          </cell>
          <cell r="C1316" t="str">
            <v>01</v>
          </cell>
          <cell r="D1316" t="str">
            <v>13</v>
          </cell>
          <cell r="E1316" t="str">
            <v>090 00 04000</v>
          </cell>
        </row>
        <row r="1317">
          <cell r="A1317" t="str">
            <v>Мероприятия в сфере общегосударственного управления</v>
          </cell>
          <cell r="B1317">
            <v>923</v>
          </cell>
          <cell r="C1317" t="str">
            <v>01</v>
          </cell>
          <cell r="D1317" t="str">
            <v>13</v>
          </cell>
          <cell r="E1317" t="str">
            <v>090 00 04040</v>
          </cell>
        </row>
        <row r="1318">
          <cell r="A1318" t="str">
            <v>Закупка товаров, работ и услуг для обеспечения государственных (муниципальных) нужд</v>
          </cell>
          <cell r="B1318">
            <v>923</v>
          </cell>
          <cell r="C1318" t="str">
            <v>01</v>
          </cell>
          <cell r="D1318" t="str">
            <v>13</v>
          </cell>
          <cell r="E1318" t="str">
            <v>090 00 04040</v>
          </cell>
          <cell r="F1318" t="str">
            <v>200</v>
          </cell>
        </row>
        <row r="1319">
          <cell r="A1319" t="str">
            <v>Иные закупки товаров, работ и услуг для обеспечения государственных (муниципальных) нужд</v>
          </cell>
          <cell r="B1319">
            <v>923</v>
          </cell>
          <cell r="C1319" t="str">
            <v>01</v>
          </cell>
          <cell r="D1319" t="str">
            <v>13</v>
          </cell>
          <cell r="E1319" t="str">
            <v>090 00 04040</v>
          </cell>
          <cell r="F1319" t="str">
            <v>240</v>
          </cell>
        </row>
        <row r="1320">
          <cell r="A1320" t="str">
            <v>Муниципальная программа «Противодействие коррупции в городском округе Тольятти на 2022-2026 годы»</v>
          </cell>
          <cell r="B1320">
            <v>923</v>
          </cell>
          <cell r="C1320" t="str">
            <v>01</v>
          </cell>
          <cell r="D1320" t="str">
            <v>13</v>
          </cell>
          <cell r="E1320" t="str">
            <v>170 00 00000</v>
          </cell>
        </row>
        <row r="1321">
          <cell r="A1321" t="str">
            <v>Мероприятия в установленной сфере деятельности</v>
          </cell>
          <cell r="B1321">
            <v>923</v>
          </cell>
          <cell r="C1321" t="str">
            <v>01</v>
          </cell>
          <cell r="D1321" t="str">
            <v>13</v>
          </cell>
          <cell r="E1321" t="str">
            <v>170 00 04000</v>
          </cell>
        </row>
        <row r="1322">
          <cell r="A1322" t="str">
            <v>Мероприятия в сфере общегосударственного управления</v>
          </cell>
          <cell r="B1322">
            <v>923</v>
          </cell>
          <cell r="C1322" t="str">
            <v>01</v>
          </cell>
          <cell r="D1322" t="str">
            <v>13</v>
          </cell>
          <cell r="E1322" t="str">
            <v>170 00 04040</v>
          </cell>
        </row>
        <row r="1323">
          <cell r="A1323" t="str">
            <v>Закупка товаров, работ и услуг для обеспечения государственных (муниципальных) нужд</v>
          </cell>
          <cell r="B1323">
            <v>923</v>
          </cell>
          <cell r="C1323" t="str">
            <v>01</v>
          </cell>
          <cell r="D1323" t="str">
            <v>13</v>
          </cell>
          <cell r="E1323" t="str">
            <v>170 00 04040</v>
          </cell>
          <cell r="F1323" t="str">
            <v>200</v>
          </cell>
        </row>
        <row r="1324">
          <cell r="A1324" t="str">
            <v>Иные закупки товаров, работ и услуг для обеспечения государственных (муниципальных) нужд</v>
          </cell>
          <cell r="B1324">
            <v>923</v>
          </cell>
          <cell r="C1324" t="str">
            <v>01</v>
          </cell>
          <cell r="D1324" t="str">
            <v>13</v>
          </cell>
          <cell r="E1324" t="str">
            <v>170 00 04040</v>
          </cell>
          <cell r="F1324" t="str">
            <v>240</v>
          </cell>
        </row>
        <row r="1325">
          <cell r="A1325" t="str">
            <v>Муниципальная программа «Развитие органов местного самоуправления городского округа Тольятти на 2017-2022 годы»</v>
          </cell>
          <cell r="B1325">
            <v>923</v>
          </cell>
          <cell r="C1325" t="str">
            <v>01</v>
          </cell>
          <cell r="D1325" t="str">
            <v>13</v>
          </cell>
          <cell r="E1325" t="str">
            <v>220 00 00000</v>
          </cell>
        </row>
        <row r="1326">
          <cell r="A1326" t="str">
            <v>Мероприятия в установленной сфере деятельности</v>
          </cell>
          <cell r="B1326">
            <v>923</v>
          </cell>
          <cell r="C1326" t="str">
            <v>01</v>
          </cell>
          <cell r="D1326" t="str">
            <v>13</v>
          </cell>
          <cell r="E1326" t="str">
            <v>220 00 04000</v>
          </cell>
        </row>
        <row r="1327">
          <cell r="A1327" t="str">
            <v>Мероприятия в сфере общегосударственного управления</v>
          </cell>
          <cell r="B1327">
            <v>923</v>
          </cell>
          <cell r="C1327" t="str">
            <v>01</v>
          </cell>
          <cell r="D1327" t="str">
            <v>13</v>
          </cell>
          <cell r="E1327" t="str">
            <v>220 00 04040</v>
          </cell>
        </row>
        <row r="1328">
          <cell r="A1328" t="str">
            <v>Закупка товаров, работ и услуг для обеспечения государственных (муниципальных) нужд</v>
          </cell>
          <cell r="B1328">
            <v>923</v>
          </cell>
          <cell r="C1328" t="str">
            <v>01</v>
          </cell>
          <cell r="D1328" t="str">
            <v>13</v>
          </cell>
          <cell r="E1328" t="str">
            <v>220 00 04040</v>
          </cell>
          <cell r="F1328" t="str">
            <v>200</v>
          </cell>
        </row>
        <row r="1329">
          <cell r="A1329" t="str">
            <v>Иные закупки товаров, работ и услуг для обеспечения государственных (муниципальных) нужд</v>
          </cell>
          <cell r="B1329">
            <v>923</v>
          </cell>
          <cell r="C1329" t="str">
            <v>01</v>
          </cell>
          <cell r="D1329" t="str">
            <v>13</v>
          </cell>
          <cell r="E1329" t="str">
            <v>220 00 04040</v>
          </cell>
          <cell r="F1329" t="str">
            <v>240</v>
          </cell>
        </row>
        <row r="1330">
          <cell r="A1330" t="str">
            <v>Социальное обеспечение и иные выплаты населению</v>
          </cell>
          <cell r="B1330">
            <v>923</v>
          </cell>
          <cell r="C1330" t="str">
            <v>01</v>
          </cell>
          <cell r="D1330" t="str">
            <v>13</v>
          </cell>
          <cell r="E1330" t="str">
            <v>220 00 04040</v>
          </cell>
          <cell r="F1330" t="str">
            <v>300</v>
          </cell>
        </row>
        <row r="1331">
          <cell r="A1331" t="str">
            <v>Иные выплаты населению</v>
          </cell>
          <cell r="B1331">
            <v>923</v>
          </cell>
          <cell r="C1331" t="str">
            <v>01</v>
          </cell>
          <cell r="D1331" t="str">
            <v>13</v>
          </cell>
          <cell r="E1331" t="str">
            <v>220 00 04040</v>
          </cell>
          <cell r="F1331" t="str">
            <v>360</v>
          </cell>
        </row>
        <row r="1332">
          <cell r="A1332" t="str">
            <v>Иные бюджетные ассигнования</v>
          </cell>
          <cell r="B1332">
            <v>923</v>
          </cell>
          <cell r="C1332" t="str">
            <v>01</v>
          </cell>
          <cell r="D1332" t="str">
            <v>13</v>
          </cell>
          <cell r="E1332" t="str">
            <v>220 00 04040</v>
          </cell>
          <cell r="F1332" t="str">
            <v>800</v>
          </cell>
        </row>
        <row r="1333">
          <cell r="A1333" t="str">
            <v>Уплата налогов, сборов и иных платежей</v>
          </cell>
          <cell r="B1333">
            <v>923</v>
          </cell>
          <cell r="C1333" t="str">
            <v>01</v>
          </cell>
          <cell r="D1333" t="str">
            <v>13</v>
          </cell>
          <cell r="E1333" t="str">
            <v>220 00 04040</v>
          </cell>
          <cell r="F1333" t="str">
            <v>850</v>
          </cell>
        </row>
        <row r="1334">
          <cell r="A1334" t="str">
            <v>Финансовое обеспечение деятельности казенных учреждений</v>
          </cell>
          <cell r="B1334">
            <v>923</v>
          </cell>
          <cell r="C1334" t="str">
            <v>01</v>
          </cell>
          <cell r="D1334" t="str">
            <v>13</v>
          </cell>
          <cell r="E1334" t="str">
            <v>220 00 12000</v>
          </cell>
        </row>
        <row r="1335">
          <cell r="A1335" t="str">
            <v>Учреждения, осуществляющие деятельность в сфере общегосударственного управления</v>
          </cell>
          <cell r="B1335">
            <v>923</v>
          </cell>
          <cell r="C1335" t="str">
            <v>01</v>
          </cell>
          <cell r="D1335" t="str">
            <v>13</v>
          </cell>
          <cell r="E1335" t="str">
            <v xml:space="preserve">220 00 12040 </v>
          </cell>
        </row>
        <row r="1336">
          <cell r="A133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36">
            <v>923</v>
          </cell>
          <cell r="C1336" t="str">
            <v>01</v>
          </cell>
          <cell r="D1336" t="str">
            <v>13</v>
          </cell>
          <cell r="E1336" t="str">
            <v xml:space="preserve">220 00 12040 </v>
          </cell>
          <cell r="F1336" t="str">
            <v>100</v>
          </cell>
        </row>
        <row r="1337">
          <cell r="A1337" t="str">
            <v>Расходы на выплаты персоналу казенных учреждений</v>
          </cell>
          <cell r="B1337">
            <v>923</v>
          </cell>
          <cell r="C1337" t="str">
            <v>01</v>
          </cell>
          <cell r="D1337" t="str">
            <v>13</v>
          </cell>
          <cell r="E1337" t="str">
            <v xml:space="preserve">220 00 12040 </v>
          </cell>
          <cell r="F1337" t="str">
            <v>110</v>
          </cell>
        </row>
        <row r="1338">
          <cell r="A1338" t="str">
            <v>Закупка товаров, работ и услуг для обеспечения государственных (муниципальных) нужд</v>
          </cell>
          <cell r="B1338">
            <v>923</v>
          </cell>
          <cell r="C1338" t="str">
            <v>01</v>
          </cell>
          <cell r="D1338" t="str">
            <v>13</v>
          </cell>
          <cell r="E1338" t="str">
            <v xml:space="preserve">220 00 12040 </v>
          </cell>
          <cell r="F1338" t="str">
            <v>200</v>
          </cell>
        </row>
        <row r="1339">
          <cell r="A1339" t="str">
            <v>Иные закупки товаров, работ и услуг для обеспечения государственных (муниципальных) нужд</v>
          </cell>
          <cell r="B1339">
            <v>923</v>
          </cell>
          <cell r="C1339" t="str">
            <v>01</v>
          </cell>
          <cell r="D1339" t="str">
            <v>13</v>
          </cell>
          <cell r="E1339" t="str">
            <v xml:space="preserve">220 00 12040 </v>
          </cell>
          <cell r="F1339" t="str">
            <v>240</v>
          </cell>
        </row>
        <row r="1340">
          <cell r="A1340" t="str">
            <v>Иные бюджетные ассигнования</v>
          </cell>
          <cell r="B1340">
            <v>923</v>
          </cell>
          <cell r="C1340" t="str">
            <v>01</v>
          </cell>
          <cell r="D1340" t="str">
            <v>13</v>
          </cell>
          <cell r="E1340" t="str">
            <v xml:space="preserve">220 00 12040 </v>
          </cell>
          <cell r="F1340" t="str">
            <v>800</v>
          </cell>
        </row>
        <row r="1341">
          <cell r="A1341" t="str">
            <v>Уплата налогов, сборов и иных платежей</v>
          </cell>
          <cell r="B1341">
            <v>923</v>
          </cell>
          <cell r="C1341" t="str">
            <v>01</v>
          </cell>
          <cell r="D1341" t="str">
            <v>13</v>
          </cell>
          <cell r="E1341" t="str">
            <v xml:space="preserve">220 00 12040 </v>
          </cell>
          <cell r="F1341" t="str">
            <v>850</v>
          </cell>
        </row>
        <row r="1342">
          <cell r="A1342" t="str">
            <v>Учреждения, осуществляющие деятельность в сфере обеспечения хозяйственного обслуживания</v>
          </cell>
          <cell r="B1342">
            <v>923</v>
          </cell>
          <cell r="C1342" t="str">
            <v>01</v>
          </cell>
          <cell r="D1342" t="str">
            <v>13</v>
          </cell>
          <cell r="E1342" t="str">
            <v xml:space="preserve">220 00 12060 </v>
          </cell>
        </row>
        <row r="1343">
          <cell r="A134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43">
            <v>923</v>
          </cell>
          <cell r="C1343" t="str">
            <v>01</v>
          </cell>
          <cell r="D1343" t="str">
            <v>13</v>
          </cell>
          <cell r="E1343" t="str">
            <v xml:space="preserve">220 00 12060 </v>
          </cell>
          <cell r="F1343" t="str">
            <v>100</v>
          </cell>
        </row>
        <row r="1344">
          <cell r="A1344" t="str">
            <v>Расходы на выплаты персоналу казенных учреждений</v>
          </cell>
          <cell r="B1344">
            <v>923</v>
          </cell>
          <cell r="C1344" t="str">
            <v>01</v>
          </cell>
          <cell r="D1344" t="str">
            <v>13</v>
          </cell>
          <cell r="E1344" t="str">
            <v xml:space="preserve">220 00 12060 </v>
          </cell>
          <cell r="F1344" t="str">
            <v>110</v>
          </cell>
        </row>
        <row r="1345">
          <cell r="A1345" t="str">
            <v>Закупка товаров, работ и услуг для обеспечения государственных (муниципальных) нужд</v>
          </cell>
          <cell r="B1345">
            <v>923</v>
          </cell>
          <cell r="C1345" t="str">
            <v>01</v>
          </cell>
          <cell r="D1345" t="str">
            <v>13</v>
          </cell>
          <cell r="E1345" t="str">
            <v xml:space="preserve">220 00 12060 </v>
          </cell>
          <cell r="F1345" t="str">
            <v>200</v>
          </cell>
        </row>
        <row r="1346">
          <cell r="A1346" t="str">
            <v>Иные закупки товаров, работ и услуг для обеспечения государственных (муниципальных) нужд</v>
          </cell>
          <cell r="B1346">
            <v>923</v>
          </cell>
          <cell r="C1346" t="str">
            <v>01</v>
          </cell>
          <cell r="D1346" t="str">
            <v>13</v>
          </cell>
          <cell r="E1346" t="str">
            <v xml:space="preserve">220 00 12060 </v>
          </cell>
          <cell r="F1346" t="str">
            <v>240</v>
          </cell>
        </row>
        <row r="1347">
          <cell r="A1347" t="str">
            <v>Иные бюджетные ассигнования</v>
          </cell>
          <cell r="B1347">
            <v>923</v>
          </cell>
          <cell r="C1347" t="str">
            <v>01</v>
          </cell>
          <cell r="D1347" t="str">
            <v>13</v>
          </cell>
          <cell r="E1347" t="str">
            <v xml:space="preserve">220 00 12060 </v>
          </cell>
          <cell r="F1347" t="str">
            <v>800</v>
          </cell>
        </row>
        <row r="1348">
          <cell r="A1348" t="str">
            <v>Уплата налогов, сборов и иных платежей</v>
          </cell>
          <cell r="B1348">
            <v>923</v>
          </cell>
          <cell r="C1348" t="str">
            <v>01</v>
          </cell>
          <cell r="D1348" t="str">
            <v>13</v>
          </cell>
          <cell r="E1348" t="str">
            <v xml:space="preserve">220 00 12060 </v>
          </cell>
          <cell r="F1348" t="str">
            <v>850</v>
          </cell>
        </row>
        <row r="1349">
          <cell r="A1349" t="str">
            <v>Субвенции</v>
          </cell>
          <cell r="B1349" t="str">
            <v>923</v>
          </cell>
          <cell r="C1349" t="str">
            <v>01</v>
          </cell>
          <cell r="D1349" t="str">
            <v>13</v>
          </cell>
          <cell r="E1349" t="str">
            <v>220 00 75000</v>
          </cell>
        </row>
        <row r="1350">
          <cell r="A1350" t="str">
            <v>Организация деятельности в сфере обеспечения жильем отдельных категорий граждан</v>
          </cell>
          <cell r="B1350" t="str">
            <v>923</v>
          </cell>
          <cell r="C1350" t="str">
            <v>01</v>
          </cell>
          <cell r="D1350" t="str">
            <v>13</v>
          </cell>
          <cell r="E1350" t="str">
            <v>220 00 75080</v>
          </cell>
        </row>
        <row r="1351">
          <cell r="A1351" t="str">
            <v>Закупка товаров, работ и услуг для обеспечения государственных (муниципальных) нужд</v>
          </cell>
          <cell r="B1351" t="str">
            <v>923</v>
          </cell>
          <cell r="C1351" t="str">
            <v>01</v>
          </cell>
          <cell r="D1351" t="str">
            <v>13</v>
          </cell>
          <cell r="E1351" t="str">
            <v>220 00 75080</v>
          </cell>
          <cell r="F1351" t="str">
            <v>200</v>
          </cell>
        </row>
        <row r="1352">
          <cell r="A1352" t="str">
            <v>Иные закупки товаров, работ и услуг для обеспечения государственных (муниципальных) нужд</v>
          </cell>
          <cell r="B1352" t="str">
            <v>923</v>
          </cell>
          <cell r="C1352" t="str">
            <v>01</v>
          </cell>
          <cell r="D1352" t="str">
            <v>13</v>
          </cell>
          <cell r="E1352" t="str">
            <v>220 00 75080</v>
          </cell>
          <cell r="F1352" t="str">
            <v>240</v>
          </cell>
        </row>
        <row r="1353">
          <cell r="A1353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353" t="str">
            <v>923</v>
          </cell>
          <cell r="C1353" t="str">
            <v>01</v>
          </cell>
          <cell r="D1353" t="str">
            <v>13</v>
          </cell>
          <cell r="E1353" t="str">
            <v>220 00 75130</v>
          </cell>
        </row>
        <row r="1354">
          <cell r="A1354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54" t="str">
            <v>923</v>
          </cell>
          <cell r="C1354" t="str">
            <v>01</v>
          </cell>
          <cell r="D1354" t="str">
            <v>13</v>
          </cell>
          <cell r="E1354" t="str">
            <v>220 00 75130</v>
          </cell>
          <cell r="F1354" t="str">
            <v>100</v>
          </cell>
        </row>
        <row r="1355">
          <cell r="A1355" t="str">
            <v>Расходы на выплаты персоналу казенных учреждений</v>
          </cell>
          <cell r="B1355" t="str">
            <v>923</v>
          </cell>
          <cell r="C1355" t="str">
            <v>01</v>
          </cell>
          <cell r="D1355" t="str">
            <v>13</v>
          </cell>
          <cell r="E1355" t="str">
            <v>220 00 75130</v>
          </cell>
          <cell r="F1355" t="str">
            <v>110</v>
          </cell>
        </row>
        <row r="1356">
          <cell r="A1356" t="str">
            <v>Закупка товаров, работ и услуг для обеспечения государственных (муниципальных) нужд</v>
          </cell>
          <cell r="B1356" t="str">
            <v>923</v>
          </cell>
          <cell r="C1356" t="str">
            <v>01</v>
          </cell>
          <cell r="D1356" t="str">
            <v>13</v>
          </cell>
          <cell r="E1356" t="str">
            <v>220 00 75130</v>
          </cell>
          <cell r="F1356" t="str">
            <v>200</v>
          </cell>
        </row>
        <row r="1357">
          <cell r="A1357" t="str">
            <v>Иные закупки товаров, работ и услуг для обеспечения государственных (муниципальных) нужд</v>
          </cell>
          <cell r="B1357" t="str">
            <v>923</v>
          </cell>
          <cell r="C1357" t="str">
            <v>01</v>
          </cell>
          <cell r="D1357" t="str">
            <v>13</v>
          </cell>
          <cell r="E1357" t="str">
            <v>220 00 75130</v>
          </cell>
          <cell r="F1357" t="str">
            <v>240</v>
          </cell>
        </row>
        <row r="1358">
          <cell r="A1358" t="str">
            <v>Организация деятельности в сфере архивного дела</v>
          </cell>
          <cell r="B1358" t="str">
            <v>923</v>
          </cell>
          <cell r="C1358" t="str">
            <v>01</v>
          </cell>
          <cell r="D1358" t="str">
            <v>13</v>
          </cell>
          <cell r="E1358" t="str">
            <v>220 00 75150</v>
          </cell>
        </row>
        <row r="1359">
          <cell r="A1359" t="str">
            <v>Закупка товаров, работ и услуг для обеспечения государственных (муниципальных) нужд</v>
          </cell>
          <cell r="B1359" t="str">
            <v>923</v>
          </cell>
          <cell r="C1359" t="str">
            <v>01</v>
          </cell>
          <cell r="D1359" t="str">
            <v>13</v>
          </cell>
          <cell r="E1359" t="str">
            <v>220 00 75150</v>
          </cell>
          <cell r="F1359" t="str">
            <v>200</v>
          </cell>
        </row>
        <row r="1360">
          <cell r="A1360" t="str">
            <v>Иные закупки товаров, работ и услуг для обеспечения государственных (муниципальных) нужд</v>
          </cell>
          <cell r="B1360" t="str">
            <v>923</v>
          </cell>
          <cell r="C1360" t="str">
            <v>01</v>
          </cell>
          <cell r="D1360" t="str">
            <v>13</v>
          </cell>
          <cell r="E1360" t="str">
            <v>220 00 75150</v>
          </cell>
          <cell r="F1360" t="str">
            <v>240</v>
          </cell>
        </row>
        <row r="1361">
          <cell r="A1361" t="str">
            <v>Организация деятельности административных комиссий</v>
          </cell>
          <cell r="B1361">
            <v>923</v>
          </cell>
          <cell r="C1361" t="str">
            <v>01</v>
          </cell>
          <cell r="D1361" t="str">
            <v>13</v>
          </cell>
          <cell r="E1361" t="str">
            <v>220 00 75160</v>
          </cell>
        </row>
        <row r="1362">
          <cell r="A1362" t="str">
            <v>Закупка товаров, работ и услуг для обеспечения государственных (муниципальных) нужд</v>
          </cell>
          <cell r="B1362">
            <v>923</v>
          </cell>
          <cell r="C1362" t="str">
            <v>01</v>
          </cell>
          <cell r="D1362" t="str">
            <v>13</v>
          </cell>
          <cell r="E1362" t="str">
            <v>220 00 75160</v>
          </cell>
          <cell r="F1362" t="str">
            <v>200</v>
          </cell>
        </row>
        <row r="1363">
          <cell r="A1363" t="str">
            <v>Иные закупки товаров, работ и услуг для обеспечения государственных (муниципальных) нужд</v>
          </cell>
          <cell r="B1363">
            <v>923</v>
          </cell>
          <cell r="C1363" t="str">
            <v>01</v>
          </cell>
          <cell r="D1363" t="str">
            <v>13</v>
          </cell>
          <cell r="E1363" t="str">
            <v>220 00 75160</v>
          </cell>
          <cell r="F1363" t="str">
            <v>240</v>
          </cell>
        </row>
        <row r="1364">
          <cell r="A1364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364" t="str">
            <v>923</v>
          </cell>
          <cell r="C1364" t="str">
            <v>01</v>
          </cell>
          <cell r="D1364" t="str">
            <v>13</v>
          </cell>
          <cell r="E1364" t="str">
            <v>220 00 75180</v>
          </cell>
        </row>
        <row r="1365">
          <cell r="A1365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65" t="str">
            <v>923</v>
          </cell>
          <cell r="C1365" t="str">
            <v>01</v>
          </cell>
          <cell r="D1365" t="str">
            <v>13</v>
          </cell>
          <cell r="E1365" t="str">
            <v>220 00 75180</v>
          </cell>
          <cell r="F1365" t="str">
            <v>100</v>
          </cell>
        </row>
        <row r="1366">
          <cell r="A1366" t="str">
            <v>Расходы на выплаты персоналу казенных учреждений</v>
          </cell>
          <cell r="B1366" t="str">
            <v>923</v>
          </cell>
          <cell r="C1366" t="str">
            <v>01</v>
          </cell>
          <cell r="D1366" t="str">
            <v>13</v>
          </cell>
          <cell r="E1366" t="str">
            <v>220 00 75180</v>
          </cell>
          <cell r="F1366" t="str">
            <v>110</v>
          </cell>
        </row>
        <row r="1367">
          <cell r="A1367" t="str">
            <v>Закупка товаров, работ и услуг для обеспечения государственных (муниципальных) нужд</v>
          </cell>
          <cell r="B1367" t="str">
            <v>923</v>
          </cell>
          <cell r="C1367" t="str">
            <v>01</v>
          </cell>
          <cell r="D1367" t="str">
            <v>13</v>
          </cell>
          <cell r="E1367" t="str">
            <v>220 00 75180</v>
          </cell>
          <cell r="F1367" t="str">
            <v>200</v>
          </cell>
        </row>
        <row r="1368">
          <cell r="A1368" t="str">
            <v>Иные закупки товаров, работ и услуг для обеспечения государственных (муниципальных) нужд</v>
          </cell>
          <cell r="B1368" t="str">
            <v>923</v>
          </cell>
          <cell r="C1368" t="str">
            <v>01</v>
          </cell>
          <cell r="D1368" t="str">
            <v>13</v>
          </cell>
          <cell r="E1368" t="str">
            <v>220 00 75180</v>
          </cell>
          <cell r="F1368" t="str">
            <v>240</v>
          </cell>
        </row>
        <row r="1369">
          <cell r="A1369" t="str">
            <v>Иные бюджетные ассигнования</v>
          </cell>
          <cell r="B1369" t="str">
            <v>923</v>
          </cell>
          <cell r="C1369" t="str">
            <v>01</v>
          </cell>
          <cell r="D1369" t="str">
            <v>13</v>
          </cell>
          <cell r="E1369" t="str">
            <v>220 00 75180</v>
          </cell>
          <cell r="F1369" t="str">
            <v>800</v>
          </cell>
        </row>
        <row r="1370">
          <cell r="A1370" t="str">
            <v xml:space="preserve">Уплата налогов, сборов и иных платежей                    </v>
          </cell>
          <cell r="B1370" t="str">
            <v>923</v>
          </cell>
          <cell r="C1370" t="str">
            <v>01</v>
          </cell>
          <cell r="D1370" t="str">
            <v>13</v>
          </cell>
          <cell r="E1370" t="str">
            <v>220 00 75180</v>
          </cell>
          <cell r="F1370" t="str">
            <v>850</v>
          </cell>
        </row>
        <row r="1371">
          <cell r="A1371" t="str">
            <v>Меры по осуществлению деятельности по опеке и попечительству в отношении совершеннолетних граждан</v>
          </cell>
          <cell r="B1371" t="str">
            <v>923</v>
          </cell>
          <cell r="C1371" t="str">
            <v>01</v>
          </cell>
          <cell r="D1371" t="str">
            <v>13</v>
          </cell>
          <cell r="E1371" t="str">
            <v>220 00 75190</v>
          </cell>
        </row>
        <row r="1372">
          <cell r="A1372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372" t="str">
            <v>923</v>
          </cell>
          <cell r="C1372" t="str">
            <v>01</v>
          </cell>
          <cell r="D1372" t="str">
            <v>13</v>
          </cell>
          <cell r="E1372" t="str">
            <v>220 00 75190</v>
          </cell>
          <cell r="F1372" t="str">
            <v>100</v>
          </cell>
        </row>
        <row r="1373">
          <cell r="A1373" t="str">
            <v>Расходы на выплаты персоналу казенных учреждений</v>
          </cell>
          <cell r="B1373" t="str">
            <v>923</v>
          </cell>
          <cell r="C1373" t="str">
            <v>01</v>
          </cell>
          <cell r="D1373" t="str">
            <v>13</v>
          </cell>
          <cell r="E1373" t="str">
            <v>220 00 75190</v>
          </cell>
          <cell r="F1373" t="str">
            <v>110</v>
          </cell>
        </row>
        <row r="1374">
          <cell r="A1374" t="str">
            <v>Закупка товаров, работ и услуг для обеспечения государственных (муниципальных) нужд</v>
          </cell>
          <cell r="B1374" t="str">
            <v>923</v>
          </cell>
          <cell r="C1374" t="str">
            <v>01</v>
          </cell>
          <cell r="D1374" t="str">
            <v>13</v>
          </cell>
          <cell r="E1374" t="str">
            <v>220 00 75190</v>
          </cell>
          <cell r="F1374" t="str">
            <v>200</v>
          </cell>
        </row>
        <row r="1375">
          <cell r="A1375" t="str">
            <v>Иные закупки товаров, работ и услуг для обеспечения государственных (муниципальных) нужд</v>
          </cell>
          <cell r="B1375" t="str">
            <v>923</v>
          </cell>
          <cell r="C1375" t="str">
            <v>01</v>
          </cell>
          <cell r="D1375" t="str">
            <v>13</v>
          </cell>
          <cell r="E1375" t="str">
            <v>220 00 75190</v>
          </cell>
          <cell r="F1375" t="str">
            <v>240</v>
          </cell>
        </row>
        <row r="1376">
          <cell r="A1376" t="str">
            <v>Иные бюджетные ассигнования</v>
          </cell>
          <cell r="B1376" t="str">
            <v>923</v>
          </cell>
          <cell r="C1376" t="str">
            <v>01</v>
          </cell>
          <cell r="D1376" t="str">
            <v>13</v>
          </cell>
          <cell r="E1376" t="str">
            <v>220 00 75190</v>
          </cell>
          <cell r="F1376" t="str">
            <v>800</v>
          </cell>
        </row>
        <row r="1377">
          <cell r="A1377" t="str">
            <v xml:space="preserve">Уплата налогов, сборов и иных платежей                    </v>
          </cell>
          <cell r="B1377" t="str">
            <v>923</v>
          </cell>
          <cell r="C1377" t="str">
            <v>01</v>
          </cell>
          <cell r="D1377" t="str">
            <v>13</v>
          </cell>
          <cell r="E1377" t="str">
            <v>220 00 75190</v>
          </cell>
          <cell r="F1377" t="str">
            <v>850</v>
          </cell>
        </row>
        <row r="1378">
          <cell r="A1378" t="str">
            <v>Организация деятельности в сфере охраны труда</v>
          </cell>
          <cell r="B1378" t="str">
            <v>923</v>
          </cell>
          <cell r="C1378" t="str">
            <v>01</v>
          </cell>
          <cell r="D1378" t="str">
            <v>13</v>
          </cell>
          <cell r="E1378" t="str">
            <v>220 00 75200</v>
          </cell>
        </row>
        <row r="1379">
          <cell r="A1379" t="str">
            <v>Закупка товаров, работ и услуг для обеспечения государственных (муниципальных) нужд</v>
          </cell>
          <cell r="B1379" t="str">
            <v>923</v>
          </cell>
          <cell r="C1379" t="str">
            <v>01</v>
          </cell>
          <cell r="D1379" t="str">
            <v>13</v>
          </cell>
          <cell r="E1379" t="str">
            <v>220 00 75200</v>
          </cell>
          <cell r="F1379" t="str">
            <v>200</v>
          </cell>
        </row>
        <row r="1380">
          <cell r="A1380" t="str">
            <v>Иные закупки товаров, работ и услуг для обеспечения государственных (муниципальных) нужд</v>
          </cell>
          <cell r="B1380" t="str">
            <v>923</v>
          </cell>
          <cell r="C1380" t="str">
            <v>01</v>
          </cell>
          <cell r="D1380" t="str">
            <v>13</v>
          </cell>
          <cell r="E1380" t="str">
            <v>220 00 75200</v>
          </cell>
          <cell r="F1380" t="str">
            <v>240</v>
          </cell>
        </row>
        <row r="1381">
          <cell r="A1381" t="str">
            <v>Иные бюджетные ассигнования</v>
          </cell>
          <cell r="B1381" t="str">
            <v>923</v>
          </cell>
          <cell r="C1381" t="str">
            <v>01</v>
          </cell>
          <cell r="D1381" t="str">
            <v>13</v>
          </cell>
          <cell r="E1381" t="str">
            <v>220 00 75200</v>
          </cell>
          <cell r="F1381" t="str">
            <v>800</v>
          </cell>
        </row>
        <row r="1382">
          <cell r="A1382" t="str">
            <v xml:space="preserve">Уплата налогов, сборов и иных платежей                    </v>
          </cell>
          <cell r="B1382" t="str">
            <v>923</v>
          </cell>
          <cell r="C1382" t="str">
            <v>01</v>
          </cell>
          <cell r="D1382" t="str">
            <v>13</v>
          </cell>
          <cell r="E1382" t="str">
            <v>220 00 75200</v>
          </cell>
          <cell r="F1382" t="str">
            <v>850</v>
          </cell>
        </row>
        <row r="1383">
          <cell r="A1383" t="str">
            <v>Непрограммное направление расходов</v>
          </cell>
          <cell r="B1383" t="str">
            <v>923</v>
          </cell>
          <cell r="C1383" t="str">
            <v>01</v>
          </cell>
          <cell r="D1383" t="str">
            <v>13</v>
          </cell>
          <cell r="E1383" t="str">
            <v>990 00 00000</v>
          </cell>
        </row>
        <row r="1384">
          <cell r="A1384" t="str">
            <v>Мероприятия в установленной сфере деятельности</v>
          </cell>
          <cell r="B1384" t="str">
            <v>923</v>
          </cell>
          <cell r="C1384" t="str">
            <v>01</v>
          </cell>
          <cell r="D1384" t="str">
            <v>13</v>
          </cell>
          <cell r="E1384" t="str">
            <v>990 00 04000</v>
          </cell>
        </row>
        <row r="1385">
          <cell r="A1385" t="str">
            <v>Мероприятия в сфере общегосударственного управления</v>
          </cell>
          <cell r="B1385" t="str">
            <v>923</v>
          </cell>
          <cell r="C1385" t="str">
            <v>01</v>
          </cell>
          <cell r="D1385" t="str">
            <v>13</v>
          </cell>
          <cell r="E1385" t="str">
            <v>990 00 04040</v>
          </cell>
        </row>
        <row r="1386">
          <cell r="A1386" t="str">
            <v>Закупка товаров, работ и услуг для обеспечения государственных (муниципальных) нужд</v>
          </cell>
          <cell r="B1386" t="str">
            <v>923</v>
          </cell>
          <cell r="C1386" t="str">
            <v>01</v>
          </cell>
          <cell r="D1386" t="str">
            <v>13</v>
          </cell>
          <cell r="E1386" t="str">
            <v>990 00 04040</v>
          </cell>
          <cell r="F1386">
            <v>200</v>
          </cell>
        </row>
        <row r="1387">
          <cell r="A1387" t="str">
            <v>Иные закупки товаров, работ и услуг для обеспечения государственных (муниципальных) нужд</v>
          </cell>
          <cell r="B1387" t="str">
            <v>923</v>
          </cell>
          <cell r="C1387" t="str">
            <v>01</v>
          </cell>
          <cell r="D1387" t="str">
            <v>13</v>
          </cell>
          <cell r="E1387" t="str">
            <v>990 00 04040</v>
          </cell>
          <cell r="F1387" t="str">
            <v>240</v>
          </cell>
        </row>
        <row r="1388">
          <cell r="A1388" t="str">
            <v>Социальное обеспечение и иные выплаты населению</v>
          </cell>
          <cell r="B1388">
            <v>923</v>
          </cell>
          <cell r="C1388" t="str">
            <v>01</v>
          </cell>
          <cell r="D1388" t="str">
            <v>13</v>
          </cell>
          <cell r="E1388" t="str">
            <v>990 00 04040</v>
          </cell>
          <cell r="F1388" t="str">
            <v>300</v>
          </cell>
        </row>
        <row r="1389">
          <cell r="A1389" t="str">
            <v>Иные выплаты населению</v>
          </cell>
          <cell r="B1389">
            <v>923</v>
          </cell>
          <cell r="C1389" t="str">
            <v>01</v>
          </cell>
          <cell r="D1389" t="str">
            <v>13</v>
          </cell>
          <cell r="E1389" t="str">
            <v>990 00 04040</v>
          </cell>
          <cell r="F1389" t="str">
            <v>360</v>
          </cell>
        </row>
        <row r="1390">
          <cell r="A1390" t="str">
            <v>Иные бюджетные ассигнования</v>
          </cell>
          <cell r="B1390">
            <v>923</v>
          </cell>
          <cell r="C1390" t="str">
            <v>01</v>
          </cell>
          <cell r="D1390" t="str">
            <v>13</v>
          </cell>
          <cell r="E1390" t="str">
            <v>990 00 04040</v>
          </cell>
          <cell r="F1390" t="str">
            <v>800</v>
          </cell>
        </row>
        <row r="1391">
          <cell r="A1391" t="str">
            <v>Уплата налогов, сборов и иных платежей</v>
          </cell>
          <cell r="B1391">
            <v>923</v>
          </cell>
          <cell r="C1391" t="str">
            <v>01</v>
          </cell>
          <cell r="D1391" t="str">
            <v>13</v>
          </cell>
          <cell r="E1391" t="str">
            <v>990 00 04040</v>
          </cell>
          <cell r="F1391" t="str">
            <v>850</v>
          </cell>
        </row>
        <row r="1392">
          <cell r="A1392" t="str">
            <v>Финансовое обеспечение деятельности казенных учреждений</v>
          </cell>
          <cell r="B1392" t="str">
            <v>923</v>
          </cell>
          <cell r="C1392" t="str">
            <v>01</v>
          </cell>
          <cell r="D1392" t="str">
            <v>13</v>
          </cell>
          <cell r="E1392" t="str">
            <v>990 00 12000</v>
          </cell>
        </row>
        <row r="1393">
          <cell r="A1393" t="str">
            <v>Учреждения, осуществляющие деятельность в сфере общегосударственного управления</v>
          </cell>
          <cell r="B1393" t="str">
            <v>923</v>
          </cell>
          <cell r="C1393" t="str">
            <v>01</v>
          </cell>
          <cell r="D1393" t="str">
            <v>13</v>
          </cell>
          <cell r="E1393" t="str">
            <v xml:space="preserve">990 00 12040 </v>
          </cell>
        </row>
        <row r="1394">
          <cell r="A139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94" t="str">
            <v>923</v>
          </cell>
          <cell r="C1394" t="str">
            <v>01</v>
          </cell>
          <cell r="D1394" t="str">
            <v>13</v>
          </cell>
          <cell r="E1394" t="str">
            <v xml:space="preserve">990 00 12040 </v>
          </cell>
          <cell r="F1394" t="str">
            <v>100</v>
          </cell>
        </row>
        <row r="1395">
          <cell r="A1395" t="str">
            <v>Расходы на выплаты персоналу казенных учреждений</v>
          </cell>
          <cell r="B1395" t="str">
            <v>923</v>
          </cell>
          <cell r="C1395" t="str">
            <v>01</v>
          </cell>
          <cell r="D1395" t="str">
            <v>13</v>
          </cell>
          <cell r="E1395" t="str">
            <v xml:space="preserve">990 00 12040 </v>
          </cell>
          <cell r="F1395" t="str">
            <v>110</v>
          </cell>
        </row>
        <row r="1396">
          <cell r="A1396" t="str">
            <v>Закупка товаров, работ и услуг для обеспечения государственных (муниципальных) нужд</v>
          </cell>
          <cell r="B1396" t="str">
            <v>923</v>
          </cell>
          <cell r="C1396" t="str">
            <v>01</v>
          </cell>
          <cell r="D1396" t="str">
            <v>13</v>
          </cell>
          <cell r="E1396" t="str">
            <v xml:space="preserve">990 00 12040 </v>
          </cell>
          <cell r="F1396" t="str">
            <v>200</v>
          </cell>
        </row>
        <row r="1397">
          <cell r="A1397" t="str">
            <v>Иные закупки товаров, работ и услуг для обеспечения государственных (муниципальных) нужд</v>
          </cell>
          <cell r="B1397" t="str">
            <v>923</v>
          </cell>
          <cell r="C1397" t="str">
            <v>01</v>
          </cell>
          <cell r="D1397" t="str">
            <v>13</v>
          </cell>
          <cell r="E1397" t="str">
            <v xml:space="preserve">990 00 12040 </v>
          </cell>
          <cell r="F1397" t="str">
            <v>240</v>
          </cell>
        </row>
        <row r="1398">
          <cell r="A1398" t="str">
            <v>Иные бюджетные ассигнования</v>
          </cell>
          <cell r="B1398" t="str">
            <v>923</v>
          </cell>
          <cell r="C1398" t="str">
            <v>01</v>
          </cell>
          <cell r="D1398" t="str">
            <v>13</v>
          </cell>
          <cell r="E1398" t="str">
            <v xml:space="preserve">990 00 12040 </v>
          </cell>
          <cell r="F1398" t="str">
            <v>800</v>
          </cell>
        </row>
        <row r="1399">
          <cell r="A1399" t="str">
            <v xml:space="preserve">Уплата налогов, сборов и иных платежей                    </v>
          </cell>
          <cell r="B1399" t="str">
            <v>923</v>
          </cell>
          <cell r="C1399" t="str">
            <v>01</v>
          </cell>
          <cell r="D1399" t="str">
            <v>13</v>
          </cell>
          <cell r="E1399" t="str">
            <v xml:space="preserve">990 00 12040 </v>
          </cell>
          <cell r="F1399" t="str">
            <v>850</v>
          </cell>
        </row>
        <row r="1400">
          <cell r="A1400" t="str">
            <v>Учреждения, осуществляющие деятельность в сфере обеспечения хозяйственного обслуживания</v>
          </cell>
          <cell r="B1400" t="str">
            <v>923</v>
          </cell>
          <cell r="C1400" t="str">
            <v>01</v>
          </cell>
          <cell r="D1400" t="str">
            <v>13</v>
          </cell>
          <cell r="E1400" t="str">
            <v>990 00 12060</v>
          </cell>
        </row>
        <row r="1401">
          <cell r="A140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01" t="str">
            <v>923</v>
          </cell>
          <cell r="C1401" t="str">
            <v>01</v>
          </cell>
          <cell r="D1401" t="str">
            <v>13</v>
          </cell>
          <cell r="E1401" t="str">
            <v>990 00 12060</v>
          </cell>
          <cell r="F1401" t="str">
            <v>100</v>
          </cell>
        </row>
        <row r="1402">
          <cell r="A1402" t="str">
            <v>Расходы на выплаты персоналу казенных учреждений</v>
          </cell>
          <cell r="B1402" t="str">
            <v>923</v>
          </cell>
          <cell r="C1402" t="str">
            <v>01</v>
          </cell>
          <cell r="D1402" t="str">
            <v>13</v>
          </cell>
          <cell r="E1402" t="str">
            <v>990 00 12060</v>
          </cell>
          <cell r="F1402" t="str">
            <v>110</v>
          </cell>
        </row>
        <row r="1403">
          <cell r="A1403" t="str">
            <v>Закупка товаров, работ и услуг для обеспечения государственных (муниципальных) нужд</v>
          </cell>
          <cell r="B1403" t="str">
            <v>923</v>
          </cell>
          <cell r="C1403" t="str">
            <v>01</v>
          </cell>
          <cell r="D1403" t="str">
            <v>13</v>
          </cell>
          <cell r="E1403" t="str">
            <v>990 00 12060</v>
          </cell>
          <cell r="F1403" t="str">
            <v>200</v>
          </cell>
        </row>
        <row r="1404">
          <cell r="A1404" t="str">
            <v>Иные закупки товаров, работ и услуг для обеспечения государственных (муниципальных) нужд</v>
          </cell>
          <cell r="B1404" t="str">
            <v>923</v>
          </cell>
          <cell r="C1404" t="str">
            <v>01</v>
          </cell>
          <cell r="D1404" t="str">
            <v>13</v>
          </cell>
          <cell r="E1404" t="str">
            <v>990 00 12060</v>
          </cell>
          <cell r="F1404" t="str">
            <v>240</v>
          </cell>
        </row>
        <row r="1405">
          <cell r="A1405" t="str">
            <v>Иные бюджетные ассигнования</v>
          </cell>
          <cell r="B1405" t="str">
            <v>923</v>
          </cell>
          <cell r="C1405" t="str">
            <v>01</v>
          </cell>
          <cell r="D1405" t="str">
            <v>13</v>
          </cell>
          <cell r="E1405" t="str">
            <v>990 00 12060</v>
          </cell>
          <cell r="F1405" t="str">
            <v>800</v>
          </cell>
        </row>
        <row r="1406">
          <cell r="A1406" t="str">
            <v xml:space="preserve">Уплата налогов, сборов и иных платежей                    </v>
          </cell>
          <cell r="B1406" t="str">
            <v>923</v>
          </cell>
          <cell r="C1406" t="str">
            <v>01</v>
          </cell>
          <cell r="D1406" t="str">
            <v>13</v>
          </cell>
          <cell r="E1406" t="str">
            <v>990 00 12060</v>
          </cell>
          <cell r="F1406">
            <v>850</v>
          </cell>
        </row>
        <row r="1407">
          <cell r="A1407" t="str">
            <v>Субвенции</v>
          </cell>
          <cell r="B1407" t="str">
            <v>923</v>
          </cell>
          <cell r="C1407" t="str">
            <v>01</v>
          </cell>
          <cell r="D1407" t="str">
            <v>13</v>
          </cell>
          <cell r="E1407" t="str">
            <v>990 00 75000</v>
          </cell>
        </row>
        <row r="1408">
          <cell r="A1408" t="str">
            <v>Организация транспортного обслуживания населения и перевозок пассажиров к местам расположения садово-дачных массивов по межмуниципальным маршрутам</v>
          </cell>
          <cell r="B1408" t="str">
            <v>923</v>
          </cell>
          <cell r="C1408" t="str">
            <v>01</v>
          </cell>
          <cell r="D1408" t="str">
            <v>13</v>
          </cell>
          <cell r="E1408" t="str">
            <v>990 00 75130</v>
          </cell>
        </row>
        <row r="1409">
          <cell r="A1409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09" t="str">
            <v>923</v>
          </cell>
          <cell r="C1409" t="str">
            <v>01</v>
          </cell>
          <cell r="D1409" t="str">
            <v>13</v>
          </cell>
          <cell r="E1409" t="str">
            <v>990 00 75130</v>
          </cell>
          <cell r="F1409" t="str">
            <v>100</v>
          </cell>
        </row>
        <row r="1410">
          <cell r="A1410" t="str">
            <v>Расходы на выплаты персоналу казенных учреждений</v>
          </cell>
          <cell r="B1410" t="str">
            <v>923</v>
          </cell>
          <cell r="C1410" t="str">
            <v>01</v>
          </cell>
          <cell r="D1410" t="str">
            <v>13</v>
          </cell>
          <cell r="E1410" t="str">
            <v>990 00 75130</v>
          </cell>
          <cell r="F1410" t="str">
            <v>110</v>
          </cell>
        </row>
        <row r="1411">
          <cell r="A1411" t="str">
            <v>Закупка товаров, работ и услуг для обеспечения государственных (муниципальных) нужд</v>
          </cell>
          <cell r="B1411" t="str">
            <v>923</v>
          </cell>
          <cell r="C1411" t="str">
            <v>01</v>
          </cell>
          <cell r="D1411" t="str">
            <v>13</v>
          </cell>
          <cell r="E1411" t="str">
            <v>990 00 75130</v>
          </cell>
          <cell r="F1411" t="str">
            <v>200</v>
          </cell>
        </row>
        <row r="1412">
          <cell r="A1412" t="str">
            <v>Иные закупки товаров, работ и услуг для обеспечения государственных (муниципальных) нужд</v>
          </cell>
          <cell r="B1412" t="str">
            <v>923</v>
          </cell>
          <cell r="C1412" t="str">
            <v>01</v>
          </cell>
          <cell r="D1412" t="str">
            <v>13</v>
          </cell>
          <cell r="E1412" t="str">
            <v>990 00 75130</v>
          </cell>
          <cell r="F1412" t="str">
            <v>240</v>
          </cell>
        </row>
        <row r="1413">
          <cell r="A1413" t="str">
            <v>Организация деятельности в сфере архивного дела</v>
          </cell>
          <cell r="B1413" t="str">
            <v>923</v>
          </cell>
          <cell r="C1413" t="str">
            <v>01</v>
          </cell>
          <cell r="D1413" t="str">
            <v>13</v>
          </cell>
          <cell r="E1413" t="str">
            <v>990 00 75150</v>
          </cell>
        </row>
        <row r="1414">
          <cell r="A1414" t="str">
            <v>Закупка товаров, работ и услуг для обеспечения государственных (муниципальных) нужд</v>
          </cell>
          <cell r="B1414" t="str">
            <v>923</v>
          </cell>
          <cell r="C1414" t="str">
            <v>01</v>
          </cell>
          <cell r="D1414" t="str">
            <v>13</v>
          </cell>
          <cell r="E1414" t="str">
            <v>990 00 75150</v>
          </cell>
          <cell r="F1414" t="str">
            <v>200</v>
          </cell>
        </row>
        <row r="1415">
          <cell r="A1415" t="str">
            <v>Иные закупки товаров, работ и услуг для обеспечения государственных (муниципальных) нужд</v>
          </cell>
          <cell r="B1415" t="str">
            <v>923</v>
          </cell>
          <cell r="C1415" t="str">
            <v>01</v>
          </cell>
          <cell r="D1415" t="str">
            <v>13</v>
          </cell>
          <cell r="E1415" t="str">
            <v>990 00 75150</v>
          </cell>
          <cell r="F1415" t="str">
            <v>240</v>
          </cell>
        </row>
        <row r="1416">
          <cell r="A1416" t="str">
            <v>Организация деятельности административных комиссий</v>
          </cell>
          <cell r="B1416">
            <v>923</v>
          </cell>
          <cell r="C1416" t="str">
            <v>01</v>
          </cell>
          <cell r="D1416" t="str">
            <v>13</v>
          </cell>
          <cell r="E1416" t="str">
            <v>990 00 75160</v>
          </cell>
        </row>
        <row r="1417">
          <cell r="A1417" t="str">
            <v>Закупка товаров, работ и услуг для обеспечения государственных (муниципальных) нужд</v>
          </cell>
          <cell r="B1417">
            <v>923</v>
          </cell>
          <cell r="C1417" t="str">
            <v>01</v>
          </cell>
          <cell r="D1417" t="str">
            <v>13</v>
          </cell>
          <cell r="E1417" t="str">
            <v>990 00 75160</v>
          </cell>
          <cell r="F1417" t="str">
            <v>200</v>
          </cell>
        </row>
        <row r="1418">
          <cell r="A1418" t="str">
            <v>Иные закупки товаров, работ и услуг для обеспечения государственных (муниципальных) нужд</v>
          </cell>
          <cell r="B1418">
            <v>923</v>
          </cell>
          <cell r="C1418" t="str">
            <v>01</v>
          </cell>
          <cell r="D1418" t="str">
            <v>13</v>
          </cell>
          <cell r="E1418" t="str">
            <v>990 00 75160</v>
          </cell>
          <cell r="F1418" t="str">
            <v>240</v>
          </cell>
        </row>
        <row r="1419">
          <cell r="A1419" t="str">
            <v>Осуществление деятельности по опеке и попечительству над несовершеннолетними лицами и социальной поддержке семьи, материнства и детства</v>
          </cell>
          <cell r="B1419" t="str">
            <v>923</v>
          </cell>
          <cell r="C1419" t="str">
            <v>01</v>
          </cell>
          <cell r="D1419" t="str">
            <v>13</v>
          </cell>
          <cell r="E1419" t="str">
            <v>990 00 75180</v>
          </cell>
        </row>
        <row r="1420">
          <cell r="A1420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0" t="str">
            <v>923</v>
          </cell>
          <cell r="C1420" t="str">
            <v>01</v>
          </cell>
          <cell r="D1420" t="str">
            <v>13</v>
          </cell>
          <cell r="E1420" t="str">
            <v>990 00 75180</v>
          </cell>
          <cell r="F1420" t="str">
            <v>100</v>
          </cell>
        </row>
        <row r="1421">
          <cell r="A1421" t="str">
            <v>Расходы на выплаты персоналу казенных учреждений</v>
          </cell>
          <cell r="B1421" t="str">
            <v>923</v>
          </cell>
          <cell r="C1421" t="str">
            <v>01</v>
          </cell>
          <cell r="D1421" t="str">
            <v>13</v>
          </cell>
          <cell r="E1421" t="str">
            <v>990 00 75180</v>
          </cell>
          <cell r="F1421" t="str">
            <v>110</v>
          </cell>
        </row>
        <row r="1422">
          <cell r="A1422" t="str">
            <v>Закупка товаров, работ и услуг для обеспечения государственных (муниципальных) нужд</v>
          </cell>
          <cell r="B1422" t="str">
            <v>923</v>
          </cell>
          <cell r="C1422" t="str">
            <v>01</v>
          </cell>
          <cell r="D1422" t="str">
            <v>13</v>
          </cell>
          <cell r="E1422" t="str">
            <v>990 00 75180</v>
          </cell>
          <cell r="F1422" t="str">
            <v>200</v>
          </cell>
        </row>
        <row r="1423">
          <cell r="A1423" t="str">
            <v>Иные закупки товаров, работ и услуг для обеспечения государственных (муниципальных) нужд</v>
          </cell>
          <cell r="B1423" t="str">
            <v>923</v>
          </cell>
          <cell r="C1423" t="str">
            <v>01</v>
          </cell>
          <cell r="D1423" t="str">
            <v>13</v>
          </cell>
          <cell r="E1423" t="str">
            <v>990 00 75180</v>
          </cell>
          <cell r="F1423" t="str">
            <v>240</v>
          </cell>
        </row>
        <row r="1424">
          <cell r="A1424" t="str">
            <v>Иные бюджетные ассигнования</v>
          </cell>
          <cell r="B1424" t="str">
            <v>923</v>
          </cell>
          <cell r="C1424" t="str">
            <v>01</v>
          </cell>
          <cell r="D1424" t="str">
            <v>13</v>
          </cell>
          <cell r="E1424" t="str">
            <v>990 00 75180</v>
          </cell>
          <cell r="F1424" t="str">
            <v>800</v>
          </cell>
        </row>
        <row r="1425">
          <cell r="A1425" t="str">
            <v xml:space="preserve">Уплата налогов, сборов и иных платежей                    </v>
          </cell>
          <cell r="B1425" t="str">
            <v>923</v>
          </cell>
          <cell r="C1425" t="str">
            <v>01</v>
          </cell>
          <cell r="D1425" t="str">
            <v>13</v>
          </cell>
          <cell r="E1425" t="str">
            <v>990 00 75180</v>
          </cell>
          <cell r="F1425" t="str">
            <v>850</v>
          </cell>
        </row>
        <row r="1426">
          <cell r="A1426" t="str">
            <v>Меры по осуществлению деятельности по опеке и попечительству в отношении совершеннолетних граждан</v>
          </cell>
          <cell r="B1426" t="str">
            <v>923</v>
          </cell>
          <cell r="C1426" t="str">
            <v>01</v>
          </cell>
          <cell r="D1426" t="str">
            <v>13</v>
          </cell>
          <cell r="E1426" t="str">
            <v>220 00 75190</v>
          </cell>
        </row>
        <row r="1427">
          <cell r="A1427" t="str">
            <v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v>
          </cell>
          <cell r="B1427" t="str">
            <v>923</v>
          </cell>
          <cell r="C1427" t="str">
            <v>01</v>
          </cell>
          <cell r="D1427" t="str">
            <v>13</v>
          </cell>
          <cell r="E1427" t="str">
            <v>220 00 75190</v>
          </cell>
          <cell r="F1427" t="str">
            <v>100</v>
          </cell>
        </row>
        <row r="1428">
          <cell r="A1428" t="str">
            <v>Расходы на выплаты персоналу казенных учреждений</v>
          </cell>
          <cell r="B1428" t="str">
            <v>923</v>
          </cell>
          <cell r="C1428" t="str">
            <v>01</v>
          </cell>
          <cell r="D1428" t="str">
            <v>13</v>
          </cell>
          <cell r="E1428" t="str">
            <v>220 00 75190</v>
          </cell>
          <cell r="F1428" t="str">
            <v>110</v>
          </cell>
        </row>
        <row r="1429">
          <cell r="A1429" t="str">
            <v>Закупка товаров, работ и услуг для обеспечения государственных (муниципальных) нужд</v>
          </cell>
          <cell r="B1429" t="str">
            <v>923</v>
          </cell>
          <cell r="C1429" t="str">
            <v>01</v>
          </cell>
          <cell r="D1429" t="str">
            <v>13</v>
          </cell>
          <cell r="E1429" t="str">
            <v>220 00 75190</v>
          </cell>
          <cell r="F1429" t="str">
            <v>200</v>
          </cell>
        </row>
        <row r="1430">
          <cell r="A1430" t="str">
            <v>Иные закупки товаров, работ и услуг для обеспечения государственных (муниципальных) нужд</v>
          </cell>
          <cell r="B1430" t="str">
            <v>923</v>
          </cell>
          <cell r="C1430" t="str">
            <v>01</v>
          </cell>
          <cell r="D1430" t="str">
            <v>13</v>
          </cell>
          <cell r="E1430" t="str">
            <v>220 00 75190</v>
          </cell>
          <cell r="F1430" t="str">
            <v>240</v>
          </cell>
        </row>
        <row r="1431">
          <cell r="A1431" t="str">
            <v>Иные бюджетные ассигнования</v>
          </cell>
          <cell r="B1431" t="str">
            <v>923</v>
          </cell>
          <cell r="C1431" t="str">
            <v>01</v>
          </cell>
          <cell r="D1431" t="str">
            <v>13</v>
          </cell>
          <cell r="E1431" t="str">
            <v>220 00 75190</v>
          </cell>
          <cell r="F1431" t="str">
            <v>800</v>
          </cell>
        </row>
        <row r="1432">
          <cell r="A1432" t="str">
            <v xml:space="preserve">Уплата налогов, сборов и иных платежей                    </v>
          </cell>
          <cell r="B1432" t="str">
            <v>923</v>
          </cell>
          <cell r="C1432" t="str">
            <v>01</v>
          </cell>
          <cell r="D1432" t="str">
            <v>13</v>
          </cell>
          <cell r="E1432" t="str">
            <v>220 00 75190</v>
          </cell>
          <cell r="F1432" t="str">
            <v>850</v>
          </cell>
        </row>
        <row r="1433">
          <cell r="A1433" t="str">
            <v>Организация деятельности в сфере охраны труда</v>
          </cell>
          <cell r="B1433" t="str">
            <v>923</v>
          </cell>
          <cell r="C1433" t="str">
            <v>01</v>
          </cell>
          <cell r="D1433" t="str">
            <v>13</v>
          </cell>
          <cell r="E1433" t="str">
            <v>990 00 75200</v>
          </cell>
        </row>
        <row r="1434">
          <cell r="A1434" t="str">
            <v>Закупка товаров, работ и услуг для обеспечения государственных (муниципальных) нужд</v>
          </cell>
          <cell r="B1434" t="str">
            <v>923</v>
          </cell>
          <cell r="C1434" t="str">
            <v>01</v>
          </cell>
          <cell r="D1434" t="str">
            <v>13</v>
          </cell>
          <cell r="E1434" t="str">
            <v>990 00 75200</v>
          </cell>
          <cell r="F1434" t="str">
            <v>200</v>
          </cell>
        </row>
        <row r="1435">
          <cell r="A1435" t="str">
            <v>Иные закупки товаров, работ и услуг для обеспечения государственных (муниципальных) нужд</v>
          </cell>
          <cell r="B1435" t="str">
            <v>923</v>
          </cell>
          <cell r="C1435" t="str">
            <v>01</v>
          </cell>
          <cell r="D1435" t="str">
            <v>13</v>
          </cell>
          <cell r="E1435" t="str">
            <v>990 00 75200</v>
          </cell>
          <cell r="F1435" t="str">
            <v>240</v>
          </cell>
        </row>
        <row r="1436">
          <cell r="A1436" t="str">
            <v>Иные бюджетные ассигнования</v>
          </cell>
          <cell r="B1436" t="str">
            <v>923</v>
          </cell>
          <cell r="C1436" t="str">
            <v>01</v>
          </cell>
          <cell r="D1436" t="str">
            <v>13</v>
          </cell>
          <cell r="E1436" t="str">
            <v>990 00 75200</v>
          </cell>
          <cell r="F1436" t="str">
            <v>800</v>
          </cell>
        </row>
        <row r="1437">
          <cell r="A1437" t="str">
            <v xml:space="preserve">Уплата налогов, сборов и иных платежей                    </v>
          </cell>
          <cell r="B1437" t="str">
            <v>923</v>
          </cell>
          <cell r="C1437" t="str">
            <v>01</v>
          </cell>
          <cell r="D1437" t="str">
            <v>13</v>
          </cell>
          <cell r="E1437" t="str">
            <v>990 00 75200</v>
          </cell>
          <cell r="F1437" t="str">
            <v>850</v>
          </cell>
        </row>
        <row r="1439">
          <cell r="A1439" t="str">
            <v>Другие вопросы в области национальной экономики</v>
          </cell>
          <cell r="B1439" t="str">
            <v>923</v>
          </cell>
          <cell r="C1439" t="str">
            <v>04</v>
          </cell>
          <cell r="D1439" t="str">
            <v>12</v>
          </cell>
        </row>
        <row r="1440">
          <cell r="A1440" t="str">
            <v>Муниципальная программа «Создание условий для развития туризма на территории городского округа Тольятти на 2021-2030 годы»</v>
          </cell>
          <cell r="B1440" t="str">
            <v>923</v>
          </cell>
          <cell r="C1440" t="str">
            <v>04</v>
          </cell>
          <cell r="D1440" t="str">
            <v>12</v>
          </cell>
          <cell r="E1440" t="str">
            <v>260 00 00000</v>
          </cell>
        </row>
        <row r="1441">
          <cell r="A1441" t="str">
            <v>Мероприятия в установленной сфере деятельности</v>
          </cell>
          <cell r="B1441" t="str">
            <v>923</v>
          </cell>
          <cell r="C1441" t="str">
            <v>04</v>
          </cell>
          <cell r="D1441" t="str">
            <v>12</v>
          </cell>
          <cell r="E1441" t="str">
            <v>260 00 04000</v>
          </cell>
        </row>
        <row r="1442">
          <cell r="A1442" t="str">
            <v>Мероприятия в сфере национальной экономики</v>
          </cell>
          <cell r="B1442" t="str">
            <v>923</v>
          </cell>
          <cell r="C1442" t="str">
            <v>04</v>
          </cell>
          <cell r="D1442" t="str">
            <v>12</v>
          </cell>
          <cell r="E1442" t="str">
            <v>260 00 04070</v>
          </cell>
        </row>
        <row r="1443">
          <cell r="A1443" t="str">
            <v>Закупка товаров, работ и услуг для обеспечения государственных (муниципальных) нужд</v>
          </cell>
          <cell r="B1443" t="str">
            <v>923</v>
          </cell>
          <cell r="C1443" t="str">
            <v>04</v>
          </cell>
          <cell r="D1443" t="str">
            <v>12</v>
          </cell>
          <cell r="E1443" t="str">
            <v>260 00 04070</v>
          </cell>
          <cell r="F1443" t="str">
            <v>200</v>
          </cell>
        </row>
        <row r="1444">
          <cell r="A1444" t="str">
            <v>Иные закупки товаров, работ и услуг для обеспечения государственных (муниципальных) нужд</v>
          </cell>
          <cell r="B1444" t="str">
            <v>923</v>
          </cell>
          <cell r="C1444" t="str">
            <v>04</v>
          </cell>
          <cell r="D1444" t="str">
            <v>12</v>
          </cell>
          <cell r="E1444" t="str">
            <v>260 00 04070</v>
          </cell>
          <cell r="F1444" t="str">
            <v>240</v>
          </cell>
        </row>
        <row r="1446">
          <cell r="A1446" t="str">
            <v>Другие вопросы в области средств массовой информации</v>
          </cell>
          <cell r="B1446" t="str">
            <v>923</v>
          </cell>
          <cell r="C1446" t="str">
            <v>12</v>
          </cell>
          <cell r="D1446" t="str">
            <v>04</v>
          </cell>
        </row>
        <row r="1447">
          <cell r="A1447" t="str">
            <v>Муниципальная программа «Развитие органов местного самоуправления городского округа Тольятти на 2017-2022 годы»</v>
          </cell>
          <cell r="B1447">
            <v>923</v>
          </cell>
          <cell r="C1447" t="str">
            <v>12</v>
          </cell>
          <cell r="D1447" t="str">
            <v>04</v>
          </cell>
          <cell r="E1447" t="str">
            <v>220 00 00000</v>
          </cell>
        </row>
        <row r="1448">
          <cell r="A1448" t="str">
            <v>Финансовое обеспечение деятельности бюджетных и автономных  учреждений</v>
          </cell>
          <cell r="B1448">
            <v>923</v>
          </cell>
          <cell r="C1448" t="str">
            <v>12</v>
          </cell>
          <cell r="D1448" t="str">
            <v>04</v>
          </cell>
          <cell r="E1448" t="str">
            <v>220 00 02000</v>
          </cell>
        </row>
        <row r="1449">
          <cell r="A1449" t="str">
            <v xml:space="preserve">Учреждения, осуществляющие деятельность в сфере средств массовой информации </v>
          </cell>
          <cell r="B1449">
            <v>923</v>
          </cell>
          <cell r="C1449" t="str">
            <v>12</v>
          </cell>
          <cell r="D1449" t="str">
            <v>04</v>
          </cell>
          <cell r="E1449" t="str">
            <v>220 00 02080</v>
          </cell>
        </row>
        <row r="1450">
          <cell r="A1450" t="str">
            <v>Предоставление субсидий бюджетным, автономным учреждениям и иным некоммерческим организациям</v>
          </cell>
          <cell r="B1450">
            <v>923</v>
          </cell>
          <cell r="C1450" t="str">
            <v>12</v>
          </cell>
          <cell r="D1450" t="str">
            <v>04</v>
          </cell>
          <cell r="E1450" t="str">
            <v>220 00 02080</v>
          </cell>
          <cell r="F1450" t="str">
            <v>600</v>
          </cell>
        </row>
        <row r="1451">
          <cell r="A1451" t="str">
            <v>Субсидии бюджетным учреждениям</v>
          </cell>
          <cell r="B1451">
            <v>923</v>
          </cell>
          <cell r="C1451" t="str">
            <v>12</v>
          </cell>
          <cell r="D1451" t="str">
            <v>04</v>
          </cell>
          <cell r="E1451" t="str">
            <v>220 00 02080</v>
          </cell>
          <cell r="F1451">
            <v>610</v>
          </cell>
        </row>
        <row r="1452">
          <cell r="A1452" t="str">
            <v>Непрограммное направление расходов</v>
          </cell>
          <cell r="B1452">
            <v>923</v>
          </cell>
          <cell r="C1452" t="str">
            <v>12</v>
          </cell>
          <cell r="D1452" t="str">
            <v>04</v>
          </cell>
          <cell r="E1452" t="str">
            <v>990 00 00000</v>
          </cell>
        </row>
        <row r="1453">
          <cell r="A1453" t="str">
            <v>Финансовое обеспечение деятельности бюджетных и автономных  учреждений</v>
          </cell>
          <cell r="B1453">
            <v>923</v>
          </cell>
          <cell r="C1453" t="str">
            <v>12</v>
          </cell>
          <cell r="D1453" t="str">
            <v>04</v>
          </cell>
          <cell r="E1453" t="str">
            <v>990 00 02000</v>
          </cell>
        </row>
        <row r="1454">
          <cell r="A1454" t="str">
            <v xml:space="preserve">Учреждения, осуществляющие деятельность в сфере средств массовой информации </v>
          </cell>
          <cell r="B1454">
            <v>923</v>
          </cell>
          <cell r="C1454" t="str">
            <v>12</v>
          </cell>
          <cell r="D1454" t="str">
            <v>04</v>
          </cell>
          <cell r="E1454" t="str">
            <v>990 00 02080</v>
          </cell>
        </row>
        <row r="1455">
          <cell r="A1455" t="str">
            <v>Предоставление субсидий бюджетным, автономным учреждениям и иным некоммерческим организациям</v>
          </cell>
          <cell r="B1455">
            <v>923</v>
          </cell>
          <cell r="C1455" t="str">
            <v>12</v>
          </cell>
          <cell r="D1455" t="str">
            <v>04</v>
          </cell>
          <cell r="E1455" t="str">
            <v>990 00 02080</v>
          </cell>
          <cell r="F1455" t="str">
            <v>600</v>
          </cell>
        </row>
        <row r="1456">
          <cell r="A1456" t="str">
            <v>Субсидии бюджетным учреждениям</v>
          </cell>
          <cell r="B1456">
            <v>923</v>
          </cell>
          <cell r="C1456" t="str">
            <v>12</v>
          </cell>
          <cell r="D1456" t="str">
            <v>04</v>
          </cell>
          <cell r="E1456" t="str">
            <v>990 00 02080</v>
          </cell>
          <cell r="F1456">
            <v>610</v>
          </cell>
        </row>
        <row r="1458">
          <cell r="A1458" t="str">
            <v>Управление взаимодействия с общественностью администрации городского округа Тольятти</v>
          </cell>
          <cell r="B1458" t="str">
            <v>924</v>
          </cell>
        </row>
        <row r="1459">
          <cell r="A1459" t="str">
            <v>Другие общегосударственные вопросы</v>
          </cell>
          <cell r="B1459" t="str">
            <v>924</v>
          </cell>
          <cell r="C1459" t="str">
            <v>01</v>
          </cell>
          <cell r="D1459" t="str">
            <v>13</v>
          </cell>
        </row>
        <row r="1460">
          <cell r="A1460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60" t="str">
            <v>924</v>
          </cell>
          <cell r="C1460" t="str">
            <v>01</v>
          </cell>
          <cell r="D1460" t="str">
            <v>13</v>
          </cell>
          <cell r="E1460" t="str">
            <v>280 00 00000</v>
          </cell>
        </row>
        <row r="1461">
          <cell r="A1461" t="str">
            <v>Финансовое обеспечение деятельности казенных учреждений</v>
          </cell>
          <cell r="B1461" t="str">
            <v>924</v>
          </cell>
          <cell r="C1461" t="str">
            <v>01</v>
          </cell>
          <cell r="D1461" t="str">
            <v>13</v>
          </cell>
          <cell r="E1461" t="str">
            <v>280 00 12000</v>
          </cell>
        </row>
        <row r="1462">
          <cell r="A1462" t="str">
            <v>Учреждения, обеспечивающие  поддержку некоммерческих организаций</v>
          </cell>
          <cell r="B1462" t="str">
            <v>924</v>
          </cell>
          <cell r="C1462" t="str">
            <v>01</v>
          </cell>
          <cell r="D1462" t="str">
            <v>13</v>
          </cell>
          <cell r="E1462" t="str">
            <v>280 00 12380</v>
          </cell>
        </row>
        <row r="1463">
          <cell r="A14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63" t="str">
            <v>924</v>
          </cell>
          <cell r="C1463" t="str">
            <v>01</v>
          </cell>
          <cell r="D1463" t="str">
            <v>13</v>
          </cell>
          <cell r="E1463" t="str">
            <v>280 00 12380</v>
          </cell>
          <cell r="F1463" t="str">
            <v>100</v>
          </cell>
        </row>
        <row r="1464">
          <cell r="A1464" t="str">
            <v>Расходы на выплаты персоналу казенных учреждений</v>
          </cell>
          <cell r="B1464" t="str">
            <v>924</v>
          </cell>
          <cell r="C1464" t="str">
            <v>01</v>
          </cell>
          <cell r="D1464" t="str">
            <v>13</v>
          </cell>
          <cell r="E1464" t="str">
            <v>280 00 12380</v>
          </cell>
          <cell r="F1464" t="str">
            <v>110</v>
          </cell>
        </row>
        <row r="1465">
          <cell r="A1465" t="str">
            <v>Закупка товаров, работ и услуг для обеспечения государственных (муниципальных) нужд</v>
          </cell>
          <cell r="B1465" t="str">
            <v>924</v>
          </cell>
          <cell r="C1465" t="str">
            <v>01</v>
          </cell>
          <cell r="D1465" t="str">
            <v>13</v>
          </cell>
          <cell r="E1465" t="str">
            <v>280 00 12380</v>
          </cell>
          <cell r="F1465" t="str">
            <v>200</v>
          </cell>
        </row>
        <row r="1466">
          <cell r="A1466" t="str">
            <v>Иные закупки товаров, работ и услуг для обеспечения государственных (муниципальных) нужд</v>
          </cell>
          <cell r="B1466" t="str">
            <v>924</v>
          </cell>
          <cell r="C1466" t="str">
            <v>01</v>
          </cell>
          <cell r="D1466" t="str">
            <v>13</v>
          </cell>
          <cell r="E1466" t="str">
            <v>280 00 12380</v>
          </cell>
          <cell r="F1466" t="str">
            <v>240</v>
          </cell>
        </row>
        <row r="1467">
          <cell r="A1467" t="str">
            <v>Иные бюджетные ассигнования</v>
          </cell>
          <cell r="B1467" t="str">
            <v>924</v>
          </cell>
          <cell r="C1467" t="str">
            <v>01</v>
          </cell>
          <cell r="D1467" t="str">
            <v>13</v>
          </cell>
          <cell r="E1467" t="str">
            <v>280 00 12380</v>
          </cell>
          <cell r="F1467" t="str">
            <v>800</v>
          </cell>
        </row>
        <row r="1468">
          <cell r="A1468" t="str">
            <v>Уплата налогов, сборов и иных платежей</v>
          </cell>
          <cell r="B1468" t="str">
            <v>924</v>
          </cell>
          <cell r="C1468" t="str">
            <v>01</v>
          </cell>
          <cell r="D1468" t="str">
            <v>13</v>
          </cell>
          <cell r="E1468" t="str">
            <v>280 00 12380</v>
          </cell>
          <cell r="F1468" t="str">
            <v>850</v>
          </cell>
        </row>
        <row r="1470">
          <cell r="A1470" t="str">
            <v>Другие вопросы в области социальной политики</v>
          </cell>
          <cell r="B1470" t="str">
            <v>924</v>
          </cell>
          <cell r="C1470" t="str">
            <v>10</v>
          </cell>
          <cell r="D1470" t="str">
            <v>06</v>
          </cell>
        </row>
        <row r="1471">
          <cell r="A1471" t="str">
            <v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v>
          </cell>
          <cell r="B1471" t="str">
            <v>924</v>
          </cell>
          <cell r="C1471" t="str">
            <v>10</v>
          </cell>
          <cell r="D1471" t="str">
            <v>06</v>
          </cell>
          <cell r="E1471" t="str">
            <v>280 00 00000</v>
          </cell>
        </row>
        <row r="1472">
          <cell r="A1472" t="str">
            <v>Мероприятия в установленной сфере деятельности</v>
          </cell>
          <cell r="B1472" t="str">
            <v>924</v>
          </cell>
          <cell r="C1472" t="str">
            <v>10</v>
          </cell>
          <cell r="D1472" t="str">
            <v>06</v>
          </cell>
          <cell r="E1472" t="str">
            <v>280 00 04000</v>
          </cell>
        </row>
        <row r="1473">
          <cell r="A1473" t="str">
            <v>Мероприятия в области социальной политики</v>
          </cell>
          <cell r="B1473" t="str">
            <v>924</v>
          </cell>
          <cell r="C1473" t="str">
            <v>10</v>
          </cell>
          <cell r="D1473" t="str">
            <v>06</v>
          </cell>
          <cell r="E1473" t="str">
            <v>280 00 04370</v>
          </cell>
        </row>
        <row r="1474">
          <cell r="A1474" t="str">
            <v>Закупка товаров, работ и услуг для обеспечения государственных (муниципальных) нужд</v>
          </cell>
          <cell r="B1474" t="str">
            <v>924</v>
          </cell>
          <cell r="C1474" t="str">
            <v>10</v>
          </cell>
          <cell r="D1474" t="str">
            <v>06</v>
          </cell>
          <cell r="E1474" t="str">
            <v>280 00 04370</v>
          </cell>
          <cell r="F1474">
            <v>200</v>
          </cell>
        </row>
        <row r="1475">
          <cell r="A1475" t="str">
            <v>Иные закупки товаров, работ и услуг для обеспечения государственных (муниципальных) нужд</v>
          </cell>
          <cell r="B1475" t="str">
            <v>924</v>
          </cell>
          <cell r="C1475" t="str">
            <v>10</v>
          </cell>
          <cell r="D1475" t="str">
            <v>06</v>
          </cell>
          <cell r="E1475" t="str">
            <v>280 00 04370</v>
          </cell>
          <cell r="F1475">
            <v>240</v>
          </cell>
        </row>
        <row r="1476">
          <cell r="A1476" t="str">
            <v>Социальное обеспечение и иные выплаты населению</v>
          </cell>
          <cell r="B1476" t="str">
            <v>924</v>
          </cell>
          <cell r="C1476" t="str">
            <v>10</v>
          </cell>
          <cell r="D1476" t="str">
            <v>06</v>
          </cell>
          <cell r="E1476" t="str">
            <v>280 00 04370</v>
          </cell>
          <cell r="F1476" t="str">
            <v>300</v>
          </cell>
        </row>
        <row r="1477">
          <cell r="A1477" t="str">
            <v>Иные выплаты населению</v>
          </cell>
          <cell r="B1477" t="str">
            <v>924</v>
          </cell>
          <cell r="C1477" t="str">
            <v>10</v>
          </cell>
          <cell r="D1477" t="str">
            <v>06</v>
          </cell>
          <cell r="E1477" t="str">
            <v>280 00 04370</v>
          </cell>
          <cell r="F1477" t="str">
            <v>360</v>
          </cell>
        </row>
        <row r="1478">
          <cell r="A1478" t="str">
            <v xml:space="preserve">Субсидии некоммерческим организациям </v>
          </cell>
          <cell r="B1478" t="str">
            <v>924</v>
          </cell>
          <cell r="C1478" t="str">
            <v>10</v>
          </cell>
          <cell r="D1478" t="str">
            <v>06</v>
          </cell>
          <cell r="E1478" t="str">
            <v>280 00 10000</v>
          </cell>
        </row>
        <row r="1479">
          <cell r="A1479" t="str">
            <v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v>
          </cell>
          <cell r="B1479" t="str">
            <v>924</v>
          </cell>
          <cell r="C1479" t="str">
            <v>10</v>
          </cell>
          <cell r="D1479" t="str">
            <v>06</v>
          </cell>
          <cell r="E1479" t="str">
            <v xml:space="preserve">280 00 10130 </v>
          </cell>
        </row>
        <row r="1480">
          <cell r="A1480" t="str">
            <v>Предоставление субсидий бюджетным, автономным учреждениям и иным некоммерческим организациям</v>
          </cell>
          <cell r="B1480" t="str">
            <v>924</v>
          </cell>
          <cell r="C1480" t="str">
            <v>10</v>
          </cell>
          <cell r="D1480" t="str">
            <v>06</v>
          </cell>
          <cell r="E1480" t="str">
            <v xml:space="preserve">280 00 10130 </v>
          </cell>
          <cell r="F1480">
            <v>600</v>
          </cell>
        </row>
        <row r="1481">
          <cell r="A1481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1" t="str">
            <v>924</v>
          </cell>
          <cell r="C1481" t="str">
            <v>10</v>
          </cell>
          <cell r="D1481" t="str">
            <v>06</v>
          </cell>
          <cell r="E1481" t="str">
            <v xml:space="preserve">280 00 10130 </v>
          </cell>
          <cell r="F1481" t="str">
            <v>630</v>
          </cell>
        </row>
        <row r="1482">
          <cell r="A1482" t="str">
            <v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v>
          </cell>
          <cell r="B1482" t="str">
            <v>924</v>
          </cell>
          <cell r="C1482" t="str">
            <v>10</v>
          </cell>
          <cell r="D1482" t="str">
            <v>06</v>
          </cell>
          <cell r="E1482" t="str">
            <v xml:space="preserve">280 00 10370 </v>
          </cell>
        </row>
        <row r="1483">
          <cell r="A1483" t="str">
            <v>Предоставление субсидий бюджетным, автономным учреждениям и иным некоммерческим организациям</v>
          </cell>
          <cell r="B1483" t="str">
            <v>924</v>
          </cell>
          <cell r="C1483" t="str">
            <v>10</v>
          </cell>
          <cell r="D1483" t="str">
            <v>06</v>
          </cell>
          <cell r="E1483" t="str">
            <v xml:space="preserve">280 00 10370 </v>
          </cell>
          <cell r="F1483">
            <v>600</v>
          </cell>
        </row>
        <row r="1484">
          <cell r="A1484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4" t="str">
            <v>924</v>
          </cell>
          <cell r="C1484" t="str">
            <v>10</v>
          </cell>
          <cell r="D1484" t="str">
            <v>06</v>
          </cell>
          <cell r="E1484" t="str">
            <v xml:space="preserve">280 00 10370 </v>
          </cell>
          <cell r="F1484" t="str">
            <v>630</v>
          </cell>
        </row>
        <row r="1485">
          <cell r="A1485" t="str">
            <v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v>
          </cell>
          <cell r="B1485" t="str">
            <v>924</v>
          </cell>
          <cell r="C1485" t="str">
            <v>10</v>
          </cell>
          <cell r="D1485" t="str">
            <v>06</v>
          </cell>
          <cell r="E1485" t="str">
            <v xml:space="preserve">280 00 10570 </v>
          </cell>
        </row>
        <row r="1486">
          <cell r="A1486" t="str">
            <v>Предоставление субсидий бюджетным, автономным учреждениям и иным некоммерческим организациям</v>
          </cell>
          <cell r="B1486" t="str">
            <v>924</v>
          </cell>
          <cell r="C1486" t="str">
            <v>10</v>
          </cell>
          <cell r="D1486" t="str">
            <v>06</v>
          </cell>
          <cell r="E1486" t="str">
            <v xml:space="preserve">280 00 10570 </v>
          </cell>
          <cell r="F1486" t="str">
            <v>600</v>
          </cell>
        </row>
        <row r="1487">
          <cell r="A1487" t="str">
            <v>Субсидии некоммерческим организациям (за исключением государственных (муниципальных) учреждений), государственных корпораций (компаний), публично-правовых компаний</v>
          </cell>
          <cell r="B1487" t="str">
            <v>924</v>
          </cell>
          <cell r="C1487" t="str">
            <v>10</v>
          </cell>
          <cell r="D1487" t="str">
            <v>06</v>
          </cell>
          <cell r="E1487" t="str">
            <v xml:space="preserve">280 00 10570 </v>
          </cell>
          <cell r="F1487" t="str">
            <v>630</v>
          </cell>
        </row>
        <row r="1489">
          <cell r="A1489" t="str">
            <v>Отдел развития потребительского рынка администрации городского округа Тольятти</v>
          </cell>
          <cell r="B1489" t="str">
            <v>926</v>
          </cell>
        </row>
        <row r="1490">
          <cell r="A1490" t="str">
            <v>Другие общегосударственные вопросы</v>
          </cell>
          <cell r="B1490" t="str">
            <v>926</v>
          </cell>
          <cell r="C1490" t="str">
            <v>01</v>
          </cell>
          <cell r="D1490" t="str">
            <v>13</v>
          </cell>
        </row>
        <row r="1491">
          <cell r="A1491" t="str">
            <v>Муниципальная программа «Развитие потребительского рынка в городском округе Тольятти на 2017-2021годы»</v>
          </cell>
          <cell r="B1491" t="str">
            <v>926</v>
          </cell>
          <cell r="C1491" t="str">
            <v>01</v>
          </cell>
          <cell r="D1491" t="str">
            <v>13</v>
          </cell>
          <cell r="E1491" t="str">
            <v>270 00 00000</v>
          </cell>
        </row>
        <row r="1492">
          <cell r="A1492" t="str">
            <v>Мероприятия в установленной сфере деятельности</v>
          </cell>
          <cell r="B1492" t="str">
            <v>926</v>
          </cell>
          <cell r="C1492" t="str">
            <v>01</v>
          </cell>
          <cell r="D1492" t="str">
            <v>13</v>
          </cell>
          <cell r="E1492" t="str">
            <v>270 00 04000</v>
          </cell>
        </row>
        <row r="1493">
          <cell r="A1493" t="str">
            <v>Мероприятия в сфере общегосударственного управления</v>
          </cell>
          <cell r="B1493" t="str">
            <v>926</v>
          </cell>
          <cell r="C1493" t="str">
            <v>01</v>
          </cell>
          <cell r="D1493" t="str">
            <v>13</v>
          </cell>
          <cell r="E1493" t="str">
            <v>270 00 04040</v>
          </cell>
        </row>
        <row r="1494">
          <cell r="A1494" t="str">
            <v>Закупка товаров, работ и услуг для обеспечения государственных (муниципальных) нужд</v>
          </cell>
          <cell r="B1494" t="str">
            <v>926</v>
          </cell>
          <cell r="C1494" t="str">
            <v>01</v>
          </cell>
          <cell r="D1494" t="str">
            <v>13</v>
          </cell>
          <cell r="E1494" t="str">
            <v>270 00 04040</v>
          </cell>
          <cell r="F1494" t="str">
            <v>200</v>
          </cell>
        </row>
        <row r="1495">
          <cell r="A1495" t="str">
            <v>Иные закупки товаров, работ и услуг для обеспечения государственных (муниципальных) нужд</v>
          </cell>
          <cell r="B1495" t="str">
            <v>926</v>
          </cell>
          <cell r="C1495" t="str">
            <v>01</v>
          </cell>
          <cell r="D1495" t="str">
            <v>13</v>
          </cell>
          <cell r="E1495" t="str">
            <v>270 00 04040</v>
          </cell>
          <cell r="F1495" t="str">
            <v>240</v>
          </cell>
        </row>
        <row r="1496">
          <cell r="A1496" t="str">
            <v>Непрограммное направление расходов</v>
          </cell>
          <cell r="B1496" t="str">
            <v>926</v>
          </cell>
          <cell r="C1496" t="str">
            <v>01</v>
          </cell>
          <cell r="D1496" t="str">
            <v>13</v>
          </cell>
          <cell r="E1496" t="str">
            <v>990 00 00000</v>
          </cell>
        </row>
        <row r="1497">
          <cell r="A1497" t="str">
            <v>Мероприятия в установленной сфере деятельности</v>
          </cell>
          <cell r="B1497" t="str">
            <v>926</v>
          </cell>
          <cell r="C1497" t="str">
            <v>01</v>
          </cell>
          <cell r="D1497" t="str">
            <v>13</v>
          </cell>
          <cell r="E1497" t="str">
            <v>990 00 04000</v>
          </cell>
        </row>
        <row r="1498">
          <cell r="A1498" t="str">
            <v>Мероприятия в сфере общегосударственного управления</v>
          </cell>
          <cell r="B1498" t="str">
            <v>926</v>
          </cell>
          <cell r="C1498" t="str">
            <v>01</v>
          </cell>
          <cell r="D1498" t="str">
            <v>13</v>
          </cell>
          <cell r="E1498" t="str">
            <v>990 00 04040</v>
          </cell>
        </row>
        <row r="1499">
          <cell r="A1499" t="str">
            <v>Закупка товаров, работ и услуг для обеспечения государственных (муниципальных) нужд</v>
          </cell>
          <cell r="B1499" t="str">
            <v>926</v>
          </cell>
          <cell r="C1499" t="str">
            <v>01</v>
          </cell>
          <cell r="D1499" t="str">
            <v>13</v>
          </cell>
          <cell r="E1499" t="str">
            <v>990 00 04040</v>
          </cell>
          <cell r="F1499" t="str">
            <v>200</v>
          </cell>
        </row>
        <row r="1500">
          <cell r="A1500" t="str">
            <v>Иные закупки товаров, работ и услуг для обеспечения государственных (муниципальных) нужд</v>
          </cell>
          <cell r="B1500" t="str">
            <v>926</v>
          </cell>
          <cell r="C1500" t="str">
            <v>01</v>
          </cell>
          <cell r="D1500" t="str">
            <v>13</v>
          </cell>
          <cell r="E1500" t="str">
            <v>990 00 04040</v>
          </cell>
          <cell r="F1500" t="str">
            <v>240</v>
          </cell>
        </row>
        <row r="1502">
          <cell r="A1502" t="str">
            <v>Условно утвержденные расходы</v>
          </cell>
        </row>
        <row r="1503">
          <cell r="A1503" t="str">
            <v>ИТОГО РАСХОДОВ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1"/>
  <sheetViews>
    <sheetView showZeros="0" tabSelected="1" view="pageBreakPreview" zoomScaleNormal="100" zoomScaleSheetLayoutView="100" workbookViewId="0">
      <selection activeCell="I1" sqref="I1"/>
    </sheetView>
  </sheetViews>
  <sheetFormatPr defaultColWidth="9.140625" defaultRowHeight="15"/>
  <cols>
    <col min="1" max="1" width="56.7109375" style="13" customWidth="1"/>
    <col min="2" max="2" width="9.28515625" style="14" customWidth="1"/>
    <col min="3" max="3" width="7" style="14" customWidth="1"/>
    <col min="4" max="4" width="16" style="15" customWidth="1"/>
    <col min="5" max="5" width="7.140625" style="14" customWidth="1"/>
    <col min="6" max="6" width="16.28515625" style="12" customWidth="1"/>
    <col min="7" max="8" width="15.7109375" style="12" customWidth="1"/>
    <col min="9" max="9" width="16.28515625" style="12" customWidth="1"/>
    <col min="10" max="10" width="12" style="12" hidden="1" customWidth="1"/>
    <col min="11" max="11" width="11.85546875" style="12" hidden="1" customWidth="1"/>
    <col min="12" max="12" width="12" style="12" hidden="1" customWidth="1"/>
    <col min="13" max="13" width="15" style="12" hidden="1" customWidth="1"/>
    <col min="14" max="14" width="15.7109375" style="12" hidden="1" customWidth="1"/>
    <col min="15" max="15" width="16" style="12" hidden="1" customWidth="1"/>
    <col min="16" max="16" width="14.28515625" style="12" hidden="1" customWidth="1"/>
    <col min="17" max="17" width="14.85546875" style="12" hidden="1" customWidth="1"/>
    <col min="18" max="18" width="19.7109375" style="12" hidden="1" customWidth="1"/>
    <col min="19" max="16384" width="9.140625" style="12"/>
  </cols>
  <sheetData>
    <row r="1" spans="1:18" ht="16.5">
      <c r="A1" s="11"/>
      <c r="B1" s="11"/>
      <c r="C1" s="11"/>
      <c r="D1" s="11"/>
      <c r="E1" s="11"/>
      <c r="F1" s="11"/>
      <c r="G1" s="11"/>
      <c r="H1" s="11"/>
      <c r="I1" s="178" t="s">
        <v>0</v>
      </c>
      <c r="Q1" s="123" t="s">
        <v>576</v>
      </c>
    </row>
    <row r="2" spans="1:18" ht="16.5">
      <c r="B2" s="11"/>
      <c r="C2" s="11"/>
      <c r="D2" s="11"/>
      <c r="E2" s="11"/>
      <c r="F2" s="11"/>
      <c r="G2" s="11"/>
      <c r="H2" s="11"/>
      <c r="I2" s="123" t="s">
        <v>1</v>
      </c>
      <c r="Q2" s="123" t="s">
        <v>1</v>
      </c>
    </row>
    <row r="3" spans="1:18" ht="16.5">
      <c r="B3" s="11"/>
      <c r="C3" s="11"/>
      <c r="D3" s="11"/>
      <c r="E3" s="11"/>
      <c r="F3" s="11"/>
      <c r="G3" s="11"/>
      <c r="H3" s="11"/>
      <c r="I3" s="123" t="s">
        <v>2</v>
      </c>
      <c r="Q3" s="123" t="s">
        <v>3</v>
      </c>
    </row>
    <row r="4" spans="1:18" ht="16.5">
      <c r="A4" s="123"/>
      <c r="B4" s="123"/>
      <c r="C4" s="123"/>
      <c r="D4" s="123"/>
      <c r="E4" s="123"/>
      <c r="F4" s="123"/>
      <c r="G4" s="123"/>
      <c r="H4" s="123"/>
      <c r="I4" s="123"/>
    </row>
    <row r="5" spans="1:18" ht="16.5">
      <c r="A5" s="185"/>
      <c r="B5" s="185"/>
      <c r="C5" s="185"/>
      <c r="D5" s="185"/>
      <c r="E5" s="185"/>
      <c r="F5" s="185"/>
      <c r="G5" s="185"/>
      <c r="H5" s="185"/>
      <c r="I5" s="185"/>
      <c r="Q5" s="123" t="s">
        <v>577</v>
      </c>
    </row>
    <row r="6" spans="1:18" ht="16.5">
      <c r="A6" s="185"/>
      <c r="B6" s="185"/>
      <c r="C6" s="185"/>
      <c r="D6" s="185"/>
      <c r="E6" s="185"/>
      <c r="F6" s="185"/>
      <c r="G6" s="185"/>
      <c r="H6" s="185"/>
      <c r="I6" s="185"/>
      <c r="Q6" s="123" t="s">
        <v>1</v>
      </c>
    </row>
    <row r="7" spans="1:18" ht="16.5">
      <c r="A7" s="185"/>
      <c r="B7" s="185"/>
      <c r="C7" s="185"/>
      <c r="D7" s="185"/>
      <c r="E7" s="185"/>
      <c r="F7" s="185"/>
      <c r="G7" s="185"/>
      <c r="H7" s="185"/>
      <c r="I7" s="185"/>
      <c r="Q7" s="123" t="s">
        <v>578</v>
      </c>
    </row>
    <row r="8" spans="1:18" ht="16.5">
      <c r="A8" s="123"/>
      <c r="B8" s="123"/>
      <c r="C8" s="123"/>
      <c r="D8" s="123"/>
      <c r="E8" s="123"/>
      <c r="F8" s="123"/>
      <c r="G8" s="123"/>
      <c r="H8" s="123"/>
      <c r="I8" s="123"/>
    </row>
    <row r="9" spans="1:18" ht="147.75" customHeight="1">
      <c r="A9" s="186" t="s">
        <v>475</v>
      </c>
      <c r="B9" s="186"/>
      <c r="C9" s="186"/>
      <c r="D9" s="186"/>
      <c r="E9" s="186"/>
      <c r="F9" s="186"/>
      <c r="G9" s="186"/>
      <c r="H9" s="186"/>
      <c r="I9" s="186"/>
      <c r="J9" s="104"/>
      <c r="K9" s="104"/>
      <c r="L9" s="104"/>
      <c r="M9" s="104"/>
      <c r="N9" s="104"/>
      <c r="O9" s="104"/>
      <c r="P9" s="104"/>
      <c r="Q9" s="104"/>
    </row>
    <row r="11" spans="1:18" ht="20.25">
      <c r="A11" s="187" t="s">
        <v>4</v>
      </c>
      <c r="B11" s="189" t="s">
        <v>5</v>
      </c>
      <c r="C11" s="189" t="s">
        <v>6</v>
      </c>
      <c r="D11" s="189" t="s">
        <v>7</v>
      </c>
      <c r="E11" s="189" t="s">
        <v>8</v>
      </c>
      <c r="F11" s="191" t="s">
        <v>9</v>
      </c>
      <c r="G11" s="192"/>
      <c r="H11" s="192"/>
      <c r="I11" s="184"/>
      <c r="J11" s="179" t="s">
        <v>10</v>
      </c>
      <c r="K11" s="180"/>
      <c r="L11" s="180"/>
      <c r="M11" s="181"/>
      <c r="N11" s="179" t="s">
        <v>9</v>
      </c>
      <c r="O11" s="180"/>
      <c r="P11" s="180"/>
      <c r="Q11" s="181"/>
    </row>
    <row r="12" spans="1:18" ht="20.25">
      <c r="A12" s="188"/>
      <c r="B12" s="190"/>
      <c r="C12" s="190"/>
      <c r="D12" s="190"/>
      <c r="E12" s="190"/>
      <c r="F12" s="182">
        <v>2024</v>
      </c>
      <c r="G12" s="183"/>
      <c r="H12" s="182">
        <v>2025</v>
      </c>
      <c r="I12" s="184"/>
      <c r="J12" s="105"/>
      <c r="K12" s="106"/>
      <c r="L12" s="106"/>
      <c r="M12" s="107"/>
      <c r="N12" s="105"/>
      <c r="O12" s="106"/>
      <c r="P12" s="106"/>
      <c r="Q12" s="107"/>
    </row>
    <row r="13" spans="1:18" ht="121.5">
      <c r="A13" s="188"/>
      <c r="B13" s="190"/>
      <c r="C13" s="190"/>
      <c r="D13" s="190"/>
      <c r="E13" s="190"/>
      <c r="F13" s="1" t="s">
        <v>11</v>
      </c>
      <c r="G13" s="1" t="s">
        <v>12</v>
      </c>
      <c r="H13" s="1" t="s">
        <v>11</v>
      </c>
      <c r="I13" s="1" t="s">
        <v>12</v>
      </c>
      <c r="J13" s="108">
        <v>2023</v>
      </c>
      <c r="K13" s="109" t="s">
        <v>13</v>
      </c>
      <c r="L13" s="108">
        <v>2024</v>
      </c>
      <c r="M13" s="109" t="s">
        <v>13</v>
      </c>
      <c r="N13" s="108">
        <v>2023</v>
      </c>
      <c r="O13" s="108" t="s">
        <v>12</v>
      </c>
      <c r="P13" s="108">
        <v>2024</v>
      </c>
      <c r="Q13" s="108" t="s">
        <v>12</v>
      </c>
    </row>
    <row r="14" spans="1:18" ht="15.75">
      <c r="A14" s="16"/>
      <c r="B14" s="17"/>
      <c r="C14" s="17"/>
      <c r="D14" s="18"/>
      <c r="E14" s="17"/>
      <c r="F14" s="19"/>
      <c r="G14" s="19"/>
      <c r="H14" s="19"/>
      <c r="I14" s="20"/>
      <c r="J14" s="19"/>
      <c r="K14" s="19"/>
      <c r="L14" s="19"/>
      <c r="M14" s="19"/>
      <c r="N14" s="19"/>
      <c r="O14" s="19"/>
      <c r="P14" s="19"/>
      <c r="Q14" s="20"/>
    </row>
    <row r="15" spans="1:18" s="26" customFormat="1" ht="40.5">
      <c r="A15" s="21" t="s">
        <v>14</v>
      </c>
      <c r="B15" s="22" t="s">
        <v>15</v>
      </c>
      <c r="C15" s="22"/>
      <c r="D15" s="23"/>
      <c r="E15" s="22"/>
      <c r="F15" s="24">
        <f t="shared" ref="F15:Q15" si="0">F17+F29+F49+F115+F122+F101</f>
        <v>1601438</v>
      </c>
      <c r="G15" s="24">
        <f t="shared" si="0"/>
        <v>0</v>
      </c>
      <c r="H15" s="24">
        <f t="shared" si="0"/>
        <v>1630454</v>
      </c>
      <c r="I15" s="24">
        <f t="shared" si="0"/>
        <v>0</v>
      </c>
      <c r="J15" s="24">
        <f t="shared" si="0"/>
        <v>0</v>
      </c>
      <c r="K15" s="24">
        <f t="shared" si="0"/>
        <v>0</v>
      </c>
      <c r="L15" s="24">
        <f t="shared" si="0"/>
        <v>0</v>
      </c>
      <c r="M15" s="25">
        <f t="shared" si="0"/>
        <v>0</v>
      </c>
      <c r="N15" s="24">
        <f t="shared" si="0"/>
        <v>1466189</v>
      </c>
      <c r="O15" s="24">
        <f t="shared" si="0"/>
        <v>0</v>
      </c>
      <c r="P15" s="24">
        <f t="shared" si="0"/>
        <v>1479156</v>
      </c>
      <c r="Q15" s="25">
        <f t="shared" si="0"/>
        <v>0</v>
      </c>
      <c r="R15" s="110"/>
    </row>
    <row r="16" spans="1:18" s="32" customFormat="1" ht="20.25">
      <c r="A16" s="27"/>
      <c r="B16" s="28"/>
      <c r="C16" s="28"/>
      <c r="D16" s="29"/>
      <c r="E16" s="28"/>
      <c r="F16" s="30"/>
      <c r="G16" s="30"/>
      <c r="H16" s="30"/>
      <c r="I16" s="31"/>
      <c r="J16" s="30"/>
      <c r="K16" s="30"/>
      <c r="L16" s="30"/>
      <c r="M16" s="31"/>
      <c r="N16" s="30"/>
      <c r="O16" s="30"/>
      <c r="P16" s="30"/>
      <c r="Q16" s="31"/>
      <c r="R16" s="110"/>
    </row>
    <row r="17" spans="1:18" s="37" customFormat="1" ht="55.5" customHeight="1">
      <c r="A17" s="33" t="s">
        <v>16</v>
      </c>
      <c r="B17" s="34" t="s">
        <v>17</v>
      </c>
      <c r="C17" s="34" t="s">
        <v>18</v>
      </c>
      <c r="D17" s="35"/>
      <c r="E17" s="34"/>
      <c r="F17" s="36">
        <f t="shared" ref="F17:Q17" si="1">F18+F23</f>
        <v>4714</v>
      </c>
      <c r="G17" s="36">
        <f t="shared" si="1"/>
        <v>0</v>
      </c>
      <c r="H17" s="36">
        <f t="shared" si="1"/>
        <v>4714</v>
      </c>
      <c r="I17" s="36">
        <f t="shared" si="1"/>
        <v>0</v>
      </c>
      <c r="J17" s="36">
        <f t="shared" si="1"/>
        <v>0</v>
      </c>
      <c r="K17" s="36">
        <f t="shared" si="1"/>
        <v>0</v>
      </c>
      <c r="L17" s="36">
        <f t="shared" si="1"/>
        <v>0</v>
      </c>
      <c r="M17" s="36">
        <f t="shared" si="1"/>
        <v>0</v>
      </c>
      <c r="N17" s="36">
        <f t="shared" si="1"/>
        <v>4714</v>
      </c>
      <c r="O17" s="36">
        <f t="shared" si="1"/>
        <v>0</v>
      </c>
      <c r="P17" s="36">
        <f t="shared" si="1"/>
        <v>4714</v>
      </c>
      <c r="Q17" s="36">
        <f t="shared" si="1"/>
        <v>0</v>
      </c>
      <c r="R17" s="110"/>
    </row>
    <row r="18" spans="1:18" s="37" customFormat="1" ht="51">
      <c r="A18" s="10" t="s">
        <v>481</v>
      </c>
      <c r="B18" s="3" t="s">
        <v>17</v>
      </c>
      <c r="C18" s="3" t="s">
        <v>18</v>
      </c>
      <c r="D18" s="5" t="s">
        <v>476</v>
      </c>
      <c r="E18" s="3"/>
      <c r="F18" s="38">
        <f t="shared" ref="F18:Q21" si="2">F19</f>
        <v>4714</v>
      </c>
      <c r="G18" s="38">
        <f t="shared" si="2"/>
        <v>0</v>
      </c>
      <c r="H18" s="38">
        <f t="shared" si="2"/>
        <v>4714</v>
      </c>
      <c r="I18" s="39">
        <f t="shared" si="2"/>
        <v>0</v>
      </c>
      <c r="J18" s="38">
        <f t="shared" si="2"/>
        <v>0</v>
      </c>
      <c r="K18" s="38">
        <f t="shared" si="2"/>
        <v>0</v>
      </c>
      <c r="L18" s="38">
        <f t="shared" si="2"/>
        <v>0</v>
      </c>
      <c r="M18" s="39">
        <f t="shared" si="2"/>
        <v>0</v>
      </c>
      <c r="N18" s="38">
        <f t="shared" si="2"/>
        <v>4714</v>
      </c>
      <c r="O18" s="38">
        <f t="shared" si="2"/>
        <v>0</v>
      </c>
      <c r="P18" s="38">
        <f t="shared" si="2"/>
        <v>4714</v>
      </c>
      <c r="Q18" s="39">
        <f t="shared" si="2"/>
        <v>0</v>
      </c>
      <c r="R18" s="110"/>
    </row>
    <row r="19" spans="1:18" s="37" customFormat="1" ht="33.75">
      <c r="A19" s="10" t="s">
        <v>21</v>
      </c>
      <c r="B19" s="3" t="s">
        <v>17</v>
      </c>
      <c r="C19" s="3" t="s">
        <v>18</v>
      </c>
      <c r="D19" s="40" t="s">
        <v>477</v>
      </c>
      <c r="E19" s="3"/>
      <c r="F19" s="38">
        <f t="shared" si="2"/>
        <v>4714</v>
      </c>
      <c r="G19" s="38">
        <f t="shared" si="2"/>
        <v>0</v>
      </c>
      <c r="H19" s="38">
        <f t="shared" si="2"/>
        <v>4714</v>
      </c>
      <c r="I19" s="39">
        <f t="shared" si="2"/>
        <v>0</v>
      </c>
      <c r="J19" s="38">
        <f t="shared" si="2"/>
        <v>0</v>
      </c>
      <c r="K19" s="38">
        <f t="shared" si="2"/>
        <v>0</v>
      </c>
      <c r="L19" s="38">
        <f t="shared" si="2"/>
        <v>0</v>
      </c>
      <c r="M19" s="39">
        <f t="shared" si="2"/>
        <v>0</v>
      </c>
      <c r="N19" s="38">
        <f t="shared" si="2"/>
        <v>4714</v>
      </c>
      <c r="O19" s="38">
        <f t="shared" si="2"/>
        <v>0</v>
      </c>
      <c r="P19" s="38">
        <f t="shared" si="2"/>
        <v>4714</v>
      </c>
      <c r="Q19" s="39">
        <f t="shared" si="2"/>
        <v>0</v>
      </c>
      <c r="R19" s="110"/>
    </row>
    <row r="20" spans="1:18" s="49" customFormat="1" ht="20.25">
      <c r="A20" s="10" t="s">
        <v>23</v>
      </c>
      <c r="B20" s="3" t="s">
        <v>17</v>
      </c>
      <c r="C20" s="3" t="s">
        <v>18</v>
      </c>
      <c r="D20" s="40" t="s">
        <v>478</v>
      </c>
      <c r="E20" s="3"/>
      <c r="F20" s="38">
        <f t="shared" si="2"/>
        <v>4714</v>
      </c>
      <c r="G20" s="38">
        <f t="shared" si="2"/>
        <v>0</v>
      </c>
      <c r="H20" s="38">
        <f t="shared" si="2"/>
        <v>4714</v>
      </c>
      <c r="I20" s="39">
        <f t="shared" si="2"/>
        <v>0</v>
      </c>
      <c r="J20" s="38">
        <f t="shared" si="2"/>
        <v>0</v>
      </c>
      <c r="K20" s="38">
        <f t="shared" si="2"/>
        <v>0</v>
      </c>
      <c r="L20" s="38">
        <f t="shared" si="2"/>
        <v>0</v>
      </c>
      <c r="M20" s="39">
        <f t="shared" si="2"/>
        <v>0</v>
      </c>
      <c r="N20" s="38">
        <f t="shared" si="2"/>
        <v>4714</v>
      </c>
      <c r="O20" s="38">
        <f t="shared" si="2"/>
        <v>0</v>
      </c>
      <c r="P20" s="38">
        <f t="shared" si="2"/>
        <v>4714</v>
      </c>
      <c r="Q20" s="39">
        <f t="shared" si="2"/>
        <v>0</v>
      </c>
      <c r="R20" s="110"/>
    </row>
    <row r="21" spans="1:18" s="41" customFormat="1" ht="83.25">
      <c r="A21" s="10" t="s">
        <v>25</v>
      </c>
      <c r="B21" s="3" t="s">
        <v>17</v>
      </c>
      <c r="C21" s="3" t="s">
        <v>18</v>
      </c>
      <c r="D21" s="40" t="s">
        <v>478</v>
      </c>
      <c r="E21" s="3" t="s">
        <v>479</v>
      </c>
      <c r="F21" s="2">
        <f t="shared" si="2"/>
        <v>4714</v>
      </c>
      <c r="G21" s="2">
        <f>G22</f>
        <v>0</v>
      </c>
      <c r="H21" s="38">
        <f t="shared" si="2"/>
        <v>4714</v>
      </c>
      <c r="I21" s="39">
        <f t="shared" si="2"/>
        <v>0</v>
      </c>
      <c r="J21" s="38">
        <f t="shared" si="2"/>
        <v>0</v>
      </c>
      <c r="K21" s="38">
        <f t="shared" si="2"/>
        <v>0</v>
      </c>
      <c r="L21" s="38">
        <f t="shared" si="2"/>
        <v>0</v>
      </c>
      <c r="M21" s="39">
        <f t="shared" si="2"/>
        <v>0</v>
      </c>
      <c r="N21" s="38">
        <f t="shared" si="2"/>
        <v>4714</v>
      </c>
      <c r="O21" s="38">
        <f t="shared" si="2"/>
        <v>0</v>
      </c>
      <c r="P21" s="38">
        <f t="shared" si="2"/>
        <v>4714</v>
      </c>
      <c r="Q21" s="39">
        <f t="shared" si="2"/>
        <v>0</v>
      </c>
      <c r="R21" s="110"/>
    </row>
    <row r="22" spans="1:18" s="41" customFormat="1" ht="33.75">
      <c r="A22" s="8" t="s">
        <v>26</v>
      </c>
      <c r="B22" s="3" t="s">
        <v>17</v>
      </c>
      <c r="C22" s="3" t="s">
        <v>18</v>
      </c>
      <c r="D22" s="40" t="s">
        <v>478</v>
      </c>
      <c r="E22" s="3" t="s">
        <v>480</v>
      </c>
      <c r="F22" s="38">
        <v>4714</v>
      </c>
      <c r="G22" s="38"/>
      <c r="H22" s="38">
        <v>4714</v>
      </c>
      <c r="I22" s="39"/>
      <c r="J22" s="54"/>
      <c r="K22" s="54"/>
      <c r="L22" s="54"/>
      <c r="M22" s="54"/>
      <c r="N22" s="38">
        <f>F22+J22+K22</f>
        <v>4714</v>
      </c>
      <c r="O22" s="38">
        <f>G22+K22</f>
        <v>0</v>
      </c>
      <c r="P22" s="38">
        <f>H22+L22+M22</f>
        <v>4714</v>
      </c>
      <c r="Q22" s="39">
        <f>I22+M22</f>
        <v>0</v>
      </c>
      <c r="R22" s="110"/>
    </row>
    <row r="23" spans="1:18" s="41" customFormat="1" ht="20.25" hidden="1">
      <c r="A23" s="124" t="s">
        <v>19</v>
      </c>
      <c r="B23" s="125" t="s">
        <v>17</v>
      </c>
      <c r="C23" s="125" t="s">
        <v>18</v>
      </c>
      <c r="D23" s="126" t="s">
        <v>20</v>
      </c>
      <c r="E23" s="125"/>
      <c r="F23" s="127">
        <f>F24</f>
        <v>0</v>
      </c>
      <c r="G23" s="127">
        <f t="shared" ref="G23:Q26" si="3">G24</f>
        <v>0</v>
      </c>
      <c r="H23" s="127">
        <f t="shared" si="3"/>
        <v>0</v>
      </c>
      <c r="I23" s="127">
        <f t="shared" si="3"/>
        <v>0</v>
      </c>
      <c r="J23" s="38">
        <f t="shared" si="3"/>
        <v>0</v>
      </c>
      <c r="K23" s="38">
        <f t="shared" si="3"/>
        <v>0</v>
      </c>
      <c r="L23" s="38">
        <f t="shared" si="3"/>
        <v>0</v>
      </c>
      <c r="M23" s="38">
        <f t="shared" si="3"/>
        <v>0</v>
      </c>
      <c r="N23" s="38">
        <f t="shared" si="3"/>
        <v>0</v>
      </c>
      <c r="O23" s="38">
        <f t="shared" si="3"/>
        <v>0</v>
      </c>
      <c r="P23" s="38">
        <f t="shared" si="3"/>
        <v>0</v>
      </c>
      <c r="Q23" s="38">
        <f t="shared" si="3"/>
        <v>0</v>
      </c>
      <c r="R23" s="110"/>
    </row>
    <row r="24" spans="1:18" s="41" customFormat="1" ht="33.75" hidden="1">
      <c r="A24" s="124" t="s">
        <v>21</v>
      </c>
      <c r="B24" s="125" t="s">
        <v>17</v>
      </c>
      <c r="C24" s="125" t="s">
        <v>18</v>
      </c>
      <c r="D24" s="126" t="s">
        <v>22</v>
      </c>
      <c r="E24" s="125"/>
      <c r="F24" s="127">
        <f>F25</f>
        <v>0</v>
      </c>
      <c r="G24" s="127">
        <f t="shared" si="3"/>
        <v>0</v>
      </c>
      <c r="H24" s="127">
        <f t="shared" si="3"/>
        <v>0</v>
      </c>
      <c r="I24" s="127">
        <f t="shared" si="3"/>
        <v>0</v>
      </c>
      <c r="J24" s="38">
        <f t="shared" si="3"/>
        <v>0</v>
      </c>
      <c r="K24" s="38">
        <f t="shared" si="3"/>
        <v>0</v>
      </c>
      <c r="L24" s="38">
        <f t="shared" si="3"/>
        <v>0</v>
      </c>
      <c r="M24" s="38">
        <f t="shared" si="3"/>
        <v>0</v>
      </c>
      <c r="N24" s="38">
        <f t="shared" si="3"/>
        <v>0</v>
      </c>
      <c r="O24" s="38">
        <f t="shared" si="3"/>
        <v>0</v>
      </c>
      <c r="P24" s="38">
        <f t="shared" si="3"/>
        <v>0</v>
      </c>
      <c r="Q24" s="38">
        <f t="shared" si="3"/>
        <v>0</v>
      </c>
      <c r="R24" s="110"/>
    </row>
    <row r="25" spans="1:18" s="41" customFormat="1" ht="20.25" hidden="1">
      <c r="A25" s="124" t="s">
        <v>23</v>
      </c>
      <c r="B25" s="125" t="s">
        <v>17</v>
      </c>
      <c r="C25" s="125" t="s">
        <v>18</v>
      </c>
      <c r="D25" s="126" t="s">
        <v>24</v>
      </c>
      <c r="E25" s="125"/>
      <c r="F25" s="127">
        <f>F26</f>
        <v>0</v>
      </c>
      <c r="G25" s="127">
        <f t="shared" si="3"/>
        <v>0</v>
      </c>
      <c r="H25" s="127">
        <f t="shared" si="3"/>
        <v>0</v>
      </c>
      <c r="I25" s="127">
        <f t="shared" si="3"/>
        <v>0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</v>
      </c>
      <c r="N25" s="38">
        <f t="shared" si="3"/>
        <v>0</v>
      </c>
      <c r="O25" s="38">
        <f t="shared" si="3"/>
        <v>0</v>
      </c>
      <c r="P25" s="38">
        <f t="shared" si="3"/>
        <v>0</v>
      </c>
      <c r="Q25" s="38">
        <f t="shared" si="3"/>
        <v>0</v>
      </c>
      <c r="R25" s="110"/>
    </row>
    <row r="26" spans="1:18" s="41" customFormat="1" ht="83.25" hidden="1">
      <c r="A26" s="124" t="s">
        <v>25</v>
      </c>
      <c r="B26" s="125" t="s">
        <v>17</v>
      </c>
      <c r="C26" s="125" t="s">
        <v>18</v>
      </c>
      <c r="D26" s="126" t="s">
        <v>24</v>
      </c>
      <c r="E26" s="125" t="s">
        <v>479</v>
      </c>
      <c r="F26" s="127">
        <f>F27</f>
        <v>0</v>
      </c>
      <c r="G26" s="127">
        <f t="shared" si="3"/>
        <v>0</v>
      </c>
      <c r="H26" s="127">
        <f t="shared" si="3"/>
        <v>0</v>
      </c>
      <c r="I26" s="127">
        <f t="shared" si="3"/>
        <v>0</v>
      </c>
      <c r="J26" s="38">
        <f t="shared" si="3"/>
        <v>0</v>
      </c>
      <c r="K26" s="38">
        <f t="shared" si="3"/>
        <v>0</v>
      </c>
      <c r="L26" s="38">
        <f t="shared" si="3"/>
        <v>0</v>
      </c>
      <c r="M26" s="38">
        <f t="shared" si="3"/>
        <v>0</v>
      </c>
      <c r="N26" s="38">
        <f t="shared" si="3"/>
        <v>0</v>
      </c>
      <c r="O26" s="38">
        <f t="shared" si="3"/>
        <v>0</v>
      </c>
      <c r="P26" s="38">
        <f t="shared" si="3"/>
        <v>0</v>
      </c>
      <c r="Q26" s="38">
        <f t="shared" si="3"/>
        <v>0</v>
      </c>
      <c r="R26" s="110"/>
    </row>
    <row r="27" spans="1:18" s="41" customFormat="1" ht="33.75" hidden="1">
      <c r="A27" s="124" t="s">
        <v>26</v>
      </c>
      <c r="B27" s="125" t="s">
        <v>17</v>
      </c>
      <c r="C27" s="125" t="s">
        <v>18</v>
      </c>
      <c r="D27" s="126" t="s">
        <v>24</v>
      </c>
      <c r="E27" s="125" t="s">
        <v>480</v>
      </c>
      <c r="F27" s="127"/>
      <c r="G27" s="127"/>
      <c r="H27" s="127"/>
      <c r="I27" s="128"/>
      <c r="J27" s="54"/>
      <c r="K27" s="54"/>
      <c r="L27" s="54"/>
      <c r="M27" s="54"/>
      <c r="N27" s="38">
        <f>F27+J27+K27</f>
        <v>0</v>
      </c>
      <c r="O27" s="38">
        <f>G27+K27</f>
        <v>0</v>
      </c>
      <c r="P27" s="38">
        <f>H27+L27+M27</f>
        <v>0</v>
      </c>
      <c r="Q27" s="39">
        <f>I27+M27</f>
        <v>0</v>
      </c>
      <c r="R27" s="110"/>
    </row>
    <row r="28" spans="1:18" s="32" customFormat="1" ht="20.25">
      <c r="A28" s="42"/>
      <c r="B28" s="17"/>
      <c r="C28" s="17"/>
      <c r="D28" s="18"/>
      <c r="E28" s="17"/>
      <c r="F28" s="30"/>
      <c r="G28" s="30"/>
      <c r="H28" s="30"/>
      <c r="I28" s="31"/>
      <c r="J28" s="30"/>
      <c r="K28" s="30"/>
      <c r="L28" s="30"/>
      <c r="M28" s="31"/>
      <c r="N28" s="30"/>
      <c r="O28" s="30"/>
      <c r="P28" s="30"/>
      <c r="Q28" s="31"/>
      <c r="R28" s="110"/>
    </row>
    <row r="29" spans="1:18" s="37" customFormat="1" ht="87.75" customHeight="1">
      <c r="A29" s="33" t="s">
        <v>27</v>
      </c>
      <c r="B29" s="34" t="s">
        <v>17</v>
      </c>
      <c r="C29" s="34" t="s">
        <v>28</v>
      </c>
      <c r="D29" s="43"/>
      <c r="E29" s="34"/>
      <c r="F29" s="44">
        <f t="shared" ref="F29:Q30" si="4">F30</f>
        <v>79778</v>
      </c>
      <c r="G29" s="44">
        <f t="shared" si="4"/>
        <v>0</v>
      </c>
      <c r="H29" s="44">
        <f t="shared" si="4"/>
        <v>79778</v>
      </c>
      <c r="I29" s="45">
        <f t="shared" si="4"/>
        <v>0</v>
      </c>
      <c r="J29" s="44">
        <f t="shared" si="4"/>
        <v>0</v>
      </c>
      <c r="K29" s="44">
        <f t="shared" si="4"/>
        <v>0</v>
      </c>
      <c r="L29" s="44">
        <f t="shared" si="4"/>
        <v>0</v>
      </c>
      <c r="M29" s="45">
        <f t="shared" si="4"/>
        <v>0</v>
      </c>
      <c r="N29" s="44">
        <f t="shared" si="4"/>
        <v>79778</v>
      </c>
      <c r="O29" s="44">
        <f t="shared" si="4"/>
        <v>0</v>
      </c>
      <c r="P29" s="44">
        <f t="shared" si="4"/>
        <v>79778</v>
      </c>
      <c r="Q29" s="45">
        <f t="shared" si="4"/>
        <v>0</v>
      </c>
      <c r="R29" s="110"/>
    </row>
    <row r="30" spans="1:18" s="37" customFormat="1" ht="20.25">
      <c r="A30" s="10" t="s">
        <v>19</v>
      </c>
      <c r="B30" s="3" t="s">
        <v>17</v>
      </c>
      <c r="C30" s="3" t="s">
        <v>28</v>
      </c>
      <c r="D30" s="5" t="s">
        <v>20</v>
      </c>
      <c r="E30" s="46"/>
      <c r="F30" s="47">
        <f t="shared" si="4"/>
        <v>79778</v>
      </c>
      <c r="G30" s="47">
        <f t="shared" si="4"/>
        <v>0</v>
      </c>
      <c r="H30" s="47">
        <f t="shared" si="4"/>
        <v>79778</v>
      </c>
      <c r="I30" s="48">
        <f t="shared" si="4"/>
        <v>0</v>
      </c>
      <c r="J30" s="47">
        <f t="shared" si="4"/>
        <v>0</v>
      </c>
      <c r="K30" s="47">
        <f t="shared" si="4"/>
        <v>0</v>
      </c>
      <c r="L30" s="47">
        <f t="shared" si="4"/>
        <v>0</v>
      </c>
      <c r="M30" s="48">
        <f t="shared" si="4"/>
        <v>0</v>
      </c>
      <c r="N30" s="47">
        <f t="shared" si="4"/>
        <v>79778</v>
      </c>
      <c r="O30" s="47">
        <f t="shared" si="4"/>
        <v>0</v>
      </c>
      <c r="P30" s="47">
        <f t="shared" si="4"/>
        <v>79778</v>
      </c>
      <c r="Q30" s="48">
        <f t="shared" si="4"/>
        <v>0</v>
      </c>
      <c r="R30" s="110"/>
    </row>
    <row r="31" spans="1:18" s="37" customFormat="1" ht="33.75">
      <c r="A31" s="10" t="s">
        <v>21</v>
      </c>
      <c r="B31" s="3" t="s">
        <v>17</v>
      </c>
      <c r="C31" s="3" t="s">
        <v>28</v>
      </c>
      <c r="D31" s="40" t="s">
        <v>22</v>
      </c>
      <c r="E31" s="3"/>
      <c r="F31" s="47">
        <f t="shared" ref="F31:Q31" si="5">F32+F35+F38</f>
        <v>79778</v>
      </c>
      <c r="G31" s="47">
        <f t="shared" si="5"/>
        <v>0</v>
      </c>
      <c r="H31" s="47">
        <f t="shared" si="5"/>
        <v>79778</v>
      </c>
      <c r="I31" s="48">
        <f t="shared" si="5"/>
        <v>0</v>
      </c>
      <c r="J31" s="47">
        <f t="shared" si="5"/>
        <v>0</v>
      </c>
      <c r="K31" s="47">
        <f t="shared" si="5"/>
        <v>0</v>
      </c>
      <c r="L31" s="47">
        <f t="shared" si="5"/>
        <v>0</v>
      </c>
      <c r="M31" s="48">
        <f t="shared" si="5"/>
        <v>0</v>
      </c>
      <c r="N31" s="47">
        <f t="shared" si="5"/>
        <v>79778</v>
      </c>
      <c r="O31" s="47">
        <f t="shared" si="5"/>
        <v>0</v>
      </c>
      <c r="P31" s="47">
        <f t="shared" si="5"/>
        <v>79778</v>
      </c>
      <c r="Q31" s="48">
        <f t="shared" si="5"/>
        <v>0</v>
      </c>
      <c r="R31" s="110"/>
    </row>
    <row r="32" spans="1:18" s="37" customFormat="1" ht="33.75">
      <c r="A32" s="10" t="s">
        <v>29</v>
      </c>
      <c r="B32" s="3" t="s">
        <v>17</v>
      </c>
      <c r="C32" s="3" t="s">
        <v>28</v>
      </c>
      <c r="D32" s="40" t="s">
        <v>30</v>
      </c>
      <c r="E32" s="3"/>
      <c r="F32" s="47">
        <f t="shared" ref="F32:Q33" si="6">F33</f>
        <v>2681</v>
      </c>
      <c r="G32" s="47">
        <f t="shared" si="6"/>
        <v>0</v>
      </c>
      <c r="H32" s="47">
        <f t="shared" si="6"/>
        <v>2681</v>
      </c>
      <c r="I32" s="48">
        <f t="shared" si="6"/>
        <v>0</v>
      </c>
      <c r="J32" s="47">
        <f t="shared" si="6"/>
        <v>0</v>
      </c>
      <c r="K32" s="47">
        <f t="shared" si="6"/>
        <v>0</v>
      </c>
      <c r="L32" s="47">
        <f t="shared" si="6"/>
        <v>0</v>
      </c>
      <c r="M32" s="48">
        <f t="shared" si="6"/>
        <v>0</v>
      </c>
      <c r="N32" s="47">
        <f t="shared" si="6"/>
        <v>2681</v>
      </c>
      <c r="O32" s="47">
        <f t="shared" si="6"/>
        <v>0</v>
      </c>
      <c r="P32" s="47">
        <f t="shared" si="6"/>
        <v>2681</v>
      </c>
      <c r="Q32" s="48">
        <f t="shared" si="6"/>
        <v>0</v>
      </c>
      <c r="R32" s="110"/>
    </row>
    <row r="33" spans="1:18" s="37" customFormat="1" ht="83.25">
      <c r="A33" s="10" t="s">
        <v>25</v>
      </c>
      <c r="B33" s="3" t="s">
        <v>17</v>
      </c>
      <c r="C33" s="3" t="s">
        <v>28</v>
      </c>
      <c r="D33" s="40" t="s">
        <v>30</v>
      </c>
      <c r="E33" s="3" t="s">
        <v>479</v>
      </c>
      <c r="F33" s="38">
        <f t="shared" si="6"/>
        <v>2681</v>
      </c>
      <c r="G33" s="38">
        <f t="shared" si="6"/>
        <v>0</v>
      </c>
      <c r="H33" s="38">
        <f t="shared" si="6"/>
        <v>2681</v>
      </c>
      <c r="I33" s="39">
        <f t="shared" si="6"/>
        <v>0</v>
      </c>
      <c r="J33" s="38">
        <f t="shared" si="6"/>
        <v>0</v>
      </c>
      <c r="K33" s="38">
        <f t="shared" si="6"/>
        <v>0</v>
      </c>
      <c r="L33" s="38">
        <f t="shared" si="6"/>
        <v>0</v>
      </c>
      <c r="M33" s="39">
        <f t="shared" si="6"/>
        <v>0</v>
      </c>
      <c r="N33" s="38">
        <f t="shared" si="6"/>
        <v>2681</v>
      </c>
      <c r="O33" s="38">
        <f t="shared" si="6"/>
        <v>0</v>
      </c>
      <c r="P33" s="38">
        <f t="shared" si="6"/>
        <v>2681</v>
      </c>
      <c r="Q33" s="39">
        <f t="shared" si="6"/>
        <v>0</v>
      </c>
      <c r="R33" s="110"/>
    </row>
    <row r="34" spans="1:18" s="37" customFormat="1" ht="33.75">
      <c r="A34" s="8" t="s">
        <v>26</v>
      </c>
      <c r="B34" s="3" t="s">
        <v>17</v>
      </c>
      <c r="C34" s="3" t="s">
        <v>28</v>
      </c>
      <c r="D34" s="40" t="s">
        <v>30</v>
      </c>
      <c r="E34" s="3" t="s">
        <v>480</v>
      </c>
      <c r="F34" s="38">
        <v>2681</v>
      </c>
      <c r="G34" s="38"/>
      <c r="H34" s="38">
        <v>2681</v>
      </c>
      <c r="I34" s="39"/>
      <c r="J34" s="62"/>
      <c r="K34" s="62"/>
      <c r="L34" s="62"/>
      <c r="M34" s="62"/>
      <c r="N34" s="38">
        <f>F34+J34+K34</f>
        <v>2681</v>
      </c>
      <c r="O34" s="38">
        <f>G34+K34</f>
        <v>0</v>
      </c>
      <c r="P34" s="38">
        <f>H34+L34+M34</f>
        <v>2681</v>
      </c>
      <c r="Q34" s="39">
        <f>I34+M34</f>
        <v>0</v>
      </c>
      <c r="R34" s="110"/>
    </row>
    <row r="35" spans="1:18" s="37" customFormat="1" ht="33.75">
      <c r="A35" s="10" t="s">
        <v>31</v>
      </c>
      <c r="B35" s="3" t="s">
        <v>17</v>
      </c>
      <c r="C35" s="3" t="s">
        <v>28</v>
      </c>
      <c r="D35" s="40" t="s">
        <v>32</v>
      </c>
      <c r="E35" s="3"/>
      <c r="F35" s="47">
        <f t="shared" ref="F35:Q36" si="7">F36</f>
        <v>1765</v>
      </c>
      <c r="G35" s="47">
        <f t="shared" si="7"/>
        <v>0</v>
      </c>
      <c r="H35" s="47">
        <f t="shared" si="7"/>
        <v>1765</v>
      </c>
      <c r="I35" s="48">
        <f t="shared" si="7"/>
        <v>0</v>
      </c>
      <c r="J35" s="47">
        <f t="shared" si="7"/>
        <v>0</v>
      </c>
      <c r="K35" s="47">
        <f t="shared" si="7"/>
        <v>0</v>
      </c>
      <c r="L35" s="47">
        <f t="shared" si="7"/>
        <v>0</v>
      </c>
      <c r="M35" s="48">
        <f t="shared" si="7"/>
        <v>0</v>
      </c>
      <c r="N35" s="47">
        <f t="shared" si="7"/>
        <v>1765</v>
      </c>
      <c r="O35" s="47">
        <f t="shared" si="7"/>
        <v>0</v>
      </c>
      <c r="P35" s="47">
        <f t="shared" si="7"/>
        <v>1765</v>
      </c>
      <c r="Q35" s="48">
        <f t="shared" si="7"/>
        <v>0</v>
      </c>
      <c r="R35" s="110"/>
    </row>
    <row r="36" spans="1:18" s="49" customFormat="1" ht="83.25">
      <c r="A36" s="10" t="s">
        <v>25</v>
      </c>
      <c r="B36" s="3" t="s">
        <v>17</v>
      </c>
      <c r="C36" s="3" t="s">
        <v>28</v>
      </c>
      <c r="D36" s="40" t="s">
        <v>32</v>
      </c>
      <c r="E36" s="3" t="s">
        <v>479</v>
      </c>
      <c r="F36" s="38">
        <f t="shared" si="7"/>
        <v>1765</v>
      </c>
      <c r="G36" s="38">
        <f t="shared" si="7"/>
        <v>0</v>
      </c>
      <c r="H36" s="38">
        <f t="shared" si="7"/>
        <v>1765</v>
      </c>
      <c r="I36" s="39">
        <f t="shared" si="7"/>
        <v>0</v>
      </c>
      <c r="J36" s="38">
        <f t="shared" si="7"/>
        <v>0</v>
      </c>
      <c r="K36" s="38">
        <f t="shared" si="7"/>
        <v>0</v>
      </c>
      <c r="L36" s="38">
        <f t="shared" si="7"/>
        <v>0</v>
      </c>
      <c r="M36" s="39">
        <f t="shared" si="7"/>
        <v>0</v>
      </c>
      <c r="N36" s="38">
        <f t="shared" si="7"/>
        <v>1765</v>
      </c>
      <c r="O36" s="38">
        <f t="shared" si="7"/>
        <v>0</v>
      </c>
      <c r="P36" s="38">
        <f t="shared" si="7"/>
        <v>1765</v>
      </c>
      <c r="Q36" s="39">
        <f t="shared" si="7"/>
        <v>0</v>
      </c>
      <c r="R36" s="110"/>
    </row>
    <row r="37" spans="1:18" s="49" customFormat="1" ht="33.75">
      <c r="A37" s="8" t="s">
        <v>26</v>
      </c>
      <c r="B37" s="3" t="s">
        <v>17</v>
      </c>
      <c r="C37" s="3" t="s">
        <v>28</v>
      </c>
      <c r="D37" s="40" t="s">
        <v>32</v>
      </c>
      <c r="E37" s="3" t="s">
        <v>480</v>
      </c>
      <c r="F37" s="38">
        <v>1765</v>
      </c>
      <c r="G37" s="38"/>
      <c r="H37" s="38">
        <v>1765</v>
      </c>
      <c r="I37" s="39"/>
      <c r="J37" s="66"/>
      <c r="K37" s="66"/>
      <c r="L37" s="66"/>
      <c r="M37" s="66"/>
      <c r="N37" s="38">
        <f>F37+J37+K37</f>
        <v>1765</v>
      </c>
      <c r="O37" s="38">
        <f>G37+K37</f>
        <v>0</v>
      </c>
      <c r="P37" s="38">
        <f>H37+L37+M37</f>
        <v>1765</v>
      </c>
      <c r="Q37" s="39">
        <f>I37+M37</f>
        <v>0</v>
      </c>
      <c r="R37" s="110"/>
    </row>
    <row r="38" spans="1:18" s="41" customFormat="1" ht="20.25">
      <c r="A38" s="10" t="s">
        <v>33</v>
      </c>
      <c r="B38" s="3" t="s">
        <v>17</v>
      </c>
      <c r="C38" s="3" t="s">
        <v>28</v>
      </c>
      <c r="D38" s="5" t="s">
        <v>34</v>
      </c>
      <c r="E38" s="3"/>
      <c r="F38" s="38">
        <f t="shared" ref="F38:Q38" si="8">F39+F41+F45+F43</f>
        <v>75332</v>
      </c>
      <c r="G38" s="38">
        <f t="shared" si="8"/>
        <v>0</v>
      </c>
      <c r="H38" s="38">
        <f t="shared" si="8"/>
        <v>75332</v>
      </c>
      <c r="I38" s="39">
        <f t="shared" si="8"/>
        <v>0</v>
      </c>
      <c r="J38" s="38">
        <f t="shared" si="8"/>
        <v>0</v>
      </c>
      <c r="K38" s="38">
        <f t="shared" si="8"/>
        <v>0</v>
      </c>
      <c r="L38" s="38">
        <f t="shared" si="8"/>
        <v>0</v>
      </c>
      <c r="M38" s="39">
        <f t="shared" si="8"/>
        <v>0</v>
      </c>
      <c r="N38" s="38">
        <f t="shared" si="8"/>
        <v>75332</v>
      </c>
      <c r="O38" s="38">
        <f t="shared" si="8"/>
        <v>0</v>
      </c>
      <c r="P38" s="38">
        <f t="shared" si="8"/>
        <v>75332</v>
      </c>
      <c r="Q38" s="39">
        <f t="shared" si="8"/>
        <v>0</v>
      </c>
      <c r="R38" s="110"/>
    </row>
    <row r="39" spans="1:18" s="50" customFormat="1" ht="83.25">
      <c r="A39" s="10" t="s">
        <v>25</v>
      </c>
      <c r="B39" s="3" t="s">
        <v>17</v>
      </c>
      <c r="C39" s="3" t="s">
        <v>28</v>
      </c>
      <c r="D39" s="5" t="s">
        <v>34</v>
      </c>
      <c r="E39" s="3" t="s">
        <v>479</v>
      </c>
      <c r="F39" s="38">
        <f t="shared" ref="F39:M39" si="9">F40</f>
        <v>65447</v>
      </c>
      <c r="G39" s="38">
        <f t="shared" si="9"/>
        <v>0</v>
      </c>
      <c r="H39" s="38">
        <f t="shared" si="9"/>
        <v>65447</v>
      </c>
      <c r="I39" s="39">
        <f t="shared" si="9"/>
        <v>0</v>
      </c>
      <c r="J39" s="38">
        <f t="shared" si="9"/>
        <v>0</v>
      </c>
      <c r="K39" s="38">
        <f t="shared" si="9"/>
        <v>0</v>
      </c>
      <c r="L39" s="38">
        <f t="shared" si="9"/>
        <v>0</v>
      </c>
      <c r="M39" s="39">
        <f t="shared" si="9"/>
        <v>0</v>
      </c>
      <c r="N39" s="38">
        <f>N40</f>
        <v>65447</v>
      </c>
      <c r="O39" s="38">
        <f>O40</f>
        <v>0</v>
      </c>
      <c r="P39" s="38">
        <f>P40</f>
        <v>65447</v>
      </c>
      <c r="Q39" s="39">
        <f>Q40</f>
        <v>0</v>
      </c>
      <c r="R39" s="110"/>
    </row>
    <row r="40" spans="1:18" s="50" customFormat="1" ht="33.75">
      <c r="A40" s="8" t="s">
        <v>26</v>
      </c>
      <c r="B40" s="3" t="s">
        <v>17</v>
      </c>
      <c r="C40" s="3" t="s">
        <v>28</v>
      </c>
      <c r="D40" s="5" t="s">
        <v>34</v>
      </c>
      <c r="E40" s="3" t="s">
        <v>480</v>
      </c>
      <c r="F40" s="38">
        <v>65447</v>
      </c>
      <c r="G40" s="38"/>
      <c r="H40" s="38">
        <v>65447</v>
      </c>
      <c r="I40" s="39"/>
      <c r="J40" s="52"/>
      <c r="K40" s="52"/>
      <c r="L40" s="52"/>
      <c r="M40" s="52"/>
      <c r="N40" s="38">
        <f>F40+J40+K40</f>
        <v>65447</v>
      </c>
      <c r="O40" s="38">
        <f>G40+K40</f>
        <v>0</v>
      </c>
      <c r="P40" s="38">
        <f>H40+L40+M40</f>
        <v>65447</v>
      </c>
      <c r="Q40" s="39">
        <f>I40+M40</f>
        <v>0</v>
      </c>
      <c r="R40" s="110"/>
    </row>
    <row r="41" spans="1:18" s="50" customFormat="1" ht="33.75">
      <c r="A41" s="10" t="s">
        <v>35</v>
      </c>
      <c r="B41" s="3" t="s">
        <v>17</v>
      </c>
      <c r="C41" s="3" t="s">
        <v>28</v>
      </c>
      <c r="D41" s="5" t="s">
        <v>34</v>
      </c>
      <c r="E41" s="3" t="s">
        <v>483</v>
      </c>
      <c r="F41" s="38">
        <f t="shared" ref="F41:M41" si="10">F42</f>
        <v>9406</v>
      </c>
      <c r="G41" s="38">
        <f t="shared" si="10"/>
        <v>0</v>
      </c>
      <c r="H41" s="38">
        <f t="shared" si="10"/>
        <v>9406</v>
      </c>
      <c r="I41" s="39">
        <f t="shared" si="10"/>
        <v>0</v>
      </c>
      <c r="J41" s="38">
        <f t="shared" si="10"/>
        <v>0</v>
      </c>
      <c r="K41" s="38">
        <f t="shared" si="10"/>
        <v>0</v>
      </c>
      <c r="L41" s="38">
        <f t="shared" si="10"/>
        <v>0</v>
      </c>
      <c r="M41" s="39">
        <f t="shared" si="10"/>
        <v>0</v>
      </c>
      <c r="N41" s="38">
        <f>N42</f>
        <v>9406</v>
      </c>
      <c r="O41" s="38">
        <f>O42</f>
        <v>0</v>
      </c>
      <c r="P41" s="38">
        <f>P42</f>
        <v>9406</v>
      </c>
      <c r="Q41" s="39">
        <f>Q42</f>
        <v>0</v>
      </c>
      <c r="R41" s="110"/>
    </row>
    <row r="42" spans="1:18" s="50" customFormat="1" ht="34.5" customHeight="1">
      <c r="A42" s="8" t="s">
        <v>36</v>
      </c>
      <c r="B42" s="3" t="s">
        <v>17</v>
      </c>
      <c r="C42" s="3" t="s">
        <v>28</v>
      </c>
      <c r="D42" s="5" t="s">
        <v>34</v>
      </c>
      <c r="E42" s="3" t="s">
        <v>484</v>
      </c>
      <c r="F42" s="38">
        <v>9406</v>
      </c>
      <c r="G42" s="38"/>
      <c r="H42" s="38">
        <v>9406</v>
      </c>
      <c r="I42" s="39"/>
      <c r="J42" s="52"/>
      <c r="K42" s="52"/>
      <c r="L42" s="52"/>
      <c r="M42" s="52"/>
      <c r="N42" s="38">
        <f>F42+J42+K42</f>
        <v>9406</v>
      </c>
      <c r="O42" s="38">
        <f>G42+K42</f>
        <v>0</v>
      </c>
      <c r="P42" s="38">
        <f>H42+L42+M42</f>
        <v>9406</v>
      </c>
      <c r="Q42" s="39">
        <f>I42+M42</f>
        <v>0</v>
      </c>
      <c r="R42" s="110"/>
    </row>
    <row r="43" spans="1:18" s="50" customFormat="1" ht="20.25" customHeight="1">
      <c r="A43" s="8" t="s">
        <v>37</v>
      </c>
      <c r="B43" s="3" t="s">
        <v>17</v>
      </c>
      <c r="C43" s="3" t="s">
        <v>28</v>
      </c>
      <c r="D43" s="5" t="s">
        <v>34</v>
      </c>
      <c r="E43" s="3" t="s">
        <v>497</v>
      </c>
      <c r="F43" s="38">
        <f>F44</f>
        <v>96</v>
      </c>
      <c r="G43" s="38">
        <f t="shared" ref="G43:M43" si="11">SUM(G44)</f>
        <v>0</v>
      </c>
      <c r="H43" s="38">
        <f>H44</f>
        <v>96</v>
      </c>
      <c r="I43" s="39">
        <f t="shared" si="11"/>
        <v>0</v>
      </c>
      <c r="J43" s="38">
        <f>J44</f>
        <v>0</v>
      </c>
      <c r="K43" s="38">
        <f t="shared" si="11"/>
        <v>0</v>
      </c>
      <c r="L43" s="38">
        <f>L44</f>
        <v>0</v>
      </c>
      <c r="M43" s="39">
        <f t="shared" si="11"/>
        <v>0</v>
      </c>
      <c r="N43" s="38">
        <f>N44</f>
        <v>96</v>
      </c>
      <c r="O43" s="38">
        <f>SUM(O44)</f>
        <v>0</v>
      </c>
      <c r="P43" s="38">
        <f>P44</f>
        <v>96</v>
      </c>
      <c r="Q43" s="39">
        <f>SUM(Q44)</f>
        <v>0</v>
      </c>
      <c r="R43" s="110"/>
    </row>
    <row r="44" spans="1:18" s="50" customFormat="1" ht="20.25">
      <c r="A44" s="8" t="s">
        <v>38</v>
      </c>
      <c r="B44" s="3" t="s">
        <v>17</v>
      </c>
      <c r="C44" s="3" t="s">
        <v>28</v>
      </c>
      <c r="D44" s="5" t="s">
        <v>34</v>
      </c>
      <c r="E44" s="3" t="s">
        <v>498</v>
      </c>
      <c r="F44" s="38">
        <v>96</v>
      </c>
      <c r="G44" s="38"/>
      <c r="H44" s="38">
        <v>96</v>
      </c>
      <c r="I44" s="39"/>
      <c r="J44" s="52"/>
      <c r="K44" s="52"/>
      <c r="L44" s="52"/>
      <c r="M44" s="52"/>
      <c r="N44" s="38">
        <f>F44+J44+K44</f>
        <v>96</v>
      </c>
      <c r="O44" s="38">
        <f>G44+K44</f>
        <v>0</v>
      </c>
      <c r="P44" s="38">
        <f>H44+L44+M44</f>
        <v>96</v>
      </c>
      <c r="Q44" s="39">
        <f>I44+M44</f>
        <v>0</v>
      </c>
      <c r="R44" s="110"/>
    </row>
    <row r="45" spans="1:18" s="41" customFormat="1" ht="20.25">
      <c r="A45" s="10" t="s">
        <v>39</v>
      </c>
      <c r="B45" s="3" t="s">
        <v>17</v>
      </c>
      <c r="C45" s="3" t="s">
        <v>28</v>
      </c>
      <c r="D45" s="5" t="s">
        <v>34</v>
      </c>
      <c r="E45" s="3" t="s">
        <v>490</v>
      </c>
      <c r="F45" s="38">
        <f>F47+F46</f>
        <v>383</v>
      </c>
      <c r="G45" s="38">
        <f t="shared" ref="G45:M45" si="12">G47+G46</f>
        <v>0</v>
      </c>
      <c r="H45" s="38">
        <f t="shared" si="12"/>
        <v>383</v>
      </c>
      <c r="I45" s="38">
        <f t="shared" si="12"/>
        <v>0</v>
      </c>
      <c r="J45" s="38">
        <f t="shared" si="12"/>
        <v>0</v>
      </c>
      <c r="K45" s="38">
        <f t="shared" si="12"/>
        <v>0</v>
      </c>
      <c r="L45" s="38">
        <f t="shared" si="12"/>
        <v>0</v>
      </c>
      <c r="M45" s="38">
        <f t="shared" si="12"/>
        <v>0</v>
      </c>
      <c r="N45" s="38">
        <f>N47+N46</f>
        <v>383</v>
      </c>
      <c r="O45" s="38">
        <f>O47+O46</f>
        <v>0</v>
      </c>
      <c r="P45" s="38">
        <f>P47+P46</f>
        <v>383</v>
      </c>
      <c r="Q45" s="39">
        <f>Q47+Q46</f>
        <v>0</v>
      </c>
      <c r="R45" s="110"/>
    </row>
    <row r="46" spans="1:18" s="41" customFormat="1" ht="20.25" hidden="1">
      <c r="A46" s="10" t="s">
        <v>40</v>
      </c>
      <c r="B46" s="3" t="s">
        <v>17</v>
      </c>
      <c r="C46" s="3" t="s">
        <v>28</v>
      </c>
      <c r="D46" s="5" t="s">
        <v>34</v>
      </c>
      <c r="E46" s="3" t="s">
        <v>579</v>
      </c>
      <c r="F46" s="38"/>
      <c r="G46" s="38"/>
      <c r="H46" s="38"/>
      <c r="I46" s="39"/>
      <c r="J46" s="54"/>
      <c r="K46" s="54"/>
      <c r="L46" s="54"/>
      <c r="M46" s="54"/>
      <c r="N46" s="38">
        <f>F46+J46+K46</f>
        <v>0</v>
      </c>
      <c r="O46" s="38">
        <f>G46+K46</f>
        <v>0</v>
      </c>
      <c r="P46" s="38">
        <f>H46+L46+M46</f>
        <v>0</v>
      </c>
      <c r="Q46" s="39">
        <f>I46+M46</f>
        <v>0</v>
      </c>
      <c r="R46" s="110"/>
    </row>
    <row r="47" spans="1:18" s="41" customFormat="1" ht="20.25">
      <c r="A47" s="10" t="s">
        <v>41</v>
      </c>
      <c r="B47" s="3" t="s">
        <v>17</v>
      </c>
      <c r="C47" s="3" t="s">
        <v>28</v>
      </c>
      <c r="D47" s="5" t="s">
        <v>34</v>
      </c>
      <c r="E47" s="3" t="s">
        <v>492</v>
      </c>
      <c r="F47" s="38">
        <v>383</v>
      </c>
      <c r="G47" s="38"/>
      <c r="H47" s="38">
        <v>383</v>
      </c>
      <c r="I47" s="39"/>
      <c r="J47" s="54"/>
      <c r="K47" s="54"/>
      <c r="L47" s="54"/>
      <c r="M47" s="54"/>
      <c r="N47" s="38">
        <f>F47+J47+K47</f>
        <v>383</v>
      </c>
      <c r="O47" s="38">
        <f>G47+K47</f>
        <v>0</v>
      </c>
      <c r="P47" s="38">
        <f>H47+L47+M47</f>
        <v>383</v>
      </c>
      <c r="Q47" s="39">
        <f>I47+M47</f>
        <v>0</v>
      </c>
      <c r="R47" s="110"/>
    </row>
    <row r="48" spans="1:18" s="50" customFormat="1" ht="20.25">
      <c r="A48" s="10"/>
      <c r="B48" s="3"/>
      <c r="C48" s="3"/>
      <c r="D48" s="51"/>
      <c r="E48" s="3"/>
      <c r="F48" s="52"/>
      <c r="G48" s="52"/>
      <c r="H48" s="52"/>
      <c r="I48" s="53"/>
      <c r="J48" s="52"/>
      <c r="K48" s="52"/>
      <c r="L48" s="52"/>
      <c r="M48" s="52"/>
      <c r="N48" s="52"/>
      <c r="O48" s="52"/>
      <c r="P48" s="52"/>
      <c r="Q48" s="53"/>
      <c r="R48" s="110"/>
    </row>
    <row r="49" spans="1:18" s="37" customFormat="1" ht="90.75" customHeight="1">
      <c r="A49" s="33" t="s">
        <v>42</v>
      </c>
      <c r="B49" s="34" t="s">
        <v>17</v>
      </c>
      <c r="C49" s="34" t="s">
        <v>43</v>
      </c>
      <c r="D49" s="43"/>
      <c r="E49" s="34"/>
      <c r="F49" s="36">
        <f t="shared" ref="F49:Q49" si="13">F50+F75</f>
        <v>779683</v>
      </c>
      <c r="G49" s="36">
        <f t="shared" si="13"/>
        <v>0</v>
      </c>
      <c r="H49" s="36">
        <f t="shared" si="13"/>
        <v>779683</v>
      </c>
      <c r="I49" s="36">
        <f t="shared" si="13"/>
        <v>0</v>
      </c>
      <c r="J49" s="36">
        <f t="shared" si="13"/>
        <v>0</v>
      </c>
      <c r="K49" s="36">
        <f t="shared" si="13"/>
        <v>0</v>
      </c>
      <c r="L49" s="36">
        <f t="shared" si="13"/>
        <v>0</v>
      </c>
      <c r="M49" s="36">
        <f t="shared" si="13"/>
        <v>0</v>
      </c>
      <c r="N49" s="36">
        <f t="shared" si="13"/>
        <v>779682</v>
      </c>
      <c r="O49" s="36">
        <f t="shared" si="13"/>
        <v>0</v>
      </c>
      <c r="P49" s="36">
        <f t="shared" si="13"/>
        <v>779682</v>
      </c>
      <c r="Q49" s="36">
        <f t="shared" si="13"/>
        <v>0</v>
      </c>
      <c r="R49" s="110"/>
    </row>
    <row r="50" spans="1:18" s="49" customFormat="1" ht="51">
      <c r="A50" s="10" t="s">
        <v>481</v>
      </c>
      <c r="B50" s="3" t="s">
        <v>17</v>
      </c>
      <c r="C50" s="3" t="s">
        <v>43</v>
      </c>
      <c r="D50" s="5" t="s">
        <v>476</v>
      </c>
      <c r="E50" s="46"/>
      <c r="F50" s="38">
        <f t="shared" ref="F50:Q51" si="14">F51</f>
        <v>779683</v>
      </c>
      <c r="G50" s="38">
        <f t="shared" si="14"/>
        <v>0</v>
      </c>
      <c r="H50" s="38">
        <f t="shared" si="14"/>
        <v>779683</v>
      </c>
      <c r="I50" s="38">
        <f t="shared" si="14"/>
        <v>0</v>
      </c>
      <c r="J50" s="38">
        <f t="shared" si="14"/>
        <v>0</v>
      </c>
      <c r="K50" s="38">
        <f t="shared" si="14"/>
        <v>0</v>
      </c>
      <c r="L50" s="38">
        <f t="shared" si="14"/>
        <v>0</v>
      </c>
      <c r="M50" s="38">
        <f t="shared" si="14"/>
        <v>0</v>
      </c>
      <c r="N50" s="38">
        <f t="shared" si="14"/>
        <v>779682</v>
      </c>
      <c r="O50" s="38">
        <f t="shared" si="14"/>
        <v>0</v>
      </c>
      <c r="P50" s="38">
        <f t="shared" si="14"/>
        <v>779682</v>
      </c>
      <c r="Q50" s="39">
        <f t="shared" si="14"/>
        <v>0</v>
      </c>
      <c r="R50" s="110"/>
    </row>
    <row r="51" spans="1:18" s="49" customFormat="1" ht="33.75">
      <c r="A51" s="10" t="s">
        <v>21</v>
      </c>
      <c r="B51" s="3" t="s">
        <v>17</v>
      </c>
      <c r="C51" s="3" t="s">
        <v>43</v>
      </c>
      <c r="D51" s="40" t="s">
        <v>477</v>
      </c>
      <c r="E51" s="3"/>
      <c r="F51" s="38">
        <f t="shared" si="14"/>
        <v>779683</v>
      </c>
      <c r="G51" s="38">
        <f t="shared" si="14"/>
        <v>0</v>
      </c>
      <c r="H51" s="38">
        <f t="shared" si="14"/>
        <v>779683</v>
      </c>
      <c r="I51" s="38">
        <f t="shared" si="14"/>
        <v>0</v>
      </c>
      <c r="J51" s="38">
        <f t="shared" si="14"/>
        <v>0</v>
      </c>
      <c r="K51" s="38">
        <f t="shared" si="14"/>
        <v>0</v>
      </c>
      <c r="L51" s="38">
        <f t="shared" si="14"/>
        <v>0</v>
      </c>
      <c r="M51" s="38">
        <f t="shared" si="14"/>
        <v>0</v>
      </c>
      <c r="N51" s="38">
        <f t="shared" si="14"/>
        <v>779682</v>
      </c>
      <c r="O51" s="38">
        <f t="shared" si="14"/>
        <v>0</v>
      </c>
      <c r="P51" s="38">
        <f t="shared" si="14"/>
        <v>779682</v>
      </c>
      <c r="Q51" s="39">
        <f t="shared" si="14"/>
        <v>0</v>
      </c>
      <c r="R51" s="110"/>
    </row>
    <row r="52" spans="1:18" s="41" customFormat="1" ht="20.25">
      <c r="A52" s="10" t="s">
        <v>33</v>
      </c>
      <c r="B52" s="3" t="s">
        <v>17</v>
      </c>
      <c r="C52" s="3" t="s">
        <v>43</v>
      </c>
      <c r="D52" s="40" t="s">
        <v>482</v>
      </c>
      <c r="E52" s="3"/>
      <c r="F52" s="38">
        <f>F53+F55+F57</f>
        <v>779683</v>
      </c>
      <c r="G52" s="38">
        <f t="shared" ref="G52:M52" si="15">G53+G55+G57</f>
        <v>0</v>
      </c>
      <c r="H52" s="38">
        <f t="shared" si="15"/>
        <v>779683</v>
      </c>
      <c r="I52" s="38">
        <f t="shared" si="15"/>
        <v>0</v>
      </c>
      <c r="J52" s="38">
        <f t="shared" si="15"/>
        <v>0</v>
      </c>
      <c r="K52" s="38">
        <f t="shared" si="15"/>
        <v>0</v>
      </c>
      <c r="L52" s="38">
        <f t="shared" si="15"/>
        <v>0</v>
      </c>
      <c r="M52" s="38">
        <f t="shared" si="15"/>
        <v>0</v>
      </c>
      <c r="N52" s="38">
        <f>N53+N55+N57</f>
        <v>779682</v>
      </c>
      <c r="O52" s="38">
        <f>O53+O55+O57</f>
        <v>0</v>
      </c>
      <c r="P52" s="38">
        <f>P53+P55+P57</f>
        <v>779682</v>
      </c>
      <c r="Q52" s="39">
        <f>Q53+Q55+Q57</f>
        <v>0</v>
      </c>
      <c r="R52" s="110"/>
    </row>
    <row r="53" spans="1:18" s="41" customFormat="1" ht="83.25">
      <c r="A53" s="10" t="s">
        <v>25</v>
      </c>
      <c r="B53" s="3" t="s">
        <v>17</v>
      </c>
      <c r="C53" s="3" t="s">
        <v>43</v>
      </c>
      <c r="D53" s="40" t="s">
        <v>482</v>
      </c>
      <c r="E53" s="3" t="s">
        <v>479</v>
      </c>
      <c r="F53" s="38">
        <f t="shared" ref="F53:M53" si="16">F54</f>
        <v>764569</v>
      </c>
      <c r="G53" s="38">
        <f t="shared" si="16"/>
        <v>0</v>
      </c>
      <c r="H53" s="38">
        <f t="shared" si="16"/>
        <v>764569</v>
      </c>
      <c r="I53" s="38">
        <f t="shared" si="16"/>
        <v>0</v>
      </c>
      <c r="J53" s="38">
        <f t="shared" si="16"/>
        <v>0</v>
      </c>
      <c r="K53" s="38">
        <f t="shared" si="16"/>
        <v>0</v>
      </c>
      <c r="L53" s="38">
        <f t="shared" si="16"/>
        <v>0</v>
      </c>
      <c r="M53" s="38">
        <f t="shared" si="16"/>
        <v>0</v>
      </c>
      <c r="N53" s="38">
        <f>N54</f>
        <v>764569</v>
      </c>
      <c r="O53" s="38">
        <f>O54</f>
        <v>0</v>
      </c>
      <c r="P53" s="38">
        <f>P54</f>
        <v>764569</v>
      </c>
      <c r="Q53" s="39">
        <f>Q54</f>
        <v>0</v>
      </c>
      <c r="R53" s="110"/>
    </row>
    <row r="54" spans="1:18" s="41" customFormat="1" ht="33.75">
      <c r="A54" s="8" t="s">
        <v>26</v>
      </c>
      <c r="B54" s="3" t="s">
        <v>17</v>
      </c>
      <c r="C54" s="3" t="s">
        <v>43</v>
      </c>
      <c r="D54" s="40" t="s">
        <v>482</v>
      </c>
      <c r="E54" s="3" t="s">
        <v>480</v>
      </c>
      <c r="F54" s="38">
        <f>685356+79213</f>
        <v>764569</v>
      </c>
      <c r="G54" s="38"/>
      <c r="H54" s="38">
        <f>685356+79213</f>
        <v>764569</v>
      </c>
      <c r="I54" s="39"/>
      <c r="J54" s="54"/>
      <c r="K54" s="54"/>
      <c r="L54" s="54"/>
      <c r="M54" s="54"/>
      <c r="N54" s="38">
        <f>F54+J54+K54</f>
        <v>764569</v>
      </c>
      <c r="O54" s="38">
        <f>G54+K54</f>
        <v>0</v>
      </c>
      <c r="P54" s="38">
        <f>H54+L54+M54</f>
        <v>764569</v>
      </c>
      <c r="Q54" s="39">
        <f>I54+M54</f>
        <v>0</v>
      </c>
      <c r="R54" s="110"/>
    </row>
    <row r="55" spans="1:18" s="41" customFormat="1" ht="33.75">
      <c r="A55" s="10" t="s">
        <v>35</v>
      </c>
      <c r="B55" s="3" t="s">
        <v>17</v>
      </c>
      <c r="C55" s="3" t="s">
        <v>43</v>
      </c>
      <c r="D55" s="40" t="s">
        <v>482</v>
      </c>
      <c r="E55" s="3" t="s">
        <v>483</v>
      </c>
      <c r="F55" s="38">
        <f t="shared" ref="F55:M55" si="17">F56</f>
        <v>15113</v>
      </c>
      <c r="G55" s="38">
        <f t="shared" si="17"/>
        <v>0</v>
      </c>
      <c r="H55" s="38">
        <f t="shared" si="17"/>
        <v>15113</v>
      </c>
      <c r="I55" s="38">
        <f t="shared" si="17"/>
        <v>0</v>
      </c>
      <c r="J55" s="38">
        <f t="shared" si="17"/>
        <v>0</v>
      </c>
      <c r="K55" s="38">
        <f t="shared" si="17"/>
        <v>0</v>
      </c>
      <c r="L55" s="38">
        <f t="shared" si="17"/>
        <v>0</v>
      </c>
      <c r="M55" s="38">
        <f t="shared" si="17"/>
        <v>0</v>
      </c>
      <c r="N55" s="38">
        <f>N56</f>
        <v>15113</v>
      </c>
      <c r="O55" s="38">
        <f>O56</f>
        <v>0</v>
      </c>
      <c r="P55" s="38">
        <f>P56</f>
        <v>15113</v>
      </c>
      <c r="Q55" s="39">
        <f>Q56</f>
        <v>0</v>
      </c>
      <c r="R55" s="110"/>
    </row>
    <row r="56" spans="1:18" s="41" customFormat="1" ht="31.5" customHeight="1">
      <c r="A56" s="8" t="s">
        <v>36</v>
      </c>
      <c r="B56" s="3" t="s">
        <v>17</v>
      </c>
      <c r="C56" s="3" t="s">
        <v>43</v>
      </c>
      <c r="D56" s="40" t="s">
        <v>482</v>
      </c>
      <c r="E56" s="3" t="s">
        <v>484</v>
      </c>
      <c r="F56" s="38">
        <f>6+10821+4286</f>
        <v>15113</v>
      </c>
      <c r="G56" s="38"/>
      <c r="H56" s="38">
        <f>6+10821+4286</f>
        <v>15113</v>
      </c>
      <c r="I56" s="39"/>
      <c r="J56" s="54"/>
      <c r="K56" s="54"/>
      <c r="L56" s="54"/>
      <c r="M56" s="54"/>
      <c r="N56" s="38">
        <f>F56+J56+K56</f>
        <v>15113</v>
      </c>
      <c r="O56" s="38">
        <f>G56+K56</f>
        <v>0</v>
      </c>
      <c r="P56" s="38">
        <f>H56+L56+M56</f>
        <v>15113</v>
      </c>
      <c r="Q56" s="39">
        <f>I56+M56</f>
        <v>0</v>
      </c>
      <c r="R56" s="110"/>
    </row>
    <row r="57" spans="1:18" s="41" customFormat="1" ht="20.25">
      <c r="A57" s="10" t="s">
        <v>39</v>
      </c>
      <c r="B57" s="3" t="s">
        <v>17</v>
      </c>
      <c r="C57" s="3" t="s">
        <v>43</v>
      </c>
      <c r="D57" s="40" t="s">
        <v>482</v>
      </c>
      <c r="E57" s="3" t="s">
        <v>490</v>
      </c>
      <c r="F57" s="38">
        <f>F58</f>
        <v>1</v>
      </c>
      <c r="G57" s="38">
        <f>G58</f>
        <v>0</v>
      </c>
      <c r="H57" s="38">
        <f>H58</f>
        <v>1</v>
      </c>
      <c r="I57" s="39">
        <f>I58</f>
        <v>0</v>
      </c>
      <c r="J57" s="54"/>
      <c r="K57" s="54"/>
      <c r="L57" s="54"/>
      <c r="M57" s="54"/>
      <c r="N57" s="38">
        <f>N58</f>
        <v>0</v>
      </c>
      <c r="O57" s="38">
        <f>O58</f>
        <v>0</v>
      </c>
      <c r="P57" s="38">
        <f>P58</f>
        <v>0</v>
      </c>
      <c r="Q57" s="39">
        <f>Q58</f>
        <v>0</v>
      </c>
      <c r="R57" s="110"/>
    </row>
    <row r="58" spans="1:18" s="41" customFormat="1" ht="20.25">
      <c r="A58" s="10" t="s">
        <v>491</v>
      </c>
      <c r="B58" s="3" t="s">
        <v>17</v>
      </c>
      <c r="C58" s="3" t="s">
        <v>43</v>
      </c>
      <c r="D58" s="40" t="s">
        <v>482</v>
      </c>
      <c r="E58" s="3" t="s">
        <v>492</v>
      </c>
      <c r="F58" s="38">
        <v>1</v>
      </c>
      <c r="G58" s="38"/>
      <c r="H58" s="38">
        <v>1</v>
      </c>
      <c r="I58" s="39"/>
      <c r="J58" s="54"/>
      <c r="K58" s="54"/>
      <c r="L58" s="54"/>
      <c r="M58" s="54"/>
      <c r="N58" s="38"/>
      <c r="O58" s="38"/>
      <c r="P58" s="38"/>
      <c r="Q58" s="39"/>
      <c r="R58" s="110"/>
    </row>
    <row r="59" spans="1:18" s="41" customFormat="1" ht="20.25" hidden="1">
      <c r="A59" s="129" t="s">
        <v>44</v>
      </c>
      <c r="B59" s="125" t="s">
        <v>17</v>
      </c>
      <c r="C59" s="125" t="s">
        <v>43</v>
      </c>
      <c r="D59" s="125" t="s">
        <v>580</v>
      </c>
      <c r="E59" s="125"/>
      <c r="F59" s="127"/>
      <c r="G59" s="127"/>
      <c r="H59" s="127"/>
      <c r="I59" s="128"/>
      <c r="J59" s="54"/>
      <c r="K59" s="54"/>
      <c r="L59" s="54"/>
      <c r="M59" s="54"/>
      <c r="N59" s="38"/>
      <c r="O59" s="38"/>
      <c r="P59" s="38"/>
      <c r="Q59" s="39"/>
      <c r="R59" s="110"/>
    </row>
    <row r="60" spans="1:18" s="41" customFormat="1" ht="33.75" hidden="1">
      <c r="A60" s="129" t="s">
        <v>46</v>
      </c>
      <c r="B60" s="125" t="s">
        <v>17</v>
      </c>
      <c r="C60" s="125" t="s">
        <v>43</v>
      </c>
      <c r="D60" s="125" t="s">
        <v>581</v>
      </c>
      <c r="E60" s="125"/>
      <c r="F60" s="127"/>
      <c r="G60" s="127"/>
      <c r="H60" s="127"/>
      <c r="I60" s="128"/>
      <c r="J60" s="54"/>
      <c r="K60" s="54"/>
      <c r="L60" s="54"/>
      <c r="M60" s="54"/>
      <c r="N60" s="38"/>
      <c r="O60" s="38"/>
      <c r="P60" s="38"/>
      <c r="Q60" s="39"/>
      <c r="R60" s="110"/>
    </row>
    <row r="61" spans="1:18" s="41" customFormat="1" ht="83.25" hidden="1">
      <c r="A61" s="129" t="s">
        <v>582</v>
      </c>
      <c r="B61" s="125" t="s">
        <v>17</v>
      </c>
      <c r="C61" s="125" t="s">
        <v>43</v>
      </c>
      <c r="D61" s="125" t="s">
        <v>581</v>
      </c>
      <c r="E61" s="125" t="s">
        <v>479</v>
      </c>
      <c r="F61" s="127"/>
      <c r="G61" s="127"/>
      <c r="H61" s="127"/>
      <c r="I61" s="128"/>
      <c r="J61" s="54"/>
      <c r="K61" s="54"/>
      <c r="L61" s="54"/>
      <c r="M61" s="54"/>
      <c r="N61" s="38"/>
      <c r="O61" s="38"/>
      <c r="P61" s="38"/>
      <c r="Q61" s="39"/>
      <c r="R61" s="110"/>
    </row>
    <row r="62" spans="1:18" s="41" customFormat="1" ht="33.75" hidden="1">
      <c r="A62" s="129" t="s">
        <v>26</v>
      </c>
      <c r="B62" s="125" t="s">
        <v>17</v>
      </c>
      <c r="C62" s="125" t="s">
        <v>43</v>
      </c>
      <c r="D62" s="125" t="s">
        <v>581</v>
      </c>
      <c r="E62" s="125" t="s">
        <v>480</v>
      </c>
      <c r="F62" s="127"/>
      <c r="G62" s="127"/>
      <c r="H62" s="127"/>
      <c r="I62" s="128"/>
      <c r="J62" s="54"/>
      <c r="K62" s="54"/>
      <c r="L62" s="54"/>
      <c r="M62" s="54"/>
      <c r="N62" s="38"/>
      <c r="O62" s="38"/>
      <c r="P62" s="38"/>
      <c r="Q62" s="39"/>
      <c r="R62" s="110"/>
    </row>
    <row r="63" spans="1:18" s="41" customFormat="1" ht="33.75" hidden="1">
      <c r="A63" s="130" t="s">
        <v>35</v>
      </c>
      <c r="B63" s="125" t="s">
        <v>17</v>
      </c>
      <c r="C63" s="125" t="s">
        <v>43</v>
      </c>
      <c r="D63" s="125" t="s">
        <v>581</v>
      </c>
      <c r="E63" s="125" t="s">
        <v>483</v>
      </c>
      <c r="F63" s="127"/>
      <c r="G63" s="127"/>
      <c r="H63" s="127"/>
      <c r="I63" s="128"/>
      <c r="J63" s="54"/>
      <c r="K63" s="54"/>
      <c r="L63" s="54"/>
      <c r="M63" s="54"/>
      <c r="N63" s="38"/>
      <c r="O63" s="38"/>
      <c r="P63" s="38"/>
      <c r="Q63" s="39"/>
      <c r="R63" s="110"/>
    </row>
    <row r="64" spans="1:18" s="41" customFormat="1" ht="50.25" hidden="1">
      <c r="A64" s="124" t="s">
        <v>36</v>
      </c>
      <c r="B64" s="125" t="s">
        <v>17</v>
      </c>
      <c r="C64" s="125" t="s">
        <v>43</v>
      </c>
      <c r="D64" s="125" t="s">
        <v>581</v>
      </c>
      <c r="E64" s="125" t="s">
        <v>484</v>
      </c>
      <c r="F64" s="127"/>
      <c r="G64" s="127"/>
      <c r="H64" s="127"/>
      <c r="I64" s="128"/>
      <c r="J64" s="54"/>
      <c r="K64" s="54"/>
      <c r="L64" s="54"/>
      <c r="M64" s="54"/>
      <c r="N64" s="38"/>
      <c r="O64" s="38"/>
      <c r="P64" s="38"/>
      <c r="Q64" s="39"/>
      <c r="R64" s="110"/>
    </row>
    <row r="65" spans="1:18" s="41" customFormat="1" ht="50.25" hidden="1">
      <c r="A65" s="129" t="s">
        <v>48</v>
      </c>
      <c r="B65" s="125" t="s">
        <v>17</v>
      </c>
      <c r="C65" s="125" t="s">
        <v>43</v>
      </c>
      <c r="D65" s="125" t="s">
        <v>583</v>
      </c>
      <c r="E65" s="125"/>
      <c r="F65" s="127"/>
      <c r="G65" s="127"/>
      <c r="H65" s="127"/>
      <c r="I65" s="128"/>
      <c r="J65" s="54"/>
      <c r="K65" s="54"/>
      <c r="L65" s="54"/>
      <c r="M65" s="54"/>
      <c r="N65" s="38"/>
      <c r="O65" s="38"/>
      <c r="P65" s="38"/>
      <c r="Q65" s="39"/>
      <c r="R65" s="110"/>
    </row>
    <row r="66" spans="1:18" s="41" customFormat="1" ht="83.25" hidden="1">
      <c r="A66" s="129" t="s">
        <v>582</v>
      </c>
      <c r="B66" s="125" t="s">
        <v>17</v>
      </c>
      <c r="C66" s="125" t="s">
        <v>43</v>
      </c>
      <c r="D66" s="125" t="s">
        <v>583</v>
      </c>
      <c r="E66" s="125" t="s">
        <v>479</v>
      </c>
      <c r="F66" s="127"/>
      <c r="G66" s="127"/>
      <c r="H66" s="127"/>
      <c r="I66" s="128"/>
      <c r="J66" s="54"/>
      <c r="K66" s="54"/>
      <c r="L66" s="54"/>
      <c r="M66" s="54"/>
      <c r="N66" s="38"/>
      <c r="O66" s="38"/>
      <c r="P66" s="38"/>
      <c r="Q66" s="39"/>
      <c r="R66" s="110"/>
    </row>
    <row r="67" spans="1:18" s="41" customFormat="1" ht="33.75" hidden="1">
      <c r="A67" s="129" t="s">
        <v>26</v>
      </c>
      <c r="B67" s="125" t="s">
        <v>17</v>
      </c>
      <c r="C67" s="125" t="s">
        <v>43</v>
      </c>
      <c r="D67" s="125" t="s">
        <v>583</v>
      </c>
      <c r="E67" s="125" t="s">
        <v>480</v>
      </c>
      <c r="F67" s="127"/>
      <c r="G67" s="127"/>
      <c r="H67" s="127"/>
      <c r="I67" s="128"/>
      <c r="J67" s="54"/>
      <c r="K67" s="54"/>
      <c r="L67" s="54"/>
      <c r="M67" s="54"/>
      <c r="N67" s="38"/>
      <c r="O67" s="38"/>
      <c r="P67" s="38"/>
      <c r="Q67" s="39"/>
      <c r="R67" s="110"/>
    </row>
    <row r="68" spans="1:18" s="41" customFormat="1" ht="33.75" hidden="1">
      <c r="A68" s="130" t="s">
        <v>35</v>
      </c>
      <c r="B68" s="125" t="s">
        <v>17</v>
      </c>
      <c r="C68" s="125" t="s">
        <v>43</v>
      </c>
      <c r="D68" s="125" t="s">
        <v>583</v>
      </c>
      <c r="E68" s="125" t="s">
        <v>483</v>
      </c>
      <c r="F68" s="127"/>
      <c r="G68" s="127"/>
      <c r="H68" s="127"/>
      <c r="I68" s="128"/>
      <c r="J68" s="54"/>
      <c r="K68" s="54"/>
      <c r="L68" s="54"/>
      <c r="M68" s="54"/>
      <c r="N68" s="38"/>
      <c r="O68" s="38"/>
      <c r="P68" s="38"/>
      <c r="Q68" s="39"/>
      <c r="R68" s="110"/>
    </row>
    <row r="69" spans="1:18" s="41" customFormat="1" ht="50.25" hidden="1">
      <c r="A69" s="124" t="s">
        <v>36</v>
      </c>
      <c r="B69" s="125" t="s">
        <v>17</v>
      </c>
      <c r="C69" s="125" t="s">
        <v>43</v>
      </c>
      <c r="D69" s="125" t="s">
        <v>583</v>
      </c>
      <c r="E69" s="125" t="s">
        <v>484</v>
      </c>
      <c r="F69" s="127"/>
      <c r="G69" s="127"/>
      <c r="H69" s="127"/>
      <c r="I69" s="128"/>
      <c r="J69" s="54"/>
      <c r="K69" s="54"/>
      <c r="L69" s="54"/>
      <c r="M69" s="54"/>
      <c r="N69" s="38"/>
      <c r="O69" s="38"/>
      <c r="P69" s="38"/>
      <c r="Q69" s="39"/>
      <c r="R69" s="110"/>
    </row>
    <row r="70" spans="1:18" s="41" customFormat="1" ht="50.25" hidden="1">
      <c r="A70" s="129" t="s">
        <v>50</v>
      </c>
      <c r="B70" s="125" t="s">
        <v>17</v>
      </c>
      <c r="C70" s="125" t="s">
        <v>43</v>
      </c>
      <c r="D70" s="125" t="s">
        <v>584</v>
      </c>
      <c r="E70" s="125"/>
      <c r="F70" s="127"/>
      <c r="G70" s="127"/>
      <c r="H70" s="127"/>
      <c r="I70" s="128"/>
      <c r="J70" s="54"/>
      <c r="K70" s="54"/>
      <c r="L70" s="54"/>
      <c r="M70" s="54"/>
      <c r="N70" s="38"/>
      <c r="O70" s="38"/>
      <c r="P70" s="38"/>
      <c r="Q70" s="39"/>
      <c r="R70" s="110"/>
    </row>
    <row r="71" spans="1:18" s="41" customFormat="1" ht="83.25" hidden="1">
      <c r="A71" s="129" t="s">
        <v>582</v>
      </c>
      <c r="B71" s="125" t="s">
        <v>17</v>
      </c>
      <c r="C71" s="125" t="s">
        <v>43</v>
      </c>
      <c r="D71" s="125" t="s">
        <v>584</v>
      </c>
      <c r="E71" s="125" t="s">
        <v>479</v>
      </c>
      <c r="F71" s="127"/>
      <c r="G71" s="127"/>
      <c r="H71" s="127"/>
      <c r="I71" s="128"/>
      <c r="J71" s="54"/>
      <c r="K71" s="54"/>
      <c r="L71" s="54"/>
      <c r="M71" s="54"/>
      <c r="N71" s="38"/>
      <c r="O71" s="38"/>
      <c r="P71" s="38"/>
      <c r="Q71" s="39"/>
      <c r="R71" s="110"/>
    </row>
    <row r="72" spans="1:18" s="41" customFormat="1" ht="33.75" hidden="1">
      <c r="A72" s="129" t="s">
        <v>26</v>
      </c>
      <c r="B72" s="125" t="s">
        <v>17</v>
      </c>
      <c r="C72" s="125" t="s">
        <v>43</v>
      </c>
      <c r="D72" s="125" t="s">
        <v>584</v>
      </c>
      <c r="E72" s="125" t="s">
        <v>480</v>
      </c>
      <c r="F72" s="127"/>
      <c r="G72" s="127"/>
      <c r="H72" s="127"/>
      <c r="I72" s="128"/>
      <c r="J72" s="54"/>
      <c r="K72" s="54"/>
      <c r="L72" s="54"/>
      <c r="M72" s="54"/>
      <c r="N72" s="38"/>
      <c r="O72" s="38"/>
      <c r="P72" s="38"/>
      <c r="Q72" s="39"/>
      <c r="R72" s="110"/>
    </row>
    <row r="73" spans="1:18" s="41" customFormat="1" ht="33.75" hidden="1">
      <c r="A73" s="130" t="s">
        <v>35</v>
      </c>
      <c r="B73" s="125" t="s">
        <v>17</v>
      </c>
      <c r="C73" s="125" t="s">
        <v>43</v>
      </c>
      <c r="D73" s="125" t="s">
        <v>584</v>
      </c>
      <c r="E73" s="125" t="s">
        <v>483</v>
      </c>
      <c r="F73" s="127"/>
      <c r="G73" s="127"/>
      <c r="H73" s="127"/>
      <c r="I73" s="128"/>
      <c r="J73" s="54"/>
      <c r="K73" s="54"/>
      <c r="L73" s="54"/>
      <c r="M73" s="54"/>
      <c r="N73" s="38"/>
      <c r="O73" s="38"/>
      <c r="P73" s="38"/>
      <c r="Q73" s="39"/>
      <c r="R73" s="110"/>
    </row>
    <row r="74" spans="1:18" s="41" customFormat="1" ht="50.25" hidden="1">
      <c r="A74" s="124" t="s">
        <v>36</v>
      </c>
      <c r="B74" s="125" t="s">
        <v>17</v>
      </c>
      <c r="C74" s="125" t="s">
        <v>43</v>
      </c>
      <c r="D74" s="125" t="s">
        <v>584</v>
      </c>
      <c r="E74" s="125" t="s">
        <v>484</v>
      </c>
      <c r="F74" s="127"/>
      <c r="G74" s="127"/>
      <c r="H74" s="127"/>
      <c r="I74" s="128"/>
      <c r="J74" s="54"/>
      <c r="K74" s="54"/>
      <c r="L74" s="54"/>
      <c r="M74" s="54"/>
      <c r="N74" s="38"/>
      <c r="O74" s="38"/>
      <c r="P74" s="38"/>
      <c r="Q74" s="39"/>
      <c r="R74" s="110"/>
    </row>
    <row r="75" spans="1:18" s="41" customFormat="1" ht="20.25" hidden="1">
      <c r="A75" s="130" t="s">
        <v>19</v>
      </c>
      <c r="B75" s="125" t="s">
        <v>17</v>
      </c>
      <c r="C75" s="125" t="s">
        <v>43</v>
      </c>
      <c r="D75" s="126" t="s">
        <v>20</v>
      </c>
      <c r="E75" s="125"/>
      <c r="F75" s="127">
        <f>F76</f>
        <v>0</v>
      </c>
      <c r="G75" s="127">
        <f t="shared" ref="G75:M76" si="18">G76</f>
        <v>0</v>
      </c>
      <c r="H75" s="127">
        <f t="shared" si="18"/>
        <v>0</v>
      </c>
      <c r="I75" s="127">
        <f t="shared" si="18"/>
        <v>0</v>
      </c>
      <c r="J75" s="38">
        <f t="shared" si="18"/>
        <v>0</v>
      </c>
      <c r="K75" s="38">
        <f t="shared" si="18"/>
        <v>0</v>
      </c>
      <c r="L75" s="38">
        <f t="shared" si="18"/>
        <v>0</v>
      </c>
      <c r="M75" s="38">
        <f t="shared" si="18"/>
        <v>0</v>
      </c>
      <c r="N75" s="38">
        <f>N76</f>
        <v>0</v>
      </c>
      <c r="O75" s="38">
        <f t="shared" ref="O75:Q76" si="19">O76</f>
        <v>0</v>
      </c>
      <c r="P75" s="38">
        <f t="shared" si="19"/>
        <v>0</v>
      </c>
      <c r="Q75" s="38">
        <f t="shared" si="19"/>
        <v>0</v>
      </c>
      <c r="R75" s="110"/>
    </row>
    <row r="76" spans="1:18" s="41" customFormat="1" ht="33.75" hidden="1">
      <c r="A76" s="130" t="s">
        <v>21</v>
      </c>
      <c r="B76" s="125" t="s">
        <v>17</v>
      </c>
      <c r="C76" s="125" t="s">
        <v>43</v>
      </c>
      <c r="D76" s="126" t="s">
        <v>22</v>
      </c>
      <c r="E76" s="125"/>
      <c r="F76" s="127">
        <f>F77</f>
        <v>0</v>
      </c>
      <c r="G76" s="127">
        <f t="shared" si="18"/>
        <v>0</v>
      </c>
      <c r="H76" s="127">
        <f t="shared" si="18"/>
        <v>0</v>
      </c>
      <c r="I76" s="127">
        <f t="shared" si="18"/>
        <v>0</v>
      </c>
      <c r="J76" s="38">
        <f t="shared" si="18"/>
        <v>0</v>
      </c>
      <c r="K76" s="38">
        <f t="shared" si="18"/>
        <v>0</v>
      </c>
      <c r="L76" s="38">
        <f t="shared" si="18"/>
        <v>0</v>
      </c>
      <c r="M76" s="38">
        <f t="shared" si="18"/>
        <v>0</v>
      </c>
      <c r="N76" s="38">
        <f>N77</f>
        <v>0</v>
      </c>
      <c r="O76" s="38">
        <f t="shared" si="19"/>
        <v>0</v>
      </c>
      <c r="P76" s="38">
        <f t="shared" si="19"/>
        <v>0</v>
      </c>
      <c r="Q76" s="38">
        <f t="shared" si="19"/>
        <v>0</v>
      </c>
      <c r="R76" s="110"/>
    </row>
    <row r="77" spans="1:18" s="41" customFormat="1" ht="20.25" hidden="1">
      <c r="A77" s="130" t="s">
        <v>33</v>
      </c>
      <c r="B77" s="125" t="s">
        <v>17</v>
      </c>
      <c r="C77" s="125" t="s">
        <v>43</v>
      </c>
      <c r="D77" s="126" t="s">
        <v>34</v>
      </c>
      <c r="E77" s="125"/>
      <c r="F77" s="127">
        <f>F78+F80+F82</f>
        <v>0</v>
      </c>
      <c r="G77" s="127">
        <f t="shared" ref="G77:Q77" si="20">G78+G80+G82</f>
        <v>0</v>
      </c>
      <c r="H77" s="127">
        <f t="shared" si="20"/>
        <v>0</v>
      </c>
      <c r="I77" s="127">
        <f t="shared" si="20"/>
        <v>0</v>
      </c>
      <c r="J77" s="38">
        <f t="shared" si="20"/>
        <v>0</v>
      </c>
      <c r="K77" s="38">
        <f t="shared" si="20"/>
        <v>0</v>
      </c>
      <c r="L77" s="38">
        <f t="shared" si="20"/>
        <v>0</v>
      </c>
      <c r="M77" s="38">
        <f t="shared" si="20"/>
        <v>0</v>
      </c>
      <c r="N77" s="38">
        <f t="shared" si="20"/>
        <v>0</v>
      </c>
      <c r="O77" s="38">
        <f t="shared" si="20"/>
        <v>0</v>
      </c>
      <c r="P77" s="38">
        <f t="shared" si="20"/>
        <v>0</v>
      </c>
      <c r="Q77" s="38">
        <f t="shared" si="20"/>
        <v>0</v>
      </c>
      <c r="R77" s="110"/>
    </row>
    <row r="78" spans="1:18" s="41" customFormat="1" ht="83.25" hidden="1">
      <c r="A78" s="130" t="s">
        <v>25</v>
      </c>
      <c r="B78" s="125" t="s">
        <v>17</v>
      </c>
      <c r="C78" s="125" t="s">
        <v>43</v>
      </c>
      <c r="D78" s="126" t="s">
        <v>34</v>
      </c>
      <c r="E78" s="125" t="s">
        <v>479</v>
      </c>
      <c r="F78" s="127">
        <f>F79</f>
        <v>0</v>
      </c>
      <c r="G78" s="127">
        <f t="shared" ref="G78:M78" si="21">G79</f>
        <v>0</v>
      </c>
      <c r="H78" s="127">
        <f t="shared" si="21"/>
        <v>0</v>
      </c>
      <c r="I78" s="127">
        <f t="shared" si="21"/>
        <v>0</v>
      </c>
      <c r="J78" s="38">
        <f t="shared" si="21"/>
        <v>0</v>
      </c>
      <c r="K78" s="38">
        <f t="shared" si="21"/>
        <v>0</v>
      </c>
      <c r="L78" s="38">
        <f t="shared" si="21"/>
        <v>0</v>
      </c>
      <c r="M78" s="38">
        <f t="shared" si="21"/>
        <v>0</v>
      </c>
      <c r="N78" s="38">
        <f>N79</f>
        <v>0</v>
      </c>
      <c r="O78" s="38">
        <f>O79</f>
        <v>0</v>
      </c>
      <c r="P78" s="38">
        <f>P79</f>
        <v>0</v>
      </c>
      <c r="Q78" s="38">
        <f>Q79</f>
        <v>0</v>
      </c>
      <c r="R78" s="110"/>
    </row>
    <row r="79" spans="1:18" s="41" customFormat="1" ht="33.75" hidden="1">
      <c r="A79" s="130" t="s">
        <v>26</v>
      </c>
      <c r="B79" s="125" t="s">
        <v>17</v>
      </c>
      <c r="C79" s="125" t="s">
        <v>43</v>
      </c>
      <c r="D79" s="126" t="s">
        <v>34</v>
      </c>
      <c r="E79" s="125" t="s">
        <v>480</v>
      </c>
      <c r="F79" s="127"/>
      <c r="G79" s="127"/>
      <c r="H79" s="127"/>
      <c r="I79" s="128"/>
      <c r="J79" s="54"/>
      <c r="K79" s="54"/>
      <c r="L79" s="54"/>
      <c r="M79" s="54"/>
      <c r="N79" s="38">
        <f>F79+J79+K79</f>
        <v>0</v>
      </c>
      <c r="O79" s="38">
        <f>G79+K79</f>
        <v>0</v>
      </c>
      <c r="P79" s="38">
        <f>H79+L79+M79</f>
        <v>0</v>
      </c>
      <c r="Q79" s="39">
        <f>I79+M79</f>
        <v>0</v>
      </c>
      <c r="R79" s="110"/>
    </row>
    <row r="80" spans="1:18" s="41" customFormat="1" ht="33.75" hidden="1">
      <c r="A80" s="130" t="s">
        <v>35</v>
      </c>
      <c r="B80" s="125" t="s">
        <v>17</v>
      </c>
      <c r="C80" s="125" t="s">
        <v>43</v>
      </c>
      <c r="D80" s="126" t="s">
        <v>34</v>
      </c>
      <c r="E80" s="125" t="s">
        <v>483</v>
      </c>
      <c r="F80" s="127">
        <f>F81</f>
        <v>0</v>
      </c>
      <c r="G80" s="127">
        <f t="shared" ref="G80:M80" si="22">G81</f>
        <v>0</v>
      </c>
      <c r="H80" s="127">
        <f t="shared" si="22"/>
        <v>0</v>
      </c>
      <c r="I80" s="127">
        <f t="shared" si="22"/>
        <v>0</v>
      </c>
      <c r="J80" s="38">
        <f t="shared" si="22"/>
        <v>0</v>
      </c>
      <c r="K80" s="38">
        <f t="shared" si="22"/>
        <v>0</v>
      </c>
      <c r="L80" s="38">
        <f t="shared" si="22"/>
        <v>0</v>
      </c>
      <c r="M80" s="38">
        <f t="shared" si="22"/>
        <v>0</v>
      </c>
      <c r="N80" s="38">
        <f>N81</f>
        <v>0</v>
      </c>
      <c r="O80" s="38">
        <f>O81</f>
        <v>0</v>
      </c>
      <c r="P80" s="38">
        <f>P81</f>
        <v>0</v>
      </c>
      <c r="Q80" s="38">
        <f>Q81</f>
        <v>0</v>
      </c>
      <c r="R80" s="110"/>
    </row>
    <row r="81" spans="1:18" s="41" customFormat="1" ht="50.25" hidden="1">
      <c r="A81" s="130" t="s">
        <v>36</v>
      </c>
      <c r="B81" s="125" t="s">
        <v>17</v>
      </c>
      <c r="C81" s="125" t="s">
        <v>43</v>
      </c>
      <c r="D81" s="126" t="s">
        <v>34</v>
      </c>
      <c r="E81" s="125" t="s">
        <v>484</v>
      </c>
      <c r="F81" s="127"/>
      <c r="G81" s="127"/>
      <c r="H81" s="127"/>
      <c r="I81" s="128"/>
      <c r="J81" s="54"/>
      <c r="K81" s="54"/>
      <c r="L81" s="54"/>
      <c r="M81" s="54"/>
      <c r="N81" s="38">
        <f>F81+J81+K81</f>
        <v>0</v>
      </c>
      <c r="O81" s="38">
        <f>G81+K81</f>
        <v>0</v>
      </c>
      <c r="P81" s="38">
        <f>H81+L81+M81</f>
        <v>0</v>
      </c>
      <c r="Q81" s="39">
        <f>I81+M81</f>
        <v>0</v>
      </c>
      <c r="R81" s="110"/>
    </row>
    <row r="82" spans="1:18" s="41" customFormat="1" ht="20.25" hidden="1">
      <c r="A82" s="130" t="s">
        <v>39</v>
      </c>
      <c r="B82" s="125" t="s">
        <v>17</v>
      </c>
      <c r="C82" s="125" t="s">
        <v>43</v>
      </c>
      <c r="D82" s="131" t="s">
        <v>34</v>
      </c>
      <c r="E82" s="125" t="s">
        <v>490</v>
      </c>
      <c r="F82" s="127">
        <f t="shared" ref="F82:Q82" si="23">F83</f>
        <v>0</v>
      </c>
      <c r="G82" s="127">
        <f t="shared" si="23"/>
        <v>0</v>
      </c>
      <c r="H82" s="127">
        <f t="shared" si="23"/>
        <v>0</v>
      </c>
      <c r="I82" s="127">
        <f t="shared" si="23"/>
        <v>0</v>
      </c>
      <c r="J82" s="38">
        <f t="shared" si="23"/>
        <v>0</v>
      </c>
      <c r="K82" s="38">
        <f t="shared" si="23"/>
        <v>0</v>
      </c>
      <c r="L82" s="38">
        <f t="shared" si="23"/>
        <v>0</v>
      </c>
      <c r="M82" s="38">
        <f t="shared" si="23"/>
        <v>0</v>
      </c>
      <c r="N82" s="38">
        <f t="shared" si="23"/>
        <v>0</v>
      </c>
      <c r="O82" s="38">
        <f t="shared" si="23"/>
        <v>0</v>
      </c>
      <c r="P82" s="38">
        <f t="shared" si="23"/>
        <v>0</v>
      </c>
      <c r="Q82" s="39">
        <f t="shared" si="23"/>
        <v>0</v>
      </c>
      <c r="R82" s="110"/>
    </row>
    <row r="83" spans="1:18" s="41" customFormat="1" ht="20.25" hidden="1">
      <c r="A83" s="130" t="s">
        <v>41</v>
      </c>
      <c r="B83" s="125" t="s">
        <v>17</v>
      </c>
      <c r="C83" s="125" t="s">
        <v>43</v>
      </c>
      <c r="D83" s="131" t="s">
        <v>34</v>
      </c>
      <c r="E83" s="125" t="s">
        <v>492</v>
      </c>
      <c r="F83" s="127"/>
      <c r="G83" s="127"/>
      <c r="H83" s="127"/>
      <c r="I83" s="128"/>
      <c r="J83" s="54"/>
      <c r="K83" s="54"/>
      <c r="L83" s="54"/>
      <c r="M83" s="54"/>
      <c r="N83" s="38">
        <f>F83+J83+K83</f>
        <v>0</v>
      </c>
      <c r="O83" s="38">
        <f>G83+K83</f>
        <v>0</v>
      </c>
      <c r="P83" s="38">
        <f>H83+L83+M83</f>
        <v>0</v>
      </c>
      <c r="Q83" s="39">
        <f>I83+M83</f>
        <v>0</v>
      </c>
      <c r="R83" s="110"/>
    </row>
    <row r="84" spans="1:18" s="41" customFormat="1" ht="20.25" hidden="1">
      <c r="A84" s="129" t="s">
        <v>44</v>
      </c>
      <c r="B84" s="125" t="s">
        <v>17</v>
      </c>
      <c r="C84" s="125" t="s">
        <v>43</v>
      </c>
      <c r="D84" s="125" t="s">
        <v>45</v>
      </c>
      <c r="E84" s="125"/>
      <c r="F84" s="127"/>
      <c r="G84" s="127"/>
      <c r="H84" s="127"/>
      <c r="I84" s="128"/>
      <c r="J84" s="54"/>
      <c r="K84" s="54"/>
      <c r="L84" s="54"/>
      <c r="M84" s="54"/>
      <c r="N84" s="38"/>
      <c r="O84" s="38"/>
      <c r="P84" s="38"/>
      <c r="Q84" s="39"/>
      <c r="R84" s="110"/>
    </row>
    <row r="85" spans="1:18" s="41" customFormat="1" ht="33.75" hidden="1">
      <c r="A85" s="129" t="s">
        <v>46</v>
      </c>
      <c r="B85" s="125" t="s">
        <v>17</v>
      </c>
      <c r="C85" s="125" t="s">
        <v>43</v>
      </c>
      <c r="D85" s="125" t="s">
        <v>47</v>
      </c>
      <c r="E85" s="125"/>
      <c r="F85" s="127"/>
      <c r="G85" s="127"/>
      <c r="H85" s="127"/>
      <c r="I85" s="128"/>
      <c r="J85" s="54"/>
      <c r="K85" s="54"/>
      <c r="L85" s="54"/>
      <c r="M85" s="54"/>
      <c r="N85" s="38"/>
      <c r="O85" s="38"/>
      <c r="P85" s="38"/>
      <c r="Q85" s="39"/>
      <c r="R85" s="110"/>
    </row>
    <row r="86" spans="1:18" s="41" customFormat="1" ht="83.25" hidden="1">
      <c r="A86" s="129" t="s">
        <v>582</v>
      </c>
      <c r="B86" s="125" t="s">
        <v>17</v>
      </c>
      <c r="C86" s="125" t="s">
        <v>43</v>
      </c>
      <c r="D86" s="125" t="s">
        <v>47</v>
      </c>
      <c r="E86" s="125" t="s">
        <v>479</v>
      </c>
      <c r="F86" s="127"/>
      <c r="G86" s="127"/>
      <c r="H86" s="127"/>
      <c r="I86" s="128"/>
      <c r="J86" s="54"/>
      <c r="K86" s="54"/>
      <c r="L86" s="54"/>
      <c r="M86" s="54"/>
      <c r="N86" s="38"/>
      <c r="O86" s="38"/>
      <c r="P86" s="38"/>
      <c r="Q86" s="39"/>
      <c r="R86" s="110"/>
    </row>
    <row r="87" spans="1:18" s="41" customFormat="1" ht="33.75" hidden="1">
      <c r="A87" s="129" t="s">
        <v>26</v>
      </c>
      <c r="B87" s="125" t="s">
        <v>17</v>
      </c>
      <c r="C87" s="125" t="s">
        <v>43</v>
      </c>
      <c r="D87" s="125" t="s">
        <v>47</v>
      </c>
      <c r="E87" s="125" t="s">
        <v>480</v>
      </c>
      <c r="F87" s="127"/>
      <c r="G87" s="127"/>
      <c r="H87" s="127"/>
      <c r="I87" s="128"/>
      <c r="J87" s="54"/>
      <c r="K87" s="54"/>
      <c r="L87" s="54"/>
      <c r="M87" s="54"/>
      <c r="N87" s="38"/>
      <c r="O87" s="38"/>
      <c r="P87" s="38"/>
      <c r="Q87" s="39"/>
      <c r="R87" s="110"/>
    </row>
    <row r="88" spans="1:18" s="41" customFormat="1" ht="33.75" hidden="1">
      <c r="A88" s="130" t="s">
        <v>35</v>
      </c>
      <c r="B88" s="125" t="s">
        <v>17</v>
      </c>
      <c r="C88" s="125" t="s">
        <v>43</v>
      </c>
      <c r="D88" s="125" t="s">
        <v>47</v>
      </c>
      <c r="E88" s="125" t="s">
        <v>483</v>
      </c>
      <c r="F88" s="127"/>
      <c r="G88" s="127"/>
      <c r="H88" s="127"/>
      <c r="I88" s="128"/>
      <c r="J88" s="54"/>
      <c r="K88" s="54"/>
      <c r="L88" s="54"/>
      <c r="M88" s="54"/>
      <c r="N88" s="38"/>
      <c r="O88" s="38"/>
      <c r="P88" s="38"/>
      <c r="Q88" s="39"/>
      <c r="R88" s="110"/>
    </row>
    <row r="89" spans="1:18" s="41" customFormat="1" ht="50.25" hidden="1">
      <c r="A89" s="124" t="s">
        <v>36</v>
      </c>
      <c r="B89" s="125" t="s">
        <v>17</v>
      </c>
      <c r="C89" s="125" t="s">
        <v>43</v>
      </c>
      <c r="D89" s="125" t="s">
        <v>47</v>
      </c>
      <c r="E89" s="125" t="s">
        <v>484</v>
      </c>
      <c r="F89" s="127"/>
      <c r="G89" s="127"/>
      <c r="H89" s="127"/>
      <c r="I89" s="128"/>
      <c r="J89" s="54"/>
      <c r="K89" s="54"/>
      <c r="L89" s="54"/>
      <c r="M89" s="54"/>
      <c r="N89" s="38"/>
      <c r="O89" s="38"/>
      <c r="P89" s="38"/>
      <c r="Q89" s="39"/>
      <c r="R89" s="110"/>
    </row>
    <row r="90" spans="1:18" s="41" customFormat="1" ht="55.5" hidden="1" customHeight="1">
      <c r="A90" s="129" t="s">
        <v>48</v>
      </c>
      <c r="B90" s="125" t="s">
        <v>17</v>
      </c>
      <c r="C90" s="125" t="s">
        <v>43</v>
      </c>
      <c r="D90" s="125" t="s">
        <v>49</v>
      </c>
      <c r="E90" s="125"/>
      <c r="F90" s="127"/>
      <c r="G90" s="127"/>
      <c r="H90" s="127"/>
      <c r="I90" s="128"/>
      <c r="J90" s="54"/>
      <c r="K90" s="54"/>
      <c r="L90" s="54"/>
      <c r="M90" s="54"/>
      <c r="N90" s="38"/>
      <c r="O90" s="38"/>
      <c r="P90" s="38"/>
      <c r="Q90" s="39"/>
      <c r="R90" s="110"/>
    </row>
    <row r="91" spans="1:18" s="41" customFormat="1" ht="83.25" hidden="1">
      <c r="A91" s="129" t="s">
        <v>582</v>
      </c>
      <c r="B91" s="125" t="s">
        <v>17</v>
      </c>
      <c r="C91" s="125" t="s">
        <v>43</v>
      </c>
      <c r="D91" s="125" t="s">
        <v>49</v>
      </c>
      <c r="E91" s="125" t="s">
        <v>479</v>
      </c>
      <c r="F91" s="127"/>
      <c r="G91" s="127"/>
      <c r="H91" s="127"/>
      <c r="I91" s="128"/>
      <c r="J91" s="54"/>
      <c r="K91" s="54"/>
      <c r="L91" s="54"/>
      <c r="M91" s="54"/>
      <c r="N91" s="38"/>
      <c r="O91" s="38"/>
      <c r="P91" s="38"/>
      <c r="Q91" s="39"/>
      <c r="R91" s="110"/>
    </row>
    <row r="92" spans="1:18" s="41" customFormat="1" ht="33.75" hidden="1">
      <c r="A92" s="129" t="s">
        <v>26</v>
      </c>
      <c r="B92" s="125" t="s">
        <v>17</v>
      </c>
      <c r="C92" s="125" t="s">
        <v>43</v>
      </c>
      <c r="D92" s="125" t="s">
        <v>49</v>
      </c>
      <c r="E92" s="125" t="s">
        <v>480</v>
      </c>
      <c r="F92" s="127"/>
      <c r="G92" s="127"/>
      <c r="H92" s="127"/>
      <c r="I92" s="128"/>
      <c r="J92" s="54"/>
      <c r="K92" s="54"/>
      <c r="L92" s="54"/>
      <c r="M92" s="54"/>
      <c r="N92" s="38"/>
      <c r="O92" s="38"/>
      <c r="P92" s="38"/>
      <c r="Q92" s="39"/>
      <c r="R92" s="110"/>
    </row>
    <row r="93" spans="1:18" s="41" customFormat="1" ht="33.75" hidden="1">
      <c r="A93" s="130" t="s">
        <v>35</v>
      </c>
      <c r="B93" s="125" t="s">
        <v>17</v>
      </c>
      <c r="C93" s="125" t="s">
        <v>43</v>
      </c>
      <c r="D93" s="125" t="s">
        <v>49</v>
      </c>
      <c r="E93" s="125" t="s">
        <v>483</v>
      </c>
      <c r="F93" s="127"/>
      <c r="G93" s="127"/>
      <c r="H93" s="127"/>
      <c r="I93" s="128"/>
      <c r="J93" s="54"/>
      <c r="K93" s="54"/>
      <c r="L93" s="54"/>
      <c r="M93" s="54"/>
      <c r="N93" s="38"/>
      <c r="O93" s="38"/>
      <c r="P93" s="38"/>
      <c r="Q93" s="39"/>
      <c r="R93" s="110"/>
    </row>
    <row r="94" spans="1:18" s="41" customFormat="1" ht="50.25" hidden="1">
      <c r="A94" s="124" t="s">
        <v>36</v>
      </c>
      <c r="B94" s="125" t="s">
        <v>17</v>
      </c>
      <c r="C94" s="125" t="s">
        <v>43</v>
      </c>
      <c r="D94" s="125" t="s">
        <v>49</v>
      </c>
      <c r="E94" s="125" t="s">
        <v>484</v>
      </c>
      <c r="F94" s="127"/>
      <c r="G94" s="127"/>
      <c r="H94" s="127"/>
      <c r="I94" s="128"/>
      <c r="J94" s="54"/>
      <c r="K94" s="54"/>
      <c r="L94" s="54"/>
      <c r="M94" s="54"/>
      <c r="N94" s="38"/>
      <c r="O94" s="38"/>
      <c r="P94" s="38"/>
      <c r="Q94" s="39"/>
      <c r="R94" s="110"/>
    </row>
    <row r="95" spans="1:18" s="41" customFormat="1" ht="50.25" hidden="1">
      <c r="A95" s="129" t="s">
        <v>50</v>
      </c>
      <c r="B95" s="125" t="s">
        <v>17</v>
      </c>
      <c r="C95" s="125" t="s">
        <v>43</v>
      </c>
      <c r="D95" s="125" t="s">
        <v>51</v>
      </c>
      <c r="E95" s="125"/>
      <c r="F95" s="127"/>
      <c r="G95" s="127"/>
      <c r="H95" s="127"/>
      <c r="I95" s="128"/>
      <c r="J95" s="54"/>
      <c r="K95" s="54"/>
      <c r="L95" s="54"/>
      <c r="M95" s="54"/>
      <c r="N95" s="38"/>
      <c r="O95" s="38"/>
      <c r="P95" s="38"/>
      <c r="Q95" s="39"/>
      <c r="R95" s="110"/>
    </row>
    <row r="96" spans="1:18" s="41" customFormat="1" ht="83.25" hidden="1">
      <c r="A96" s="129" t="s">
        <v>582</v>
      </c>
      <c r="B96" s="125" t="s">
        <v>17</v>
      </c>
      <c r="C96" s="125" t="s">
        <v>43</v>
      </c>
      <c r="D96" s="125" t="s">
        <v>51</v>
      </c>
      <c r="E96" s="125" t="s">
        <v>479</v>
      </c>
      <c r="F96" s="127"/>
      <c r="G96" s="127"/>
      <c r="H96" s="127"/>
      <c r="I96" s="128"/>
      <c r="J96" s="54"/>
      <c r="K96" s="54"/>
      <c r="L96" s="54"/>
      <c r="M96" s="54"/>
      <c r="N96" s="38"/>
      <c r="O96" s="38"/>
      <c r="P96" s="38"/>
      <c r="Q96" s="39"/>
      <c r="R96" s="110"/>
    </row>
    <row r="97" spans="1:18" s="41" customFormat="1" ht="33.75" hidden="1">
      <c r="A97" s="129" t="s">
        <v>26</v>
      </c>
      <c r="B97" s="125" t="s">
        <v>17</v>
      </c>
      <c r="C97" s="125" t="s">
        <v>43</v>
      </c>
      <c r="D97" s="125" t="s">
        <v>51</v>
      </c>
      <c r="E97" s="125" t="s">
        <v>480</v>
      </c>
      <c r="F97" s="127"/>
      <c r="G97" s="127"/>
      <c r="H97" s="127"/>
      <c r="I97" s="128"/>
      <c r="J97" s="54"/>
      <c r="K97" s="54"/>
      <c r="L97" s="54"/>
      <c r="M97" s="54"/>
      <c r="N97" s="38"/>
      <c r="O97" s="38"/>
      <c r="P97" s="38"/>
      <c r="Q97" s="39"/>
      <c r="R97" s="110"/>
    </row>
    <row r="98" spans="1:18" s="41" customFormat="1" ht="33.75" hidden="1">
      <c r="A98" s="130" t="s">
        <v>35</v>
      </c>
      <c r="B98" s="125" t="s">
        <v>17</v>
      </c>
      <c r="C98" s="125" t="s">
        <v>43</v>
      </c>
      <c r="D98" s="125" t="s">
        <v>51</v>
      </c>
      <c r="E98" s="125" t="s">
        <v>483</v>
      </c>
      <c r="F98" s="127"/>
      <c r="G98" s="127"/>
      <c r="H98" s="127"/>
      <c r="I98" s="128"/>
      <c r="J98" s="54"/>
      <c r="K98" s="54"/>
      <c r="L98" s="54"/>
      <c r="M98" s="54"/>
      <c r="N98" s="38"/>
      <c r="O98" s="38"/>
      <c r="P98" s="38"/>
      <c r="Q98" s="39"/>
      <c r="R98" s="110"/>
    </row>
    <row r="99" spans="1:18" s="41" customFormat="1" ht="50.25" hidden="1">
      <c r="A99" s="124" t="s">
        <v>36</v>
      </c>
      <c r="B99" s="125" t="s">
        <v>17</v>
      </c>
      <c r="C99" s="125" t="s">
        <v>43</v>
      </c>
      <c r="D99" s="125" t="s">
        <v>51</v>
      </c>
      <c r="E99" s="125" t="s">
        <v>484</v>
      </c>
      <c r="F99" s="127"/>
      <c r="G99" s="127"/>
      <c r="H99" s="127"/>
      <c r="I99" s="128"/>
      <c r="J99" s="54"/>
      <c r="K99" s="54"/>
      <c r="L99" s="54"/>
      <c r="M99" s="54"/>
      <c r="N99" s="38"/>
      <c r="O99" s="38"/>
      <c r="P99" s="38"/>
      <c r="Q99" s="39"/>
      <c r="R99" s="110"/>
    </row>
    <row r="100" spans="1:18" s="41" customFormat="1" ht="20.25">
      <c r="A100" s="8"/>
      <c r="B100" s="3"/>
      <c r="C100" s="3"/>
      <c r="D100" s="40"/>
      <c r="E100" s="3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111"/>
      <c r="R100" s="110"/>
    </row>
    <row r="101" spans="1:18" s="41" customFormat="1" ht="72.75" customHeight="1">
      <c r="A101" s="33" t="s">
        <v>54</v>
      </c>
      <c r="B101" s="34" t="s">
        <v>17</v>
      </c>
      <c r="C101" s="34" t="s">
        <v>55</v>
      </c>
      <c r="D101" s="55"/>
      <c r="E101" s="34"/>
      <c r="F101" s="36">
        <f t="shared" ref="F101:Q103" si="24">F102</f>
        <v>24271</v>
      </c>
      <c r="G101" s="36">
        <f t="shared" si="24"/>
        <v>0</v>
      </c>
      <c r="H101" s="36">
        <f t="shared" si="24"/>
        <v>24271</v>
      </c>
      <c r="I101" s="36">
        <f t="shared" si="24"/>
        <v>0</v>
      </c>
      <c r="J101" s="36">
        <f t="shared" si="24"/>
        <v>0</v>
      </c>
      <c r="K101" s="36">
        <f t="shared" si="24"/>
        <v>0</v>
      </c>
      <c r="L101" s="36">
        <f t="shared" si="24"/>
        <v>0</v>
      </c>
      <c r="M101" s="36">
        <f t="shared" si="24"/>
        <v>0</v>
      </c>
      <c r="N101" s="36">
        <f t="shared" si="24"/>
        <v>17577</v>
      </c>
      <c r="O101" s="36">
        <f t="shared" si="24"/>
        <v>0</v>
      </c>
      <c r="P101" s="36">
        <f t="shared" si="24"/>
        <v>17577</v>
      </c>
      <c r="Q101" s="98">
        <f t="shared" si="24"/>
        <v>0</v>
      </c>
      <c r="R101" s="110"/>
    </row>
    <row r="102" spans="1:18" s="41" customFormat="1" ht="20.25">
      <c r="A102" s="10" t="s">
        <v>19</v>
      </c>
      <c r="B102" s="3" t="s">
        <v>17</v>
      </c>
      <c r="C102" s="3" t="s">
        <v>55</v>
      </c>
      <c r="D102" s="5" t="s">
        <v>20</v>
      </c>
      <c r="E102" s="46"/>
      <c r="F102" s="38">
        <f>F103</f>
        <v>24271</v>
      </c>
      <c r="G102" s="38">
        <f t="shared" si="24"/>
        <v>0</v>
      </c>
      <c r="H102" s="38">
        <f t="shared" si="24"/>
        <v>24271</v>
      </c>
      <c r="I102" s="38">
        <f t="shared" si="24"/>
        <v>0</v>
      </c>
      <c r="J102" s="38">
        <f t="shared" si="24"/>
        <v>0</v>
      </c>
      <c r="K102" s="38">
        <f t="shared" si="24"/>
        <v>0</v>
      </c>
      <c r="L102" s="38">
        <f t="shared" si="24"/>
        <v>0</v>
      </c>
      <c r="M102" s="38">
        <f t="shared" si="24"/>
        <v>0</v>
      </c>
      <c r="N102" s="38">
        <f t="shared" si="24"/>
        <v>17577</v>
      </c>
      <c r="O102" s="38">
        <f t="shared" si="24"/>
        <v>0</v>
      </c>
      <c r="P102" s="38">
        <f t="shared" si="24"/>
        <v>17577</v>
      </c>
      <c r="Q102" s="39">
        <f t="shared" si="24"/>
        <v>0</v>
      </c>
      <c r="R102" s="110"/>
    </row>
    <row r="103" spans="1:18" s="41" customFormat="1" ht="33.75">
      <c r="A103" s="10" t="s">
        <v>21</v>
      </c>
      <c r="B103" s="3" t="s">
        <v>17</v>
      </c>
      <c r="C103" s="3" t="s">
        <v>55</v>
      </c>
      <c r="D103" s="40" t="s">
        <v>22</v>
      </c>
      <c r="E103" s="46"/>
      <c r="F103" s="38">
        <f>F104+F111</f>
        <v>24271</v>
      </c>
      <c r="G103" s="38">
        <f t="shared" ref="G103:I103" si="25">G104+G111</f>
        <v>0</v>
      </c>
      <c r="H103" s="38">
        <f t="shared" si="25"/>
        <v>24271</v>
      </c>
      <c r="I103" s="38">
        <f t="shared" si="25"/>
        <v>0</v>
      </c>
      <c r="J103" s="38">
        <f t="shared" si="24"/>
        <v>0</v>
      </c>
      <c r="K103" s="38">
        <f t="shared" si="24"/>
        <v>0</v>
      </c>
      <c r="L103" s="38">
        <f t="shared" si="24"/>
        <v>0</v>
      </c>
      <c r="M103" s="38">
        <f t="shared" si="24"/>
        <v>0</v>
      </c>
      <c r="N103" s="38">
        <f t="shared" si="24"/>
        <v>17577</v>
      </c>
      <c r="O103" s="38">
        <f t="shared" si="24"/>
        <v>0</v>
      </c>
      <c r="P103" s="38">
        <f t="shared" si="24"/>
        <v>17577</v>
      </c>
      <c r="Q103" s="39">
        <f t="shared" si="24"/>
        <v>0</v>
      </c>
      <c r="R103" s="110"/>
    </row>
    <row r="104" spans="1:18" s="41" customFormat="1" ht="20.25">
      <c r="A104" s="10" t="s">
        <v>33</v>
      </c>
      <c r="B104" s="3" t="s">
        <v>17</v>
      </c>
      <c r="C104" s="3" t="s">
        <v>55</v>
      </c>
      <c r="D104" s="5" t="s">
        <v>34</v>
      </c>
      <c r="E104" s="3"/>
      <c r="F104" s="38">
        <f>F105+F107+F109</f>
        <v>17577</v>
      </c>
      <c r="G104" s="38">
        <f t="shared" ref="G104:M104" si="26">G105+G107+G109</f>
        <v>0</v>
      </c>
      <c r="H104" s="38">
        <f t="shared" si="26"/>
        <v>17577</v>
      </c>
      <c r="I104" s="38">
        <f t="shared" si="26"/>
        <v>0</v>
      </c>
      <c r="J104" s="38">
        <f t="shared" si="26"/>
        <v>0</v>
      </c>
      <c r="K104" s="38">
        <f t="shared" si="26"/>
        <v>0</v>
      </c>
      <c r="L104" s="38">
        <f t="shared" si="26"/>
        <v>0</v>
      </c>
      <c r="M104" s="38">
        <f t="shared" si="26"/>
        <v>0</v>
      </c>
      <c r="N104" s="38">
        <f>N105+N107+N109</f>
        <v>17577</v>
      </c>
      <c r="O104" s="38">
        <f>O105+O107+O109</f>
        <v>0</v>
      </c>
      <c r="P104" s="38">
        <f>P105+P107+P109</f>
        <v>17577</v>
      </c>
      <c r="Q104" s="39">
        <f>Q105+Q107+Q109</f>
        <v>0</v>
      </c>
      <c r="R104" s="110"/>
    </row>
    <row r="105" spans="1:18" s="41" customFormat="1" ht="83.25">
      <c r="A105" s="10" t="s">
        <v>25</v>
      </c>
      <c r="B105" s="3" t="s">
        <v>17</v>
      </c>
      <c r="C105" s="3" t="s">
        <v>55</v>
      </c>
      <c r="D105" s="5" t="s">
        <v>34</v>
      </c>
      <c r="E105" s="3" t="s">
        <v>479</v>
      </c>
      <c r="F105" s="38">
        <f t="shared" ref="F105:M105" si="27">F106</f>
        <v>15182</v>
      </c>
      <c r="G105" s="38">
        <f t="shared" si="27"/>
        <v>0</v>
      </c>
      <c r="H105" s="38">
        <f t="shared" si="27"/>
        <v>15182</v>
      </c>
      <c r="I105" s="38">
        <f t="shared" si="27"/>
        <v>0</v>
      </c>
      <c r="J105" s="38">
        <f t="shared" si="27"/>
        <v>0</v>
      </c>
      <c r="K105" s="38">
        <f t="shared" si="27"/>
        <v>0</v>
      </c>
      <c r="L105" s="38">
        <f t="shared" si="27"/>
        <v>0</v>
      </c>
      <c r="M105" s="38">
        <f t="shared" si="27"/>
        <v>0</v>
      </c>
      <c r="N105" s="38">
        <f>N106</f>
        <v>15182</v>
      </c>
      <c r="O105" s="38">
        <f>O106</f>
        <v>0</v>
      </c>
      <c r="P105" s="38">
        <f>P106</f>
        <v>15182</v>
      </c>
      <c r="Q105" s="39">
        <f>Q106</f>
        <v>0</v>
      </c>
      <c r="R105" s="110"/>
    </row>
    <row r="106" spans="1:18" s="41" customFormat="1" ht="33.75">
      <c r="A106" s="8" t="s">
        <v>26</v>
      </c>
      <c r="B106" s="3" t="s">
        <v>17</v>
      </c>
      <c r="C106" s="3" t="s">
        <v>55</v>
      </c>
      <c r="D106" s="5" t="s">
        <v>34</v>
      </c>
      <c r="E106" s="3" t="s">
        <v>480</v>
      </c>
      <c r="F106" s="38">
        <v>15182</v>
      </c>
      <c r="G106" s="38"/>
      <c r="H106" s="38">
        <v>15182</v>
      </c>
      <c r="I106" s="39"/>
      <c r="J106" s="54"/>
      <c r="K106" s="54"/>
      <c r="L106" s="54"/>
      <c r="M106" s="54"/>
      <c r="N106" s="38">
        <f>F106+J106+K106</f>
        <v>15182</v>
      </c>
      <c r="O106" s="38">
        <f>G106+K106</f>
        <v>0</v>
      </c>
      <c r="P106" s="38">
        <f>H106+L106+M106</f>
        <v>15182</v>
      </c>
      <c r="Q106" s="39">
        <f>I106+M106</f>
        <v>0</v>
      </c>
      <c r="R106" s="110"/>
    </row>
    <row r="107" spans="1:18" s="41" customFormat="1" ht="33.75">
      <c r="A107" s="8" t="s">
        <v>35</v>
      </c>
      <c r="B107" s="3" t="s">
        <v>17</v>
      </c>
      <c r="C107" s="3" t="s">
        <v>55</v>
      </c>
      <c r="D107" s="5" t="s">
        <v>34</v>
      </c>
      <c r="E107" s="3" t="s">
        <v>483</v>
      </c>
      <c r="F107" s="38">
        <f t="shared" ref="F107:M107" si="28">F108</f>
        <v>2392</v>
      </c>
      <c r="G107" s="38">
        <f t="shared" si="28"/>
        <v>0</v>
      </c>
      <c r="H107" s="38">
        <f t="shared" si="28"/>
        <v>2392</v>
      </c>
      <c r="I107" s="38">
        <f t="shared" si="28"/>
        <v>0</v>
      </c>
      <c r="J107" s="38">
        <f t="shared" si="28"/>
        <v>0</v>
      </c>
      <c r="K107" s="38">
        <f t="shared" si="28"/>
        <v>0</v>
      </c>
      <c r="L107" s="38">
        <f t="shared" si="28"/>
        <v>0</v>
      </c>
      <c r="M107" s="38">
        <f t="shared" si="28"/>
        <v>0</v>
      </c>
      <c r="N107" s="38">
        <f>N108</f>
        <v>2392</v>
      </c>
      <c r="O107" s="38">
        <f>O108</f>
        <v>0</v>
      </c>
      <c r="P107" s="38">
        <f>P108</f>
        <v>2392</v>
      </c>
      <c r="Q107" s="39">
        <f>Q108</f>
        <v>0</v>
      </c>
      <c r="R107" s="110"/>
    </row>
    <row r="108" spans="1:18" s="41" customFormat="1" ht="34.5" customHeight="1">
      <c r="A108" s="8" t="s">
        <v>36</v>
      </c>
      <c r="B108" s="3" t="s">
        <v>17</v>
      </c>
      <c r="C108" s="3" t="s">
        <v>55</v>
      </c>
      <c r="D108" s="5" t="s">
        <v>34</v>
      </c>
      <c r="E108" s="3" t="s">
        <v>484</v>
      </c>
      <c r="F108" s="38">
        <v>2392</v>
      </c>
      <c r="G108" s="38"/>
      <c r="H108" s="38">
        <v>2392</v>
      </c>
      <c r="I108" s="39"/>
      <c r="J108" s="54"/>
      <c r="K108" s="54"/>
      <c r="L108" s="54"/>
      <c r="M108" s="54"/>
      <c r="N108" s="38">
        <f>F108+J108+K108</f>
        <v>2392</v>
      </c>
      <c r="O108" s="38">
        <f>G108+K108</f>
        <v>0</v>
      </c>
      <c r="P108" s="38">
        <f>H108+L108+M108</f>
        <v>2392</v>
      </c>
      <c r="Q108" s="39">
        <f>I108+M108</f>
        <v>0</v>
      </c>
      <c r="R108" s="110"/>
    </row>
    <row r="109" spans="1:18" s="41" customFormat="1" ht="20.25">
      <c r="A109" s="10" t="s">
        <v>39</v>
      </c>
      <c r="B109" s="3" t="s">
        <v>17</v>
      </c>
      <c r="C109" s="3" t="s">
        <v>55</v>
      </c>
      <c r="D109" s="5" t="s">
        <v>34</v>
      </c>
      <c r="E109" s="3" t="s">
        <v>490</v>
      </c>
      <c r="F109" s="38">
        <f t="shared" ref="F109:M109" si="29">F110</f>
        <v>3</v>
      </c>
      <c r="G109" s="38">
        <f t="shared" si="29"/>
        <v>0</v>
      </c>
      <c r="H109" s="38">
        <f t="shared" si="29"/>
        <v>3</v>
      </c>
      <c r="I109" s="38">
        <f t="shared" si="29"/>
        <v>0</v>
      </c>
      <c r="J109" s="38">
        <f t="shared" si="29"/>
        <v>0</v>
      </c>
      <c r="K109" s="38">
        <f t="shared" si="29"/>
        <v>0</v>
      </c>
      <c r="L109" s="38">
        <f t="shared" si="29"/>
        <v>0</v>
      </c>
      <c r="M109" s="38">
        <f t="shared" si="29"/>
        <v>0</v>
      </c>
      <c r="N109" s="38">
        <f>N110</f>
        <v>3</v>
      </c>
      <c r="O109" s="38">
        <f>O110</f>
        <v>0</v>
      </c>
      <c r="P109" s="38">
        <f>P110</f>
        <v>3</v>
      </c>
      <c r="Q109" s="39">
        <f>Q110</f>
        <v>0</v>
      </c>
      <c r="R109" s="110"/>
    </row>
    <row r="110" spans="1:18" s="41" customFormat="1" ht="20.25">
      <c r="A110" s="10" t="s">
        <v>41</v>
      </c>
      <c r="B110" s="3" t="s">
        <v>17</v>
      </c>
      <c r="C110" s="3" t="s">
        <v>55</v>
      </c>
      <c r="D110" s="5" t="s">
        <v>34</v>
      </c>
      <c r="E110" s="3" t="s">
        <v>492</v>
      </c>
      <c r="F110" s="38">
        <v>3</v>
      </c>
      <c r="G110" s="38"/>
      <c r="H110" s="38">
        <v>3</v>
      </c>
      <c r="I110" s="39"/>
      <c r="J110" s="54"/>
      <c r="K110" s="54"/>
      <c r="L110" s="54"/>
      <c r="M110" s="54"/>
      <c r="N110" s="38">
        <f>F110+J110+K110</f>
        <v>3</v>
      </c>
      <c r="O110" s="38">
        <f>G110+K110</f>
        <v>0</v>
      </c>
      <c r="P110" s="38">
        <f>H110+L110+M110</f>
        <v>3</v>
      </c>
      <c r="Q110" s="39">
        <f>I110+M110</f>
        <v>0</v>
      </c>
      <c r="R110" s="110"/>
    </row>
    <row r="111" spans="1:18" s="41" customFormat="1" ht="33.75">
      <c r="A111" s="8" t="s">
        <v>56</v>
      </c>
      <c r="B111" s="3" t="s">
        <v>17</v>
      </c>
      <c r="C111" s="3" t="s">
        <v>55</v>
      </c>
      <c r="D111" s="5" t="s">
        <v>57</v>
      </c>
      <c r="E111" s="4"/>
      <c r="F111" s="38">
        <f>F112</f>
        <v>6694</v>
      </c>
      <c r="G111" s="38">
        <f t="shared" ref="G111:I111" si="30">G112</f>
        <v>0</v>
      </c>
      <c r="H111" s="38">
        <f t="shared" si="30"/>
        <v>6694</v>
      </c>
      <c r="I111" s="38">
        <f t="shared" si="30"/>
        <v>0</v>
      </c>
      <c r="J111" s="54"/>
      <c r="K111" s="54"/>
      <c r="L111" s="54"/>
      <c r="M111" s="54"/>
      <c r="N111" s="38"/>
      <c r="O111" s="38"/>
      <c r="P111" s="38"/>
      <c r="Q111" s="39"/>
      <c r="R111" s="110"/>
    </row>
    <row r="112" spans="1:18" s="41" customFormat="1" ht="83.25">
      <c r="A112" s="8" t="s">
        <v>25</v>
      </c>
      <c r="B112" s="3" t="s">
        <v>17</v>
      </c>
      <c r="C112" s="3" t="s">
        <v>55</v>
      </c>
      <c r="D112" s="5" t="s">
        <v>57</v>
      </c>
      <c r="E112" s="4">
        <v>100</v>
      </c>
      <c r="F112" s="38">
        <f t="shared" ref="F112:I112" si="31">F113</f>
        <v>6694</v>
      </c>
      <c r="G112" s="38">
        <f t="shared" si="31"/>
        <v>0</v>
      </c>
      <c r="H112" s="38">
        <f t="shared" si="31"/>
        <v>6694</v>
      </c>
      <c r="I112" s="38">
        <f t="shared" si="31"/>
        <v>0</v>
      </c>
      <c r="J112" s="54"/>
      <c r="K112" s="54"/>
      <c r="L112" s="54"/>
      <c r="M112" s="54"/>
      <c r="N112" s="38"/>
      <c r="O112" s="38"/>
      <c r="P112" s="38"/>
      <c r="Q112" s="39"/>
      <c r="R112" s="110"/>
    </row>
    <row r="113" spans="1:18" s="41" customFormat="1" ht="33.75">
      <c r="A113" s="8" t="s">
        <v>26</v>
      </c>
      <c r="B113" s="3" t="s">
        <v>17</v>
      </c>
      <c r="C113" s="3" t="s">
        <v>55</v>
      </c>
      <c r="D113" s="5" t="s">
        <v>57</v>
      </c>
      <c r="E113" s="4">
        <v>120</v>
      </c>
      <c r="F113" s="38">
        <v>6694</v>
      </c>
      <c r="G113" s="38"/>
      <c r="H113" s="38">
        <v>6694</v>
      </c>
      <c r="I113" s="39"/>
      <c r="J113" s="54"/>
      <c r="K113" s="54"/>
      <c r="L113" s="54"/>
      <c r="M113" s="54"/>
      <c r="N113" s="38"/>
      <c r="O113" s="38"/>
      <c r="P113" s="38"/>
      <c r="Q113" s="39"/>
      <c r="R113" s="110"/>
    </row>
    <row r="114" spans="1:18" s="41" customFormat="1" ht="20.25">
      <c r="A114" s="10"/>
      <c r="B114" s="3"/>
      <c r="C114" s="3"/>
      <c r="D114" s="5"/>
      <c r="E114" s="3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111"/>
      <c r="R114" s="110"/>
    </row>
    <row r="115" spans="1:18" s="49" customFormat="1" ht="15.75" customHeight="1">
      <c r="A115" s="33" t="s">
        <v>58</v>
      </c>
      <c r="B115" s="34" t="s">
        <v>17</v>
      </c>
      <c r="C115" s="34" t="s">
        <v>59</v>
      </c>
      <c r="D115" s="43"/>
      <c r="E115" s="34"/>
      <c r="F115" s="36">
        <f t="shared" ref="F115:Q119" si="32">F116</f>
        <v>10000</v>
      </c>
      <c r="G115" s="36">
        <f t="shared" si="32"/>
        <v>0</v>
      </c>
      <c r="H115" s="36">
        <f t="shared" si="32"/>
        <v>10000</v>
      </c>
      <c r="I115" s="36">
        <f t="shared" si="32"/>
        <v>0</v>
      </c>
      <c r="J115" s="36">
        <f t="shared" si="32"/>
        <v>0</v>
      </c>
      <c r="K115" s="36">
        <f t="shared" si="32"/>
        <v>0</v>
      </c>
      <c r="L115" s="36">
        <f t="shared" si="32"/>
        <v>0</v>
      </c>
      <c r="M115" s="36">
        <f t="shared" si="32"/>
        <v>0</v>
      </c>
      <c r="N115" s="36">
        <f t="shared" si="32"/>
        <v>10000</v>
      </c>
      <c r="O115" s="36">
        <f t="shared" si="32"/>
        <v>0</v>
      </c>
      <c r="P115" s="36">
        <f t="shared" si="32"/>
        <v>10000</v>
      </c>
      <c r="Q115" s="98">
        <f t="shared" si="32"/>
        <v>0</v>
      </c>
      <c r="R115" s="110"/>
    </row>
    <row r="116" spans="1:18" s="49" customFormat="1" ht="20.25">
      <c r="A116" s="10" t="s">
        <v>19</v>
      </c>
      <c r="B116" s="3" t="s">
        <v>17</v>
      </c>
      <c r="C116" s="3" t="s">
        <v>59</v>
      </c>
      <c r="D116" s="40" t="s">
        <v>20</v>
      </c>
      <c r="E116" s="46"/>
      <c r="F116" s="38">
        <f t="shared" si="32"/>
        <v>10000</v>
      </c>
      <c r="G116" s="38">
        <f t="shared" si="32"/>
        <v>0</v>
      </c>
      <c r="H116" s="38">
        <f t="shared" si="32"/>
        <v>10000</v>
      </c>
      <c r="I116" s="38">
        <f t="shared" si="32"/>
        <v>0</v>
      </c>
      <c r="J116" s="38">
        <f t="shared" si="32"/>
        <v>0</v>
      </c>
      <c r="K116" s="38">
        <f t="shared" si="32"/>
        <v>0</v>
      </c>
      <c r="L116" s="38">
        <f t="shared" si="32"/>
        <v>0</v>
      </c>
      <c r="M116" s="38">
        <f t="shared" si="32"/>
        <v>0</v>
      </c>
      <c r="N116" s="38">
        <f t="shared" si="32"/>
        <v>10000</v>
      </c>
      <c r="O116" s="38">
        <f t="shared" si="32"/>
        <v>0</v>
      </c>
      <c r="P116" s="38">
        <f t="shared" si="32"/>
        <v>10000</v>
      </c>
      <c r="Q116" s="39">
        <f t="shared" si="32"/>
        <v>0</v>
      </c>
      <c r="R116" s="110"/>
    </row>
    <row r="117" spans="1:18" s="49" customFormat="1" ht="20.25">
      <c r="A117" s="10" t="s">
        <v>58</v>
      </c>
      <c r="B117" s="3" t="s">
        <v>17</v>
      </c>
      <c r="C117" s="3" t="s">
        <v>59</v>
      </c>
      <c r="D117" s="5" t="s">
        <v>60</v>
      </c>
      <c r="E117" s="46"/>
      <c r="F117" s="38">
        <f t="shared" si="32"/>
        <v>10000</v>
      </c>
      <c r="G117" s="38">
        <f t="shared" si="32"/>
        <v>0</v>
      </c>
      <c r="H117" s="38">
        <f t="shared" si="32"/>
        <v>10000</v>
      </c>
      <c r="I117" s="38">
        <f t="shared" si="32"/>
        <v>0</v>
      </c>
      <c r="J117" s="38">
        <f t="shared" si="32"/>
        <v>0</v>
      </c>
      <c r="K117" s="38">
        <f t="shared" si="32"/>
        <v>0</v>
      </c>
      <c r="L117" s="38">
        <f t="shared" si="32"/>
        <v>0</v>
      </c>
      <c r="M117" s="38">
        <f t="shared" si="32"/>
        <v>0</v>
      </c>
      <c r="N117" s="38">
        <f t="shared" si="32"/>
        <v>10000</v>
      </c>
      <c r="O117" s="38">
        <f t="shared" si="32"/>
        <v>0</v>
      </c>
      <c r="P117" s="38">
        <f t="shared" si="32"/>
        <v>10000</v>
      </c>
      <c r="Q117" s="39">
        <f t="shared" si="32"/>
        <v>0</v>
      </c>
      <c r="R117" s="110"/>
    </row>
    <row r="118" spans="1:18" s="49" customFormat="1" ht="33.75">
      <c r="A118" s="10" t="s">
        <v>585</v>
      </c>
      <c r="B118" s="3" t="s">
        <v>17</v>
      </c>
      <c r="C118" s="3" t="s">
        <v>59</v>
      </c>
      <c r="D118" s="5" t="s">
        <v>61</v>
      </c>
      <c r="E118" s="3"/>
      <c r="F118" s="38">
        <f t="shared" si="32"/>
        <v>10000</v>
      </c>
      <c r="G118" s="38">
        <f t="shared" si="32"/>
        <v>0</v>
      </c>
      <c r="H118" s="38">
        <f t="shared" si="32"/>
        <v>10000</v>
      </c>
      <c r="I118" s="38">
        <f t="shared" si="32"/>
        <v>0</v>
      </c>
      <c r="J118" s="38">
        <f t="shared" si="32"/>
        <v>0</v>
      </c>
      <c r="K118" s="38">
        <f t="shared" si="32"/>
        <v>0</v>
      </c>
      <c r="L118" s="38">
        <f t="shared" si="32"/>
        <v>0</v>
      </c>
      <c r="M118" s="38">
        <f t="shared" si="32"/>
        <v>0</v>
      </c>
      <c r="N118" s="38">
        <f t="shared" si="32"/>
        <v>10000</v>
      </c>
      <c r="O118" s="38">
        <f t="shared" si="32"/>
        <v>0</v>
      </c>
      <c r="P118" s="38">
        <f t="shared" si="32"/>
        <v>10000</v>
      </c>
      <c r="Q118" s="39">
        <f t="shared" si="32"/>
        <v>0</v>
      </c>
      <c r="R118" s="110"/>
    </row>
    <row r="119" spans="1:18" s="49" customFormat="1" ht="20.25">
      <c r="A119" s="10" t="s">
        <v>39</v>
      </c>
      <c r="B119" s="3" t="s">
        <v>17</v>
      </c>
      <c r="C119" s="3" t="s">
        <v>59</v>
      </c>
      <c r="D119" s="5" t="s">
        <v>61</v>
      </c>
      <c r="E119" s="3" t="s">
        <v>490</v>
      </c>
      <c r="F119" s="38">
        <f t="shared" si="32"/>
        <v>10000</v>
      </c>
      <c r="G119" s="38">
        <f t="shared" si="32"/>
        <v>0</v>
      </c>
      <c r="H119" s="38">
        <f t="shared" si="32"/>
        <v>10000</v>
      </c>
      <c r="I119" s="38">
        <f t="shared" si="32"/>
        <v>0</v>
      </c>
      <c r="J119" s="38">
        <f t="shared" si="32"/>
        <v>0</v>
      </c>
      <c r="K119" s="38">
        <f t="shared" si="32"/>
        <v>0</v>
      </c>
      <c r="L119" s="38">
        <f t="shared" si="32"/>
        <v>0</v>
      </c>
      <c r="M119" s="38">
        <f t="shared" si="32"/>
        <v>0</v>
      </c>
      <c r="N119" s="38">
        <f t="shared" si="32"/>
        <v>10000</v>
      </c>
      <c r="O119" s="38">
        <f t="shared" si="32"/>
        <v>0</v>
      </c>
      <c r="P119" s="38">
        <f t="shared" si="32"/>
        <v>10000</v>
      </c>
      <c r="Q119" s="39">
        <f t="shared" si="32"/>
        <v>0</v>
      </c>
      <c r="R119" s="110"/>
    </row>
    <row r="120" spans="1:18" s="49" customFormat="1" ht="20.25">
      <c r="A120" s="10" t="s">
        <v>62</v>
      </c>
      <c r="B120" s="3" t="s">
        <v>17</v>
      </c>
      <c r="C120" s="3" t="s">
        <v>59</v>
      </c>
      <c r="D120" s="5" t="s">
        <v>61</v>
      </c>
      <c r="E120" s="3" t="s">
        <v>586</v>
      </c>
      <c r="F120" s="38">
        <v>10000</v>
      </c>
      <c r="G120" s="38"/>
      <c r="H120" s="38">
        <v>10000</v>
      </c>
      <c r="I120" s="39"/>
      <c r="J120" s="66"/>
      <c r="K120" s="66"/>
      <c r="L120" s="66"/>
      <c r="M120" s="66"/>
      <c r="N120" s="38">
        <f>F120+J120+K120</f>
        <v>10000</v>
      </c>
      <c r="O120" s="38">
        <f>G120+K120</f>
        <v>0</v>
      </c>
      <c r="P120" s="38">
        <f>H120+L120+M120</f>
        <v>10000</v>
      </c>
      <c r="Q120" s="39">
        <f>I120+M120</f>
        <v>0</v>
      </c>
      <c r="R120" s="110"/>
    </row>
    <row r="121" spans="1:18" ht="20.25">
      <c r="A121" s="56"/>
      <c r="B121" s="28"/>
      <c r="C121" s="28"/>
      <c r="D121" s="29"/>
      <c r="E121" s="28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20"/>
      <c r="R121" s="110"/>
    </row>
    <row r="122" spans="1:18" ht="15.75" customHeight="1">
      <c r="A122" s="33" t="s">
        <v>63</v>
      </c>
      <c r="B122" s="34" t="s">
        <v>17</v>
      </c>
      <c r="C122" s="34" t="s">
        <v>64</v>
      </c>
      <c r="D122" s="43"/>
      <c r="E122" s="34"/>
      <c r="F122" s="36">
        <f>F219+F128+F147+F142+F199+F204+F123+F214</f>
        <v>702992</v>
      </c>
      <c r="G122" s="36">
        <f t="shared" ref="G122:I122" si="33">G219+G128+G147+G142+G199+G204+G123+G214</f>
        <v>0</v>
      </c>
      <c r="H122" s="36">
        <f t="shared" si="33"/>
        <v>732008</v>
      </c>
      <c r="I122" s="36">
        <f t="shared" si="33"/>
        <v>0</v>
      </c>
      <c r="J122" s="36">
        <f t="shared" ref="J122:Q122" si="34">J219+J128+J147+J142+J199+J204+J123</f>
        <v>0</v>
      </c>
      <c r="K122" s="36">
        <f t="shared" si="34"/>
        <v>0</v>
      </c>
      <c r="L122" s="36">
        <f t="shared" si="34"/>
        <v>0</v>
      </c>
      <c r="M122" s="36">
        <f t="shared" si="34"/>
        <v>0</v>
      </c>
      <c r="N122" s="36">
        <f t="shared" si="34"/>
        <v>574438</v>
      </c>
      <c r="O122" s="36">
        <f t="shared" si="34"/>
        <v>0</v>
      </c>
      <c r="P122" s="36">
        <f t="shared" si="34"/>
        <v>587405</v>
      </c>
      <c r="Q122" s="36">
        <f t="shared" si="34"/>
        <v>0</v>
      </c>
      <c r="R122" s="110"/>
    </row>
    <row r="123" spans="1:18" ht="102.75" customHeight="1">
      <c r="A123" s="10" t="s">
        <v>65</v>
      </c>
      <c r="B123" s="9" t="s">
        <v>17</v>
      </c>
      <c r="C123" s="9" t="s">
        <v>64</v>
      </c>
      <c r="D123" s="9" t="s">
        <v>66</v>
      </c>
      <c r="E123" s="9"/>
      <c r="F123" s="38">
        <f>F124</f>
        <v>568</v>
      </c>
      <c r="G123" s="38">
        <f t="shared" ref="G123:M126" si="35">G124</f>
        <v>0</v>
      </c>
      <c r="H123" s="38">
        <f t="shared" si="35"/>
        <v>568</v>
      </c>
      <c r="I123" s="38">
        <f t="shared" si="35"/>
        <v>0</v>
      </c>
      <c r="J123" s="38">
        <f t="shared" si="35"/>
        <v>0</v>
      </c>
      <c r="K123" s="38">
        <f t="shared" si="35"/>
        <v>0</v>
      </c>
      <c r="L123" s="38">
        <f t="shared" si="35"/>
        <v>0</v>
      </c>
      <c r="M123" s="38">
        <f t="shared" si="35"/>
        <v>0</v>
      </c>
      <c r="N123" s="38">
        <f>N124</f>
        <v>568</v>
      </c>
      <c r="O123" s="38">
        <f t="shared" ref="O123:Q126" si="36">O124</f>
        <v>0</v>
      </c>
      <c r="P123" s="38">
        <f t="shared" si="36"/>
        <v>568</v>
      </c>
      <c r="Q123" s="39">
        <f t="shared" si="36"/>
        <v>0</v>
      </c>
      <c r="R123" s="110"/>
    </row>
    <row r="124" spans="1:18" ht="20.25">
      <c r="A124" s="10" t="s">
        <v>67</v>
      </c>
      <c r="B124" s="9" t="s">
        <v>17</v>
      </c>
      <c r="C124" s="9" t="s">
        <v>64</v>
      </c>
      <c r="D124" s="9" t="s">
        <v>68</v>
      </c>
      <c r="E124" s="9"/>
      <c r="F124" s="38">
        <f>F125</f>
        <v>568</v>
      </c>
      <c r="G124" s="38">
        <f t="shared" si="35"/>
        <v>0</v>
      </c>
      <c r="H124" s="38">
        <f t="shared" si="35"/>
        <v>568</v>
      </c>
      <c r="I124" s="38">
        <f t="shared" si="35"/>
        <v>0</v>
      </c>
      <c r="J124" s="38">
        <f t="shared" si="35"/>
        <v>0</v>
      </c>
      <c r="K124" s="38">
        <f t="shared" si="35"/>
        <v>0</v>
      </c>
      <c r="L124" s="38">
        <f t="shared" si="35"/>
        <v>0</v>
      </c>
      <c r="M124" s="38">
        <f t="shared" si="35"/>
        <v>0</v>
      </c>
      <c r="N124" s="38">
        <f>N125</f>
        <v>568</v>
      </c>
      <c r="O124" s="38">
        <f t="shared" si="36"/>
        <v>0</v>
      </c>
      <c r="P124" s="38">
        <f t="shared" si="36"/>
        <v>568</v>
      </c>
      <c r="Q124" s="39">
        <f t="shared" si="36"/>
        <v>0</v>
      </c>
      <c r="R124" s="110"/>
    </row>
    <row r="125" spans="1:18" ht="33.75">
      <c r="A125" s="10" t="s">
        <v>69</v>
      </c>
      <c r="B125" s="9" t="s">
        <v>17</v>
      </c>
      <c r="C125" s="9" t="s">
        <v>64</v>
      </c>
      <c r="D125" s="9" t="s">
        <v>70</v>
      </c>
      <c r="E125" s="9"/>
      <c r="F125" s="38">
        <f>F126</f>
        <v>568</v>
      </c>
      <c r="G125" s="38">
        <f t="shared" si="35"/>
        <v>0</v>
      </c>
      <c r="H125" s="38">
        <f t="shared" si="35"/>
        <v>568</v>
      </c>
      <c r="I125" s="38">
        <f t="shared" si="35"/>
        <v>0</v>
      </c>
      <c r="J125" s="38">
        <f t="shared" si="35"/>
        <v>0</v>
      </c>
      <c r="K125" s="38">
        <f t="shared" si="35"/>
        <v>0</v>
      </c>
      <c r="L125" s="38">
        <f t="shared" si="35"/>
        <v>0</v>
      </c>
      <c r="M125" s="38">
        <f t="shared" si="35"/>
        <v>0</v>
      </c>
      <c r="N125" s="38">
        <f>N126</f>
        <v>568</v>
      </c>
      <c r="O125" s="38">
        <f t="shared" si="36"/>
        <v>0</v>
      </c>
      <c r="P125" s="38">
        <f t="shared" si="36"/>
        <v>568</v>
      </c>
      <c r="Q125" s="39">
        <f t="shared" si="36"/>
        <v>0</v>
      </c>
      <c r="R125" s="110"/>
    </row>
    <row r="126" spans="1:18" ht="33.75">
      <c r="A126" s="10" t="s">
        <v>35</v>
      </c>
      <c r="B126" s="9" t="s">
        <v>17</v>
      </c>
      <c r="C126" s="9" t="s">
        <v>64</v>
      </c>
      <c r="D126" s="9" t="s">
        <v>70</v>
      </c>
      <c r="E126" s="9" t="s">
        <v>483</v>
      </c>
      <c r="F126" s="38">
        <f>F127</f>
        <v>568</v>
      </c>
      <c r="G126" s="38">
        <f t="shared" si="35"/>
        <v>0</v>
      </c>
      <c r="H126" s="38">
        <f t="shared" si="35"/>
        <v>568</v>
      </c>
      <c r="I126" s="38">
        <f t="shared" si="35"/>
        <v>0</v>
      </c>
      <c r="J126" s="38">
        <f t="shared" si="35"/>
        <v>0</v>
      </c>
      <c r="K126" s="38">
        <f t="shared" si="35"/>
        <v>0</v>
      </c>
      <c r="L126" s="38">
        <f t="shared" si="35"/>
        <v>0</v>
      </c>
      <c r="M126" s="38">
        <f t="shared" si="35"/>
        <v>0</v>
      </c>
      <c r="N126" s="38">
        <f>N127</f>
        <v>568</v>
      </c>
      <c r="O126" s="38">
        <f t="shared" si="36"/>
        <v>0</v>
      </c>
      <c r="P126" s="38">
        <f t="shared" si="36"/>
        <v>568</v>
      </c>
      <c r="Q126" s="39">
        <f t="shared" si="36"/>
        <v>0</v>
      </c>
      <c r="R126" s="110"/>
    </row>
    <row r="127" spans="1:18" ht="32.25" customHeight="1">
      <c r="A127" s="10" t="s">
        <v>36</v>
      </c>
      <c r="B127" s="9" t="s">
        <v>17</v>
      </c>
      <c r="C127" s="9" t="s">
        <v>64</v>
      </c>
      <c r="D127" s="9" t="s">
        <v>70</v>
      </c>
      <c r="E127" s="9" t="s">
        <v>484</v>
      </c>
      <c r="F127" s="38">
        <v>568</v>
      </c>
      <c r="G127" s="38"/>
      <c r="H127" s="38">
        <v>568</v>
      </c>
      <c r="I127" s="39"/>
      <c r="J127" s="19"/>
      <c r="K127" s="19"/>
      <c r="L127" s="19"/>
      <c r="M127" s="19"/>
      <c r="N127" s="38">
        <f>F127+J127+K127</f>
        <v>568</v>
      </c>
      <c r="O127" s="38">
        <f>G127+K127</f>
        <v>0</v>
      </c>
      <c r="P127" s="38">
        <f>H127+L127+M127</f>
        <v>568</v>
      </c>
      <c r="Q127" s="39">
        <f>I127+M127</f>
        <v>0</v>
      </c>
      <c r="R127" s="110"/>
    </row>
    <row r="128" spans="1:18" ht="49.5" customHeight="1">
      <c r="A128" s="10" t="s">
        <v>71</v>
      </c>
      <c r="B128" s="9" t="s">
        <v>17</v>
      </c>
      <c r="C128" s="9" t="s">
        <v>64</v>
      </c>
      <c r="D128" s="9" t="s">
        <v>72</v>
      </c>
      <c r="E128" s="9"/>
      <c r="F128" s="38">
        <f>F129+F133</f>
        <v>235813</v>
      </c>
      <c r="G128" s="38">
        <f>G129+G133</f>
        <v>0</v>
      </c>
      <c r="H128" s="38">
        <f>H129+H133</f>
        <v>235813</v>
      </c>
      <c r="I128" s="39">
        <f>I129+I133</f>
        <v>0</v>
      </c>
      <c r="J128" s="19"/>
      <c r="K128" s="19"/>
      <c r="L128" s="19"/>
      <c r="M128" s="19"/>
      <c r="N128" s="38">
        <f>N129+N133</f>
        <v>235813</v>
      </c>
      <c r="O128" s="38">
        <f>O129+O133</f>
        <v>0</v>
      </c>
      <c r="P128" s="38">
        <f>P129+P133</f>
        <v>235813</v>
      </c>
      <c r="Q128" s="39">
        <f>Q129+Q133</f>
        <v>0</v>
      </c>
      <c r="R128" s="110"/>
    </row>
    <row r="129" spans="1:18" ht="33.75">
      <c r="A129" s="76" t="s">
        <v>73</v>
      </c>
      <c r="B129" s="9" t="s">
        <v>17</v>
      </c>
      <c r="C129" s="9" t="s">
        <v>64</v>
      </c>
      <c r="D129" s="9" t="s">
        <v>74</v>
      </c>
      <c r="E129" s="9"/>
      <c r="F129" s="38">
        <f t="shared" ref="F129:Q131" si="37">F130</f>
        <v>203736</v>
      </c>
      <c r="G129" s="38">
        <f t="shared" si="37"/>
        <v>0</v>
      </c>
      <c r="H129" s="38">
        <f t="shared" si="37"/>
        <v>203736</v>
      </c>
      <c r="I129" s="39">
        <f t="shared" si="37"/>
        <v>0</v>
      </c>
      <c r="J129" s="19"/>
      <c r="K129" s="19"/>
      <c r="L129" s="19"/>
      <c r="M129" s="19"/>
      <c r="N129" s="38">
        <f t="shared" ref="N129:Q130" si="38">N130</f>
        <v>203736</v>
      </c>
      <c r="O129" s="38">
        <f t="shared" si="38"/>
        <v>0</v>
      </c>
      <c r="P129" s="38">
        <f t="shared" si="38"/>
        <v>203736</v>
      </c>
      <c r="Q129" s="39">
        <f t="shared" si="38"/>
        <v>0</v>
      </c>
      <c r="R129" s="110"/>
    </row>
    <row r="130" spans="1:18" ht="33.75">
      <c r="A130" s="8" t="s">
        <v>75</v>
      </c>
      <c r="B130" s="9" t="s">
        <v>17</v>
      </c>
      <c r="C130" s="9" t="s">
        <v>64</v>
      </c>
      <c r="D130" s="9" t="s">
        <v>76</v>
      </c>
      <c r="E130" s="9"/>
      <c r="F130" s="38">
        <f t="shared" si="37"/>
        <v>203736</v>
      </c>
      <c r="G130" s="38">
        <f t="shared" si="37"/>
        <v>0</v>
      </c>
      <c r="H130" s="38">
        <f t="shared" si="37"/>
        <v>203736</v>
      </c>
      <c r="I130" s="39">
        <f t="shared" si="37"/>
        <v>0</v>
      </c>
      <c r="J130" s="19"/>
      <c r="K130" s="19"/>
      <c r="L130" s="19"/>
      <c r="M130" s="19"/>
      <c r="N130" s="38">
        <f t="shared" si="38"/>
        <v>203736</v>
      </c>
      <c r="O130" s="38">
        <f t="shared" si="38"/>
        <v>0</v>
      </c>
      <c r="P130" s="38">
        <f t="shared" si="38"/>
        <v>203736</v>
      </c>
      <c r="Q130" s="39">
        <f t="shared" si="38"/>
        <v>0</v>
      </c>
      <c r="R130" s="110"/>
    </row>
    <row r="131" spans="1:18" ht="33.75">
      <c r="A131" s="10" t="s">
        <v>77</v>
      </c>
      <c r="B131" s="9" t="s">
        <v>17</v>
      </c>
      <c r="C131" s="9" t="s">
        <v>64</v>
      </c>
      <c r="D131" s="9" t="s">
        <v>76</v>
      </c>
      <c r="E131" s="9" t="s">
        <v>471</v>
      </c>
      <c r="F131" s="38">
        <f t="shared" si="37"/>
        <v>203736</v>
      </c>
      <c r="G131" s="38">
        <f t="shared" si="37"/>
        <v>0</v>
      </c>
      <c r="H131" s="38">
        <f t="shared" si="37"/>
        <v>203736</v>
      </c>
      <c r="I131" s="38">
        <f t="shared" si="37"/>
        <v>0</v>
      </c>
      <c r="J131" s="38">
        <f t="shared" si="37"/>
        <v>0</v>
      </c>
      <c r="K131" s="38">
        <f t="shared" si="37"/>
        <v>0</v>
      </c>
      <c r="L131" s="38">
        <f t="shared" si="37"/>
        <v>0</v>
      </c>
      <c r="M131" s="38">
        <f t="shared" si="37"/>
        <v>0</v>
      </c>
      <c r="N131" s="38">
        <f t="shared" si="37"/>
        <v>203736</v>
      </c>
      <c r="O131" s="38">
        <f t="shared" si="37"/>
        <v>0</v>
      </c>
      <c r="P131" s="38">
        <f t="shared" si="37"/>
        <v>203736</v>
      </c>
      <c r="Q131" s="38">
        <f t="shared" si="37"/>
        <v>0</v>
      </c>
      <c r="R131" s="110"/>
    </row>
    <row r="132" spans="1:18" ht="20.25">
      <c r="A132" s="10" t="s">
        <v>78</v>
      </c>
      <c r="B132" s="9" t="s">
        <v>17</v>
      </c>
      <c r="C132" s="9" t="s">
        <v>64</v>
      </c>
      <c r="D132" s="9" t="s">
        <v>76</v>
      </c>
      <c r="E132" s="9" t="s">
        <v>516</v>
      </c>
      <c r="F132" s="38">
        <v>203736</v>
      </c>
      <c r="G132" s="38"/>
      <c r="H132" s="38">
        <v>203736</v>
      </c>
      <c r="I132" s="39"/>
      <c r="J132" s="19"/>
      <c r="K132" s="19"/>
      <c r="L132" s="19"/>
      <c r="M132" s="19"/>
      <c r="N132" s="38">
        <f>F132+J132+K132</f>
        <v>203736</v>
      </c>
      <c r="O132" s="38">
        <f>G132+K132</f>
        <v>0</v>
      </c>
      <c r="P132" s="38">
        <f>H132+L132+M132</f>
        <v>203736</v>
      </c>
      <c r="Q132" s="39">
        <f>I132+M132</f>
        <v>0</v>
      </c>
      <c r="R132" s="110"/>
    </row>
    <row r="133" spans="1:18" ht="20.25">
      <c r="A133" s="10" t="s">
        <v>67</v>
      </c>
      <c r="B133" s="9" t="s">
        <v>17</v>
      </c>
      <c r="C133" s="9" t="s">
        <v>64</v>
      </c>
      <c r="D133" s="9" t="s">
        <v>79</v>
      </c>
      <c r="E133" s="9"/>
      <c r="F133" s="38">
        <f>F134+F139</f>
        <v>32077</v>
      </c>
      <c r="G133" s="38">
        <f>G134+G139</f>
        <v>0</v>
      </c>
      <c r="H133" s="38">
        <f>H134+H139</f>
        <v>32077</v>
      </c>
      <c r="I133" s="39">
        <f>I134+I139</f>
        <v>0</v>
      </c>
      <c r="J133" s="19"/>
      <c r="K133" s="19"/>
      <c r="L133" s="19"/>
      <c r="M133" s="19"/>
      <c r="N133" s="38">
        <f>N134+N139</f>
        <v>32077</v>
      </c>
      <c r="O133" s="38">
        <f>O134+O139</f>
        <v>0</v>
      </c>
      <c r="P133" s="38">
        <f>P134+P139</f>
        <v>32077</v>
      </c>
      <c r="Q133" s="39">
        <f>Q134+Q139</f>
        <v>0</v>
      </c>
      <c r="R133" s="110"/>
    </row>
    <row r="134" spans="1:18" ht="33.75">
      <c r="A134" s="8" t="s">
        <v>80</v>
      </c>
      <c r="B134" s="9" t="s">
        <v>17</v>
      </c>
      <c r="C134" s="9" t="s">
        <v>64</v>
      </c>
      <c r="D134" s="9" t="s">
        <v>81</v>
      </c>
      <c r="E134" s="9"/>
      <c r="F134" s="38">
        <f>F135+F137</f>
        <v>31857</v>
      </c>
      <c r="G134" s="38">
        <f>G135+G137</f>
        <v>0</v>
      </c>
      <c r="H134" s="38">
        <f>H135+H137</f>
        <v>31857</v>
      </c>
      <c r="I134" s="39">
        <f>I135+I137</f>
        <v>0</v>
      </c>
      <c r="J134" s="19"/>
      <c r="K134" s="19"/>
      <c r="L134" s="19"/>
      <c r="M134" s="19"/>
      <c r="N134" s="38">
        <f>N135+N137</f>
        <v>31857</v>
      </c>
      <c r="O134" s="38">
        <f>O135+O137</f>
        <v>0</v>
      </c>
      <c r="P134" s="38">
        <f>P135+P137</f>
        <v>31857</v>
      </c>
      <c r="Q134" s="39">
        <f>Q135+Q137</f>
        <v>0</v>
      </c>
      <c r="R134" s="110"/>
    </row>
    <row r="135" spans="1:18" ht="33.75">
      <c r="A135" s="10" t="s">
        <v>35</v>
      </c>
      <c r="B135" s="9" t="s">
        <v>17</v>
      </c>
      <c r="C135" s="9" t="s">
        <v>64</v>
      </c>
      <c r="D135" s="9" t="s">
        <v>81</v>
      </c>
      <c r="E135" s="9" t="s">
        <v>483</v>
      </c>
      <c r="F135" s="38">
        <f>F136</f>
        <v>31857</v>
      </c>
      <c r="G135" s="38">
        <f>G136</f>
        <v>0</v>
      </c>
      <c r="H135" s="38">
        <f>H136</f>
        <v>31857</v>
      </c>
      <c r="I135" s="39">
        <f>I136</f>
        <v>0</v>
      </c>
      <c r="J135" s="19"/>
      <c r="K135" s="19"/>
      <c r="L135" s="19"/>
      <c r="M135" s="19"/>
      <c r="N135" s="38">
        <f>N136</f>
        <v>31857</v>
      </c>
      <c r="O135" s="38">
        <f>O136</f>
        <v>0</v>
      </c>
      <c r="P135" s="38">
        <f>P136</f>
        <v>31857</v>
      </c>
      <c r="Q135" s="39">
        <f>Q136</f>
        <v>0</v>
      </c>
      <c r="R135" s="110"/>
    </row>
    <row r="136" spans="1:18" ht="36.75" customHeight="1">
      <c r="A136" s="8" t="s">
        <v>36</v>
      </c>
      <c r="B136" s="9" t="s">
        <v>17</v>
      </c>
      <c r="C136" s="9" t="s">
        <v>64</v>
      </c>
      <c r="D136" s="9" t="s">
        <v>81</v>
      </c>
      <c r="E136" s="9" t="s">
        <v>484</v>
      </c>
      <c r="F136" s="38">
        <f>2022+29835</f>
        <v>31857</v>
      </c>
      <c r="G136" s="38"/>
      <c r="H136" s="38">
        <f>2022+29835</f>
        <v>31857</v>
      </c>
      <c r="I136" s="39"/>
      <c r="J136" s="19"/>
      <c r="K136" s="19"/>
      <c r="L136" s="19"/>
      <c r="M136" s="19"/>
      <c r="N136" s="38">
        <f>F136+J136+K136</f>
        <v>31857</v>
      </c>
      <c r="O136" s="38">
        <f>G136+K136</f>
        <v>0</v>
      </c>
      <c r="P136" s="38">
        <f>H136+L136+M136</f>
        <v>31857</v>
      </c>
      <c r="Q136" s="39">
        <f>I136+M136</f>
        <v>0</v>
      </c>
      <c r="R136" s="110"/>
    </row>
    <row r="137" spans="1:18" ht="20.25" hidden="1">
      <c r="A137" s="8" t="s">
        <v>39</v>
      </c>
      <c r="B137" s="9" t="s">
        <v>17</v>
      </c>
      <c r="C137" s="9" t="s">
        <v>64</v>
      </c>
      <c r="D137" s="9" t="s">
        <v>81</v>
      </c>
      <c r="E137" s="9" t="s">
        <v>490</v>
      </c>
      <c r="F137" s="38">
        <f>F138</f>
        <v>0</v>
      </c>
      <c r="G137" s="38">
        <f>G138</f>
        <v>0</v>
      </c>
      <c r="H137" s="38">
        <f>H138</f>
        <v>0</v>
      </c>
      <c r="I137" s="39">
        <f>I138</f>
        <v>0</v>
      </c>
      <c r="J137" s="19"/>
      <c r="K137" s="19"/>
      <c r="L137" s="19"/>
      <c r="M137" s="19"/>
      <c r="N137" s="38">
        <f>N138</f>
        <v>0</v>
      </c>
      <c r="O137" s="38">
        <f>O138</f>
        <v>0</v>
      </c>
      <c r="P137" s="38">
        <f>P138</f>
        <v>0</v>
      </c>
      <c r="Q137" s="39">
        <f>Q138</f>
        <v>0</v>
      </c>
      <c r="R137" s="110"/>
    </row>
    <row r="138" spans="1:18" ht="20.25" hidden="1">
      <c r="A138" s="10" t="s">
        <v>491</v>
      </c>
      <c r="B138" s="9" t="s">
        <v>17</v>
      </c>
      <c r="C138" s="9" t="s">
        <v>64</v>
      </c>
      <c r="D138" s="9" t="s">
        <v>81</v>
      </c>
      <c r="E138" s="9" t="s">
        <v>492</v>
      </c>
      <c r="F138" s="38"/>
      <c r="G138" s="38"/>
      <c r="H138" s="38"/>
      <c r="I138" s="39"/>
      <c r="J138" s="19"/>
      <c r="K138" s="19"/>
      <c r="L138" s="19"/>
      <c r="M138" s="19"/>
      <c r="N138" s="38">
        <f>F138+J138+K138</f>
        <v>0</v>
      </c>
      <c r="O138" s="38">
        <f>G138+K138</f>
        <v>0</v>
      </c>
      <c r="P138" s="38">
        <f>H138+L138+M138</f>
        <v>0</v>
      </c>
      <c r="Q138" s="39">
        <f>I138+M138</f>
        <v>0</v>
      </c>
      <c r="R138" s="110"/>
    </row>
    <row r="139" spans="1:18" ht="50.25">
      <c r="A139" s="8" t="s">
        <v>82</v>
      </c>
      <c r="B139" s="9" t="s">
        <v>17</v>
      </c>
      <c r="C139" s="9" t="s">
        <v>64</v>
      </c>
      <c r="D139" s="9" t="s">
        <v>83</v>
      </c>
      <c r="E139" s="9"/>
      <c r="F139" s="38">
        <f t="shared" ref="F139:I140" si="39">F140</f>
        <v>220</v>
      </c>
      <c r="G139" s="38">
        <f t="shared" si="39"/>
        <v>0</v>
      </c>
      <c r="H139" s="38">
        <f t="shared" si="39"/>
        <v>220</v>
      </c>
      <c r="I139" s="39">
        <f t="shared" si="39"/>
        <v>0</v>
      </c>
      <c r="J139" s="19"/>
      <c r="K139" s="19"/>
      <c r="L139" s="19"/>
      <c r="M139" s="19"/>
      <c r="N139" s="38">
        <f t="shared" ref="N139:Q140" si="40">N140</f>
        <v>220</v>
      </c>
      <c r="O139" s="38">
        <f t="shared" si="40"/>
        <v>0</v>
      </c>
      <c r="P139" s="38">
        <f t="shared" si="40"/>
        <v>220</v>
      </c>
      <c r="Q139" s="39">
        <f t="shared" si="40"/>
        <v>0</v>
      </c>
      <c r="R139" s="110"/>
    </row>
    <row r="140" spans="1:18" ht="33.75">
      <c r="A140" s="10" t="s">
        <v>77</v>
      </c>
      <c r="B140" s="9" t="s">
        <v>17</v>
      </c>
      <c r="C140" s="9" t="s">
        <v>64</v>
      </c>
      <c r="D140" s="9" t="s">
        <v>83</v>
      </c>
      <c r="E140" s="9" t="s">
        <v>471</v>
      </c>
      <c r="F140" s="38">
        <f t="shared" si="39"/>
        <v>220</v>
      </c>
      <c r="G140" s="38">
        <f t="shared" si="39"/>
        <v>0</v>
      </c>
      <c r="H140" s="38">
        <f t="shared" si="39"/>
        <v>220</v>
      </c>
      <c r="I140" s="39">
        <f t="shared" si="39"/>
        <v>0</v>
      </c>
      <c r="J140" s="19"/>
      <c r="K140" s="19"/>
      <c r="L140" s="19"/>
      <c r="M140" s="19"/>
      <c r="N140" s="38">
        <f t="shared" si="40"/>
        <v>220</v>
      </c>
      <c r="O140" s="38">
        <f t="shared" si="40"/>
        <v>0</v>
      </c>
      <c r="P140" s="38">
        <f t="shared" si="40"/>
        <v>220</v>
      </c>
      <c r="Q140" s="39">
        <f t="shared" si="40"/>
        <v>0</v>
      </c>
      <c r="R140" s="110"/>
    </row>
    <row r="141" spans="1:18" ht="20.25">
      <c r="A141" s="10" t="s">
        <v>78</v>
      </c>
      <c r="B141" s="9" t="s">
        <v>17</v>
      </c>
      <c r="C141" s="9" t="s">
        <v>64</v>
      </c>
      <c r="D141" s="9" t="s">
        <v>83</v>
      </c>
      <c r="E141" s="9" t="s">
        <v>516</v>
      </c>
      <c r="F141" s="38">
        <v>220</v>
      </c>
      <c r="G141" s="38"/>
      <c r="H141" s="38">
        <v>220</v>
      </c>
      <c r="I141" s="39"/>
      <c r="J141" s="19"/>
      <c r="K141" s="19"/>
      <c r="L141" s="19"/>
      <c r="M141" s="19"/>
      <c r="N141" s="38">
        <f>F141+J141+K141</f>
        <v>220</v>
      </c>
      <c r="O141" s="38">
        <f>G141+K141</f>
        <v>0</v>
      </c>
      <c r="P141" s="38">
        <f>H141+L141+M141</f>
        <v>220</v>
      </c>
      <c r="Q141" s="39">
        <f>I141+M141</f>
        <v>0</v>
      </c>
      <c r="R141" s="110"/>
    </row>
    <row r="142" spans="1:18" ht="50.25">
      <c r="A142" s="10" t="s">
        <v>84</v>
      </c>
      <c r="B142" s="9" t="s">
        <v>17</v>
      </c>
      <c r="C142" s="9" t="s">
        <v>64</v>
      </c>
      <c r="D142" s="9" t="s">
        <v>85</v>
      </c>
      <c r="E142" s="9"/>
      <c r="F142" s="38">
        <f t="shared" ref="F142:I145" si="41">F143</f>
        <v>91</v>
      </c>
      <c r="G142" s="38">
        <f t="shared" si="41"/>
        <v>0</v>
      </c>
      <c r="H142" s="38">
        <f t="shared" si="41"/>
        <v>91</v>
      </c>
      <c r="I142" s="39">
        <f t="shared" si="41"/>
        <v>0</v>
      </c>
      <c r="J142" s="19"/>
      <c r="K142" s="19"/>
      <c r="L142" s="19"/>
      <c r="M142" s="19"/>
      <c r="N142" s="38">
        <f t="shared" ref="N142:Q145" si="42">N143</f>
        <v>91</v>
      </c>
      <c r="O142" s="38">
        <f t="shared" si="42"/>
        <v>0</v>
      </c>
      <c r="P142" s="38">
        <f t="shared" si="42"/>
        <v>91</v>
      </c>
      <c r="Q142" s="39">
        <f t="shared" si="42"/>
        <v>0</v>
      </c>
      <c r="R142" s="110"/>
    </row>
    <row r="143" spans="1:18" ht="20.25">
      <c r="A143" s="10" t="s">
        <v>67</v>
      </c>
      <c r="B143" s="9" t="s">
        <v>17</v>
      </c>
      <c r="C143" s="9" t="s">
        <v>64</v>
      </c>
      <c r="D143" s="9" t="s">
        <v>86</v>
      </c>
      <c r="E143" s="9"/>
      <c r="F143" s="38">
        <f t="shared" si="41"/>
        <v>91</v>
      </c>
      <c r="G143" s="38">
        <f t="shared" si="41"/>
        <v>0</v>
      </c>
      <c r="H143" s="38">
        <f t="shared" si="41"/>
        <v>91</v>
      </c>
      <c r="I143" s="39">
        <f t="shared" si="41"/>
        <v>0</v>
      </c>
      <c r="J143" s="19"/>
      <c r="K143" s="19"/>
      <c r="L143" s="19"/>
      <c r="M143" s="19"/>
      <c r="N143" s="38">
        <f t="shared" si="42"/>
        <v>91</v>
      </c>
      <c r="O143" s="38">
        <f t="shared" si="42"/>
        <v>0</v>
      </c>
      <c r="P143" s="38">
        <f t="shared" si="42"/>
        <v>91</v>
      </c>
      <c r="Q143" s="39">
        <f t="shared" si="42"/>
        <v>0</v>
      </c>
      <c r="R143" s="110"/>
    </row>
    <row r="144" spans="1:18" ht="33.75">
      <c r="A144" s="10" t="s">
        <v>69</v>
      </c>
      <c r="B144" s="9" t="s">
        <v>17</v>
      </c>
      <c r="C144" s="9" t="s">
        <v>64</v>
      </c>
      <c r="D144" s="9" t="s">
        <v>87</v>
      </c>
      <c r="E144" s="9"/>
      <c r="F144" s="38">
        <f t="shared" si="41"/>
        <v>91</v>
      </c>
      <c r="G144" s="38">
        <f t="shared" si="41"/>
        <v>0</v>
      </c>
      <c r="H144" s="38">
        <f t="shared" si="41"/>
        <v>91</v>
      </c>
      <c r="I144" s="39">
        <f t="shared" si="41"/>
        <v>0</v>
      </c>
      <c r="J144" s="19"/>
      <c r="K144" s="19"/>
      <c r="L144" s="19"/>
      <c r="M144" s="19"/>
      <c r="N144" s="38">
        <f t="shared" si="42"/>
        <v>91</v>
      </c>
      <c r="O144" s="38">
        <f t="shared" si="42"/>
        <v>0</v>
      </c>
      <c r="P144" s="38">
        <f t="shared" si="42"/>
        <v>91</v>
      </c>
      <c r="Q144" s="39">
        <f t="shared" si="42"/>
        <v>0</v>
      </c>
      <c r="R144" s="110"/>
    </row>
    <row r="145" spans="1:18" ht="33.75">
      <c r="A145" s="10" t="s">
        <v>35</v>
      </c>
      <c r="B145" s="9" t="s">
        <v>17</v>
      </c>
      <c r="C145" s="9" t="s">
        <v>64</v>
      </c>
      <c r="D145" s="9" t="s">
        <v>87</v>
      </c>
      <c r="E145" s="9" t="s">
        <v>483</v>
      </c>
      <c r="F145" s="38">
        <f t="shared" si="41"/>
        <v>91</v>
      </c>
      <c r="G145" s="38">
        <f t="shared" si="41"/>
        <v>0</v>
      </c>
      <c r="H145" s="38">
        <f t="shared" si="41"/>
        <v>91</v>
      </c>
      <c r="I145" s="39">
        <f t="shared" si="41"/>
        <v>0</v>
      </c>
      <c r="J145" s="19"/>
      <c r="K145" s="19"/>
      <c r="L145" s="19"/>
      <c r="M145" s="19"/>
      <c r="N145" s="38">
        <f t="shared" si="42"/>
        <v>91</v>
      </c>
      <c r="O145" s="38">
        <f t="shared" si="42"/>
        <v>0</v>
      </c>
      <c r="P145" s="38">
        <f t="shared" si="42"/>
        <v>91</v>
      </c>
      <c r="Q145" s="39">
        <f t="shared" si="42"/>
        <v>0</v>
      </c>
      <c r="R145" s="110"/>
    </row>
    <row r="146" spans="1:18" ht="36" customHeight="1">
      <c r="A146" s="8" t="s">
        <v>36</v>
      </c>
      <c r="B146" s="9" t="s">
        <v>17</v>
      </c>
      <c r="C146" s="9" t="s">
        <v>64</v>
      </c>
      <c r="D146" s="9" t="s">
        <v>87</v>
      </c>
      <c r="E146" s="9" t="s">
        <v>484</v>
      </c>
      <c r="F146" s="38">
        <v>91</v>
      </c>
      <c r="G146" s="38"/>
      <c r="H146" s="38">
        <v>91</v>
      </c>
      <c r="I146" s="39"/>
      <c r="J146" s="19"/>
      <c r="K146" s="19"/>
      <c r="L146" s="19"/>
      <c r="M146" s="19"/>
      <c r="N146" s="38">
        <f>F146+J146+K146</f>
        <v>91</v>
      </c>
      <c r="O146" s="38">
        <f>G146+K146</f>
        <v>0</v>
      </c>
      <c r="P146" s="38">
        <f>H146+L146+M146</f>
        <v>91</v>
      </c>
      <c r="Q146" s="39">
        <f>I146+M146</f>
        <v>0</v>
      </c>
      <c r="R146" s="110"/>
    </row>
    <row r="147" spans="1:18" ht="51">
      <c r="A147" s="10" t="s">
        <v>481</v>
      </c>
      <c r="B147" s="3" t="s">
        <v>17</v>
      </c>
      <c r="C147" s="3" t="s">
        <v>64</v>
      </c>
      <c r="D147" s="5" t="s">
        <v>476</v>
      </c>
      <c r="E147" s="3"/>
      <c r="F147" s="38">
        <f>F148+F159+F192</f>
        <v>223367</v>
      </c>
      <c r="G147" s="38">
        <f t="shared" ref="G147:Q147" si="43">G148+G159+G192</f>
        <v>0</v>
      </c>
      <c r="H147" s="38">
        <f t="shared" si="43"/>
        <v>223367</v>
      </c>
      <c r="I147" s="38">
        <f t="shared" si="43"/>
        <v>0</v>
      </c>
      <c r="J147" s="38">
        <f t="shared" si="43"/>
        <v>0</v>
      </c>
      <c r="K147" s="38">
        <f t="shared" si="43"/>
        <v>0</v>
      </c>
      <c r="L147" s="38">
        <f t="shared" si="43"/>
        <v>0</v>
      </c>
      <c r="M147" s="38">
        <f t="shared" si="43"/>
        <v>0</v>
      </c>
      <c r="N147" s="38">
        <f t="shared" si="43"/>
        <v>222218</v>
      </c>
      <c r="O147" s="38">
        <f t="shared" si="43"/>
        <v>0</v>
      </c>
      <c r="P147" s="38">
        <f t="shared" si="43"/>
        <v>222218</v>
      </c>
      <c r="Q147" s="39">
        <f t="shared" si="43"/>
        <v>0</v>
      </c>
      <c r="R147" s="110"/>
    </row>
    <row r="148" spans="1:18" ht="20.25">
      <c r="A148" s="10" t="s">
        <v>67</v>
      </c>
      <c r="B148" s="3" t="s">
        <v>17</v>
      </c>
      <c r="C148" s="3" t="s">
        <v>64</v>
      </c>
      <c r="D148" s="5" t="s">
        <v>495</v>
      </c>
      <c r="E148" s="3"/>
      <c r="F148" s="38">
        <f>F149+F156</f>
        <v>13626</v>
      </c>
      <c r="G148" s="38">
        <f t="shared" ref="G148:M148" si="44">G149+G156</f>
        <v>0</v>
      </c>
      <c r="H148" s="38">
        <f t="shared" si="44"/>
        <v>13626</v>
      </c>
      <c r="I148" s="38">
        <f t="shared" si="44"/>
        <v>0</v>
      </c>
      <c r="J148" s="38">
        <f t="shared" si="44"/>
        <v>0</v>
      </c>
      <c r="K148" s="38">
        <f t="shared" si="44"/>
        <v>0</v>
      </c>
      <c r="L148" s="38">
        <f t="shared" si="44"/>
        <v>0</v>
      </c>
      <c r="M148" s="38">
        <f t="shared" si="44"/>
        <v>0</v>
      </c>
      <c r="N148" s="38">
        <f>N149+N156</f>
        <v>13626</v>
      </c>
      <c r="O148" s="38">
        <f>O149+O156</f>
        <v>0</v>
      </c>
      <c r="P148" s="38">
        <f>P149+P156</f>
        <v>13626</v>
      </c>
      <c r="Q148" s="39">
        <f>Q149+Q156</f>
        <v>0</v>
      </c>
      <c r="R148" s="110"/>
    </row>
    <row r="149" spans="1:18" ht="33.75">
      <c r="A149" s="10" t="s">
        <v>69</v>
      </c>
      <c r="B149" s="3" t="s">
        <v>17</v>
      </c>
      <c r="C149" s="3" t="s">
        <v>64</v>
      </c>
      <c r="D149" s="5" t="s">
        <v>496</v>
      </c>
      <c r="E149" s="3"/>
      <c r="F149" s="38">
        <f>F150+F152+F154</f>
        <v>9546</v>
      </c>
      <c r="G149" s="38">
        <f t="shared" ref="G149:M149" si="45">G150+G152+G154</f>
        <v>0</v>
      </c>
      <c r="H149" s="38">
        <f t="shared" si="45"/>
        <v>9546</v>
      </c>
      <c r="I149" s="38">
        <f t="shared" si="45"/>
        <v>0</v>
      </c>
      <c r="J149" s="38">
        <f t="shared" si="45"/>
        <v>0</v>
      </c>
      <c r="K149" s="38">
        <f t="shared" si="45"/>
        <v>0</v>
      </c>
      <c r="L149" s="38">
        <f t="shared" si="45"/>
        <v>0</v>
      </c>
      <c r="M149" s="38">
        <f t="shared" si="45"/>
        <v>0</v>
      </c>
      <c r="N149" s="38">
        <f>N150+N152+N154</f>
        <v>9546</v>
      </c>
      <c r="O149" s="38">
        <f>O150+O152+O154</f>
        <v>0</v>
      </c>
      <c r="P149" s="38">
        <f>P150+P152+P154</f>
        <v>9546</v>
      </c>
      <c r="Q149" s="39">
        <f>Q150+Q152+Q154</f>
        <v>0</v>
      </c>
      <c r="R149" s="110"/>
    </row>
    <row r="150" spans="1:18" ht="33.75">
      <c r="A150" s="10" t="s">
        <v>35</v>
      </c>
      <c r="B150" s="3" t="s">
        <v>17</v>
      </c>
      <c r="C150" s="3" t="s">
        <v>64</v>
      </c>
      <c r="D150" s="5" t="s">
        <v>496</v>
      </c>
      <c r="E150" s="3" t="s">
        <v>483</v>
      </c>
      <c r="F150" s="38">
        <f t="shared" ref="F150:M150" si="46">F151</f>
        <v>2673</v>
      </c>
      <c r="G150" s="38">
        <f t="shared" si="46"/>
        <v>0</v>
      </c>
      <c r="H150" s="38">
        <f t="shared" si="46"/>
        <v>2673</v>
      </c>
      <c r="I150" s="38">
        <f t="shared" si="46"/>
        <v>0</v>
      </c>
      <c r="J150" s="38">
        <f t="shared" si="46"/>
        <v>0</v>
      </c>
      <c r="K150" s="38">
        <f t="shared" si="46"/>
        <v>0</v>
      </c>
      <c r="L150" s="38">
        <f t="shared" si="46"/>
        <v>0</v>
      </c>
      <c r="M150" s="38">
        <f t="shared" si="46"/>
        <v>0</v>
      </c>
      <c r="N150" s="38">
        <f>N151</f>
        <v>2673</v>
      </c>
      <c r="O150" s="38">
        <f>O151</f>
        <v>0</v>
      </c>
      <c r="P150" s="38">
        <f>P151</f>
        <v>2673</v>
      </c>
      <c r="Q150" s="39">
        <f>Q151</f>
        <v>0</v>
      </c>
      <c r="R150" s="110"/>
    </row>
    <row r="151" spans="1:18" ht="36" customHeight="1">
      <c r="A151" s="8" t="s">
        <v>36</v>
      </c>
      <c r="B151" s="3" t="s">
        <v>17</v>
      </c>
      <c r="C151" s="3" t="s">
        <v>64</v>
      </c>
      <c r="D151" s="5" t="s">
        <v>496</v>
      </c>
      <c r="E151" s="3" t="s">
        <v>484</v>
      </c>
      <c r="F151" s="38">
        <f>208+1105+2286-926</f>
        <v>2673</v>
      </c>
      <c r="G151" s="38"/>
      <c r="H151" s="38">
        <f>208+1105+2286-926</f>
        <v>2673</v>
      </c>
      <c r="I151" s="39"/>
      <c r="J151" s="19"/>
      <c r="K151" s="19"/>
      <c r="L151" s="19"/>
      <c r="M151" s="19"/>
      <c r="N151" s="38">
        <f>F151+J151+K151</f>
        <v>2673</v>
      </c>
      <c r="O151" s="38">
        <f>G151+K151</f>
        <v>0</v>
      </c>
      <c r="P151" s="38">
        <f>H151+L151+M151</f>
        <v>2673</v>
      </c>
      <c r="Q151" s="39">
        <f>I151+M151</f>
        <v>0</v>
      </c>
      <c r="R151" s="110"/>
    </row>
    <row r="152" spans="1:18" ht="20.25">
      <c r="A152" s="8" t="s">
        <v>37</v>
      </c>
      <c r="B152" s="3" t="s">
        <v>17</v>
      </c>
      <c r="C152" s="3" t="s">
        <v>64</v>
      </c>
      <c r="D152" s="5" t="s">
        <v>496</v>
      </c>
      <c r="E152" s="3" t="s">
        <v>497</v>
      </c>
      <c r="F152" s="38">
        <f t="shared" ref="F152:Q154" si="47">F153</f>
        <v>95</v>
      </c>
      <c r="G152" s="38">
        <f t="shared" si="47"/>
        <v>0</v>
      </c>
      <c r="H152" s="38">
        <f t="shared" si="47"/>
        <v>95</v>
      </c>
      <c r="I152" s="38">
        <f t="shared" si="47"/>
        <v>0</v>
      </c>
      <c r="J152" s="38">
        <f t="shared" si="47"/>
        <v>0</v>
      </c>
      <c r="K152" s="38">
        <f t="shared" si="47"/>
        <v>0</v>
      </c>
      <c r="L152" s="38">
        <f t="shared" si="47"/>
        <v>0</v>
      </c>
      <c r="M152" s="38">
        <f t="shared" si="47"/>
        <v>0</v>
      </c>
      <c r="N152" s="38">
        <f t="shared" si="47"/>
        <v>95</v>
      </c>
      <c r="O152" s="38">
        <f t="shared" si="47"/>
        <v>0</v>
      </c>
      <c r="P152" s="38">
        <f t="shared" si="47"/>
        <v>95</v>
      </c>
      <c r="Q152" s="39">
        <f t="shared" si="47"/>
        <v>0</v>
      </c>
      <c r="R152" s="110"/>
    </row>
    <row r="153" spans="1:18" ht="20.25">
      <c r="A153" s="8" t="s">
        <v>38</v>
      </c>
      <c r="B153" s="3" t="s">
        <v>17</v>
      </c>
      <c r="C153" s="3" t="s">
        <v>64</v>
      </c>
      <c r="D153" s="5" t="s">
        <v>496</v>
      </c>
      <c r="E153" s="3" t="s">
        <v>498</v>
      </c>
      <c r="F153" s="38">
        <v>95</v>
      </c>
      <c r="G153" s="38"/>
      <c r="H153" s="38">
        <v>95</v>
      </c>
      <c r="I153" s="39"/>
      <c r="J153" s="19"/>
      <c r="K153" s="19"/>
      <c r="L153" s="19"/>
      <c r="M153" s="19"/>
      <c r="N153" s="38">
        <f>F153+J153+K153</f>
        <v>95</v>
      </c>
      <c r="O153" s="38">
        <f>G153+K153</f>
        <v>0</v>
      </c>
      <c r="P153" s="38">
        <f>H153+L153+M153</f>
        <v>95</v>
      </c>
      <c r="Q153" s="39">
        <f>I153+M153</f>
        <v>0</v>
      </c>
      <c r="R153" s="110"/>
    </row>
    <row r="154" spans="1:18" ht="20.25">
      <c r="A154" s="10" t="s">
        <v>39</v>
      </c>
      <c r="B154" s="3" t="s">
        <v>17</v>
      </c>
      <c r="C154" s="3" t="s">
        <v>64</v>
      </c>
      <c r="D154" s="5" t="s">
        <v>496</v>
      </c>
      <c r="E154" s="3" t="s">
        <v>490</v>
      </c>
      <c r="F154" s="38">
        <f t="shared" si="47"/>
        <v>6778</v>
      </c>
      <c r="G154" s="38">
        <f t="shared" si="47"/>
        <v>0</v>
      </c>
      <c r="H154" s="38">
        <f t="shared" si="47"/>
        <v>6778</v>
      </c>
      <c r="I154" s="38">
        <f t="shared" si="47"/>
        <v>0</v>
      </c>
      <c r="J154" s="38">
        <f t="shared" si="47"/>
        <v>0</v>
      </c>
      <c r="K154" s="38">
        <f t="shared" si="47"/>
        <v>0</v>
      </c>
      <c r="L154" s="38">
        <f t="shared" si="47"/>
        <v>0</v>
      </c>
      <c r="M154" s="38">
        <f t="shared" si="47"/>
        <v>0</v>
      </c>
      <c r="N154" s="38">
        <f t="shared" si="47"/>
        <v>6778</v>
      </c>
      <c r="O154" s="38">
        <f t="shared" si="47"/>
        <v>0</v>
      </c>
      <c r="P154" s="38">
        <f t="shared" si="47"/>
        <v>6778</v>
      </c>
      <c r="Q154" s="39">
        <f t="shared" si="47"/>
        <v>0</v>
      </c>
      <c r="R154" s="110"/>
    </row>
    <row r="155" spans="1:18" ht="20.25">
      <c r="A155" s="10" t="s">
        <v>491</v>
      </c>
      <c r="B155" s="3" t="s">
        <v>17</v>
      </c>
      <c r="C155" s="3" t="s">
        <v>64</v>
      </c>
      <c r="D155" s="5" t="s">
        <v>496</v>
      </c>
      <c r="E155" s="3" t="s">
        <v>492</v>
      </c>
      <c r="F155" s="38">
        <f>5154+1303+321</f>
        <v>6778</v>
      </c>
      <c r="G155" s="38"/>
      <c r="H155" s="38">
        <f>5154+1303+321</f>
        <v>6778</v>
      </c>
      <c r="I155" s="39"/>
      <c r="J155" s="19"/>
      <c r="K155" s="19"/>
      <c r="L155" s="19"/>
      <c r="M155" s="19"/>
      <c r="N155" s="38">
        <f>F155+J155+K155</f>
        <v>6778</v>
      </c>
      <c r="O155" s="38">
        <f>G155+K155</f>
        <v>0</v>
      </c>
      <c r="P155" s="38">
        <f>H155+L155+M155</f>
        <v>6778</v>
      </c>
      <c r="Q155" s="39">
        <f>I155+M155</f>
        <v>0</v>
      </c>
      <c r="R155" s="110"/>
    </row>
    <row r="156" spans="1:18" ht="54" customHeight="1">
      <c r="A156" s="10" t="s">
        <v>98</v>
      </c>
      <c r="B156" s="3" t="s">
        <v>17</v>
      </c>
      <c r="C156" s="3" t="s">
        <v>64</v>
      </c>
      <c r="D156" s="5" t="s">
        <v>499</v>
      </c>
      <c r="E156" s="3"/>
      <c r="F156" s="38">
        <f t="shared" ref="F156:Q157" si="48">F157</f>
        <v>4080</v>
      </c>
      <c r="G156" s="38">
        <f t="shared" si="48"/>
        <v>0</v>
      </c>
      <c r="H156" s="38">
        <f t="shared" si="48"/>
        <v>4080</v>
      </c>
      <c r="I156" s="38">
        <f t="shared" si="48"/>
        <v>0</v>
      </c>
      <c r="J156" s="38">
        <f t="shared" si="48"/>
        <v>0</v>
      </c>
      <c r="K156" s="38">
        <f t="shared" si="48"/>
        <v>0</v>
      </c>
      <c r="L156" s="38">
        <f t="shared" si="48"/>
        <v>0</v>
      </c>
      <c r="M156" s="38">
        <f t="shared" si="48"/>
        <v>0</v>
      </c>
      <c r="N156" s="38">
        <f t="shared" si="48"/>
        <v>4080</v>
      </c>
      <c r="O156" s="38">
        <f t="shared" si="48"/>
        <v>0</v>
      </c>
      <c r="P156" s="38">
        <f t="shared" si="48"/>
        <v>4080</v>
      </c>
      <c r="Q156" s="39">
        <f t="shared" si="48"/>
        <v>0</v>
      </c>
      <c r="R156" s="110"/>
    </row>
    <row r="157" spans="1:18" ht="33.75">
      <c r="A157" s="10" t="s">
        <v>35</v>
      </c>
      <c r="B157" s="3" t="s">
        <v>17</v>
      </c>
      <c r="C157" s="3" t="s">
        <v>64</v>
      </c>
      <c r="D157" s="5" t="s">
        <v>499</v>
      </c>
      <c r="E157" s="3" t="s">
        <v>483</v>
      </c>
      <c r="F157" s="38">
        <f t="shared" si="48"/>
        <v>4080</v>
      </c>
      <c r="G157" s="38">
        <f t="shared" si="48"/>
        <v>0</v>
      </c>
      <c r="H157" s="38">
        <f t="shared" si="48"/>
        <v>4080</v>
      </c>
      <c r="I157" s="38">
        <f t="shared" si="48"/>
        <v>0</v>
      </c>
      <c r="J157" s="38">
        <f t="shared" si="48"/>
        <v>0</v>
      </c>
      <c r="K157" s="38">
        <f t="shared" si="48"/>
        <v>0</v>
      </c>
      <c r="L157" s="38">
        <f t="shared" si="48"/>
        <v>0</v>
      </c>
      <c r="M157" s="38">
        <f t="shared" si="48"/>
        <v>0</v>
      </c>
      <c r="N157" s="38">
        <f t="shared" si="48"/>
        <v>4080</v>
      </c>
      <c r="O157" s="38">
        <f t="shared" si="48"/>
        <v>0</v>
      </c>
      <c r="P157" s="38">
        <f t="shared" si="48"/>
        <v>4080</v>
      </c>
      <c r="Q157" s="39">
        <f t="shared" si="48"/>
        <v>0</v>
      </c>
      <c r="R157" s="110"/>
    </row>
    <row r="158" spans="1:18" ht="33" customHeight="1">
      <c r="A158" s="8" t="s">
        <v>36</v>
      </c>
      <c r="B158" s="3" t="s">
        <v>17</v>
      </c>
      <c r="C158" s="3" t="s">
        <v>64</v>
      </c>
      <c r="D158" s="5" t="s">
        <v>499</v>
      </c>
      <c r="E158" s="3" t="s">
        <v>484</v>
      </c>
      <c r="F158" s="38">
        <v>4080</v>
      </c>
      <c r="G158" s="38"/>
      <c r="H158" s="38">
        <v>4080</v>
      </c>
      <c r="I158" s="39"/>
      <c r="J158" s="19"/>
      <c r="K158" s="19"/>
      <c r="L158" s="19"/>
      <c r="M158" s="19"/>
      <c r="N158" s="38">
        <f>F158+J158+K158</f>
        <v>4080</v>
      </c>
      <c r="O158" s="38">
        <f>G158+K158</f>
        <v>0</v>
      </c>
      <c r="P158" s="38">
        <f>H158+L158+M158</f>
        <v>4080</v>
      </c>
      <c r="Q158" s="39">
        <f>I158+M158</f>
        <v>0</v>
      </c>
      <c r="R158" s="110"/>
    </row>
    <row r="159" spans="1:18" ht="33.75">
      <c r="A159" s="10" t="s">
        <v>90</v>
      </c>
      <c r="B159" s="3" t="s">
        <v>17</v>
      </c>
      <c r="C159" s="3" t="s">
        <v>64</v>
      </c>
      <c r="D159" s="40" t="s">
        <v>540</v>
      </c>
      <c r="E159" s="3"/>
      <c r="F159" s="38">
        <f>F160+F167</f>
        <v>208592</v>
      </c>
      <c r="G159" s="38">
        <f t="shared" ref="G159:M159" si="49">G160+G167</f>
        <v>0</v>
      </c>
      <c r="H159" s="38">
        <f t="shared" si="49"/>
        <v>208592</v>
      </c>
      <c r="I159" s="38">
        <f t="shared" si="49"/>
        <v>0</v>
      </c>
      <c r="J159" s="38">
        <f t="shared" si="49"/>
        <v>0</v>
      </c>
      <c r="K159" s="38">
        <f t="shared" si="49"/>
        <v>0</v>
      </c>
      <c r="L159" s="38">
        <f t="shared" si="49"/>
        <v>0</v>
      </c>
      <c r="M159" s="38">
        <f t="shared" si="49"/>
        <v>0</v>
      </c>
      <c r="N159" s="38">
        <f>N160+N167</f>
        <v>208592</v>
      </c>
      <c r="O159" s="38">
        <f>O160+O167</f>
        <v>0</v>
      </c>
      <c r="P159" s="38">
        <f>P160+P167</f>
        <v>208592</v>
      </c>
      <c r="Q159" s="39">
        <f>Q160+Q167</f>
        <v>0</v>
      </c>
      <c r="R159" s="110"/>
    </row>
    <row r="160" spans="1:18" ht="33.75">
      <c r="A160" s="10" t="s">
        <v>541</v>
      </c>
      <c r="B160" s="3" t="s">
        <v>17</v>
      </c>
      <c r="C160" s="3" t="s">
        <v>64</v>
      </c>
      <c r="D160" s="40" t="s">
        <v>542</v>
      </c>
      <c r="E160" s="3"/>
      <c r="F160" s="38">
        <f>F161+F163+F165</f>
        <v>28531</v>
      </c>
      <c r="G160" s="38">
        <f t="shared" ref="G160:M160" si="50">G161+G163+G165</f>
        <v>0</v>
      </c>
      <c r="H160" s="38">
        <f t="shared" si="50"/>
        <v>28531</v>
      </c>
      <c r="I160" s="38">
        <f t="shared" si="50"/>
        <v>0</v>
      </c>
      <c r="J160" s="38">
        <f t="shared" si="50"/>
        <v>0</v>
      </c>
      <c r="K160" s="38">
        <f t="shared" si="50"/>
        <v>0</v>
      </c>
      <c r="L160" s="38">
        <f t="shared" si="50"/>
        <v>0</v>
      </c>
      <c r="M160" s="38">
        <f t="shared" si="50"/>
        <v>0</v>
      </c>
      <c r="N160" s="38">
        <f>N161+N163+N165</f>
        <v>28531</v>
      </c>
      <c r="O160" s="38">
        <f>O161+O163+O165</f>
        <v>0</v>
      </c>
      <c r="P160" s="38">
        <f>P161+P163+P165</f>
        <v>28531</v>
      </c>
      <c r="Q160" s="39">
        <f>Q161+Q163+Q165</f>
        <v>0</v>
      </c>
      <c r="R160" s="110"/>
    </row>
    <row r="161" spans="1:18" ht="84" customHeight="1">
      <c r="A161" s="10" t="s">
        <v>25</v>
      </c>
      <c r="B161" s="3" t="s">
        <v>17</v>
      </c>
      <c r="C161" s="3" t="s">
        <v>64</v>
      </c>
      <c r="D161" s="40" t="s">
        <v>542</v>
      </c>
      <c r="E161" s="3" t="s">
        <v>479</v>
      </c>
      <c r="F161" s="38">
        <f t="shared" ref="F161:M161" si="51">F162</f>
        <v>23512</v>
      </c>
      <c r="G161" s="38">
        <f t="shared" si="51"/>
        <v>0</v>
      </c>
      <c r="H161" s="38">
        <f t="shared" si="51"/>
        <v>23512</v>
      </c>
      <c r="I161" s="38">
        <f t="shared" si="51"/>
        <v>0</v>
      </c>
      <c r="J161" s="38">
        <f t="shared" si="51"/>
        <v>0</v>
      </c>
      <c r="K161" s="38">
        <f t="shared" si="51"/>
        <v>0</v>
      </c>
      <c r="L161" s="38">
        <f t="shared" si="51"/>
        <v>0</v>
      </c>
      <c r="M161" s="38">
        <f t="shared" si="51"/>
        <v>0</v>
      </c>
      <c r="N161" s="38">
        <f>N162</f>
        <v>23512</v>
      </c>
      <c r="O161" s="38">
        <f>O162</f>
        <v>0</v>
      </c>
      <c r="P161" s="38">
        <f>P162</f>
        <v>23512</v>
      </c>
      <c r="Q161" s="39">
        <f>Q162</f>
        <v>0</v>
      </c>
      <c r="R161" s="110"/>
    </row>
    <row r="162" spans="1:18" ht="21.75" customHeight="1">
      <c r="A162" s="8" t="s">
        <v>93</v>
      </c>
      <c r="B162" s="3" t="s">
        <v>17</v>
      </c>
      <c r="C162" s="3" t="s">
        <v>64</v>
      </c>
      <c r="D162" s="40" t="s">
        <v>542</v>
      </c>
      <c r="E162" s="3" t="s">
        <v>543</v>
      </c>
      <c r="F162" s="38">
        <v>23512</v>
      </c>
      <c r="G162" s="38"/>
      <c r="H162" s="38">
        <v>23512</v>
      </c>
      <c r="I162" s="39"/>
      <c r="J162" s="19"/>
      <c r="K162" s="19"/>
      <c r="L162" s="19"/>
      <c r="M162" s="19"/>
      <c r="N162" s="38">
        <f>F162+J162+K162</f>
        <v>23512</v>
      </c>
      <c r="O162" s="38">
        <f>G162+K162</f>
        <v>0</v>
      </c>
      <c r="P162" s="38">
        <f>H162+L162+M162</f>
        <v>23512</v>
      </c>
      <c r="Q162" s="39">
        <f>I162+M162</f>
        <v>0</v>
      </c>
      <c r="R162" s="110"/>
    </row>
    <row r="163" spans="1:18" ht="33.75">
      <c r="A163" s="10" t="s">
        <v>35</v>
      </c>
      <c r="B163" s="3" t="s">
        <v>17</v>
      </c>
      <c r="C163" s="3" t="s">
        <v>64</v>
      </c>
      <c r="D163" s="40" t="s">
        <v>542</v>
      </c>
      <c r="E163" s="3" t="s">
        <v>483</v>
      </c>
      <c r="F163" s="38">
        <f t="shared" ref="F163:M163" si="52">F164</f>
        <v>5019</v>
      </c>
      <c r="G163" s="38">
        <f t="shared" si="52"/>
        <v>0</v>
      </c>
      <c r="H163" s="38">
        <f t="shared" si="52"/>
        <v>5019</v>
      </c>
      <c r="I163" s="38">
        <f t="shared" si="52"/>
        <v>0</v>
      </c>
      <c r="J163" s="38">
        <f t="shared" si="52"/>
        <v>0</v>
      </c>
      <c r="K163" s="38">
        <f t="shared" si="52"/>
        <v>0</v>
      </c>
      <c r="L163" s="38">
        <f t="shared" si="52"/>
        <v>0</v>
      </c>
      <c r="M163" s="38">
        <f t="shared" si="52"/>
        <v>0</v>
      </c>
      <c r="N163" s="38">
        <f>N164</f>
        <v>5019</v>
      </c>
      <c r="O163" s="38">
        <f>O164</f>
        <v>0</v>
      </c>
      <c r="P163" s="38">
        <f>P164</f>
        <v>5019</v>
      </c>
      <c r="Q163" s="39">
        <f>Q164</f>
        <v>0</v>
      </c>
      <c r="R163" s="110"/>
    </row>
    <row r="164" spans="1:18" ht="32.25" customHeight="1">
      <c r="A164" s="8" t="s">
        <v>36</v>
      </c>
      <c r="B164" s="3" t="s">
        <v>17</v>
      </c>
      <c r="C164" s="3" t="s">
        <v>64</v>
      </c>
      <c r="D164" s="40" t="s">
        <v>542</v>
      </c>
      <c r="E164" s="3" t="s">
        <v>484</v>
      </c>
      <c r="F164" s="38">
        <v>5019</v>
      </c>
      <c r="G164" s="38"/>
      <c r="H164" s="38">
        <v>5019</v>
      </c>
      <c r="I164" s="39"/>
      <c r="J164" s="19"/>
      <c r="K164" s="19"/>
      <c r="L164" s="19"/>
      <c r="M164" s="19"/>
      <c r="N164" s="38">
        <f>F164+J164+K164</f>
        <v>5019</v>
      </c>
      <c r="O164" s="38">
        <f>G164+K164</f>
        <v>0</v>
      </c>
      <c r="P164" s="38">
        <f>H164+L164+M164</f>
        <v>5019</v>
      </c>
      <c r="Q164" s="39">
        <f>I164+M164</f>
        <v>0</v>
      </c>
      <c r="R164" s="110"/>
    </row>
    <row r="165" spans="1:18" ht="20.25" hidden="1" customHeight="1">
      <c r="A165" s="130" t="s">
        <v>39</v>
      </c>
      <c r="B165" s="125" t="s">
        <v>17</v>
      </c>
      <c r="C165" s="125" t="s">
        <v>64</v>
      </c>
      <c r="D165" s="126" t="s">
        <v>542</v>
      </c>
      <c r="E165" s="125" t="s">
        <v>490</v>
      </c>
      <c r="F165" s="127">
        <f t="shared" ref="F165:M165" si="53">F166</f>
        <v>0</v>
      </c>
      <c r="G165" s="127">
        <f t="shared" si="53"/>
        <v>0</v>
      </c>
      <c r="H165" s="127">
        <f t="shared" si="53"/>
        <v>0</v>
      </c>
      <c r="I165" s="127">
        <f t="shared" si="53"/>
        <v>0</v>
      </c>
      <c r="J165" s="38">
        <f t="shared" si="53"/>
        <v>0</v>
      </c>
      <c r="K165" s="38">
        <f t="shared" si="53"/>
        <v>0</v>
      </c>
      <c r="L165" s="38">
        <f t="shared" si="53"/>
        <v>0</v>
      </c>
      <c r="M165" s="38">
        <f t="shared" si="53"/>
        <v>0</v>
      </c>
      <c r="N165" s="38">
        <f>N166</f>
        <v>0</v>
      </c>
      <c r="O165" s="38">
        <f>O166</f>
        <v>0</v>
      </c>
      <c r="P165" s="38">
        <f>P166</f>
        <v>0</v>
      </c>
      <c r="Q165" s="39">
        <f>Q166</f>
        <v>0</v>
      </c>
      <c r="R165" s="110"/>
    </row>
    <row r="166" spans="1:18" ht="20.25" hidden="1" customHeight="1">
      <c r="A166" s="130" t="s">
        <v>491</v>
      </c>
      <c r="B166" s="125" t="s">
        <v>17</v>
      </c>
      <c r="C166" s="125" t="s">
        <v>64</v>
      </c>
      <c r="D166" s="126" t="s">
        <v>542</v>
      </c>
      <c r="E166" s="125" t="s">
        <v>492</v>
      </c>
      <c r="F166" s="127"/>
      <c r="G166" s="127"/>
      <c r="H166" s="127"/>
      <c r="I166" s="128"/>
      <c r="J166" s="19"/>
      <c r="K166" s="19"/>
      <c r="L166" s="19"/>
      <c r="M166" s="19"/>
      <c r="N166" s="38">
        <f>F166+J166+K166</f>
        <v>0</v>
      </c>
      <c r="O166" s="38">
        <f>G166+K166</f>
        <v>0</v>
      </c>
      <c r="P166" s="38">
        <f>H166+L166+M166</f>
        <v>0</v>
      </c>
      <c r="Q166" s="39">
        <f>I166+M166</f>
        <v>0</v>
      </c>
      <c r="R166" s="110"/>
    </row>
    <row r="167" spans="1:18" ht="33.75">
      <c r="A167" s="10" t="s">
        <v>544</v>
      </c>
      <c r="B167" s="3" t="s">
        <v>17</v>
      </c>
      <c r="C167" s="3" t="s">
        <v>64</v>
      </c>
      <c r="D167" s="40" t="s">
        <v>545</v>
      </c>
      <c r="E167" s="3"/>
      <c r="F167" s="38">
        <f>F168+F170+F172</f>
        <v>180061</v>
      </c>
      <c r="G167" s="38">
        <f t="shared" ref="G167:M167" si="54">G168+G170+G172</f>
        <v>0</v>
      </c>
      <c r="H167" s="38">
        <f t="shared" si="54"/>
        <v>180061</v>
      </c>
      <c r="I167" s="38">
        <f t="shared" si="54"/>
        <v>0</v>
      </c>
      <c r="J167" s="38">
        <f t="shared" si="54"/>
        <v>0</v>
      </c>
      <c r="K167" s="38">
        <f t="shared" si="54"/>
        <v>0</v>
      </c>
      <c r="L167" s="38">
        <f t="shared" si="54"/>
        <v>0</v>
      </c>
      <c r="M167" s="38">
        <f t="shared" si="54"/>
        <v>0</v>
      </c>
      <c r="N167" s="38">
        <f>N168+N170+N172</f>
        <v>180061</v>
      </c>
      <c r="O167" s="38">
        <f>O168+O170+O172</f>
        <v>0</v>
      </c>
      <c r="P167" s="38">
        <f>P168+P170+P172</f>
        <v>180061</v>
      </c>
      <c r="Q167" s="39">
        <f>Q168+Q170+Q172</f>
        <v>0</v>
      </c>
      <c r="R167" s="110"/>
    </row>
    <row r="168" spans="1:18" ht="83.25">
      <c r="A168" s="10" t="s">
        <v>25</v>
      </c>
      <c r="B168" s="3" t="s">
        <v>17</v>
      </c>
      <c r="C168" s="3" t="s">
        <v>64</v>
      </c>
      <c r="D168" s="40" t="s">
        <v>545</v>
      </c>
      <c r="E168" s="3" t="s">
        <v>479</v>
      </c>
      <c r="F168" s="38">
        <f t="shared" ref="F168:M168" si="55">F169</f>
        <v>125848</v>
      </c>
      <c r="G168" s="38">
        <f t="shared" si="55"/>
        <v>0</v>
      </c>
      <c r="H168" s="38">
        <f t="shared" si="55"/>
        <v>125848</v>
      </c>
      <c r="I168" s="38">
        <f t="shared" si="55"/>
        <v>0</v>
      </c>
      <c r="J168" s="38">
        <f t="shared" si="55"/>
        <v>0</v>
      </c>
      <c r="K168" s="38">
        <f t="shared" si="55"/>
        <v>0</v>
      </c>
      <c r="L168" s="38">
        <f t="shared" si="55"/>
        <v>0</v>
      </c>
      <c r="M168" s="38">
        <f t="shared" si="55"/>
        <v>0</v>
      </c>
      <c r="N168" s="38">
        <f>N169</f>
        <v>125848</v>
      </c>
      <c r="O168" s="38">
        <f>O169</f>
        <v>0</v>
      </c>
      <c r="P168" s="38">
        <f>P169</f>
        <v>125848</v>
      </c>
      <c r="Q168" s="39">
        <f>Q169</f>
        <v>0</v>
      </c>
      <c r="R168" s="110"/>
    </row>
    <row r="169" spans="1:18" ht="23.25" customHeight="1">
      <c r="A169" s="8" t="s">
        <v>93</v>
      </c>
      <c r="B169" s="3" t="s">
        <v>17</v>
      </c>
      <c r="C169" s="3" t="s">
        <v>64</v>
      </c>
      <c r="D169" s="40" t="s">
        <v>545</v>
      </c>
      <c r="E169" s="3" t="s">
        <v>543</v>
      </c>
      <c r="F169" s="38">
        <v>125848</v>
      </c>
      <c r="G169" s="38"/>
      <c r="H169" s="38">
        <v>125848</v>
      </c>
      <c r="I169" s="39"/>
      <c r="J169" s="19"/>
      <c r="K169" s="19"/>
      <c r="L169" s="19"/>
      <c r="M169" s="19"/>
      <c r="N169" s="38">
        <f>F169+J169+K169</f>
        <v>125848</v>
      </c>
      <c r="O169" s="38">
        <f>G169+K169</f>
        <v>0</v>
      </c>
      <c r="P169" s="38">
        <f>H169+L169+M169</f>
        <v>125848</v>
      </c>
      <c r="Q169" s="39">
        <f>I169+M169</f>
        <v>0</v>
      </c>
      <c r="R169" s="110"/>
    </row>
    <row r="170" spans="1:18" ht="33.75">
      <c r="A170" s="10" t="s">
        <v>35</v>
      </c>
      <c r="B170" s="3" t="s">
        <v>17</v>
      </c>
      <c r="C170" s="3" t="s">
        <v>64</v>
      </c>
      <c r="D170" s="40" t="s">
        <v>545</v>
      </c>
      <c r="E170" s="3" t="s">
        <v>483</v>
      </c>
      <c r="F170" s="38">
        <f t="shared" ref="F170:M170" si="56">F171</f>
        <v>53712</v>
      </c>
      <c r="G170" s="38">
        <f t="shared" si="56"/>
        <v>0</v>
      </c>
      <c r="H170" s="38">
        <f t="shared" si="56"/>
        <v>53712</v>
      </c>
      <c r="I170" s="38">
        <f t="shared" si="56"/>
        <v>0</v>
      </c>
      <c r="J170" s="38">
        <f t="shared" si="56"/>
        <v>0</v>
      </c>
      <c r="K170" s="38">
        <f t="shared" si="56"/>
        <v>0</v>
      </c>
      <c r="L170" s="38">
        <f t="shared" si="56"/>
        <v>0</v>
      </c>
      <c r="M170" s="38">
        <f t="shared" si="56"/>
        <v>0</v>
      </c>
      <c r="N170" s="38">
        <f>N171</f>
        <v>53712</v>
      </c>
      <c r="O170" s="38">
        <f>O171</f>
        <v>0</v>
      </c>
      <c r="P170" s="38">
        <f>P171</f>
        <v>53712</v>
      </c>
      <c r="Q170" s="39">
        <f>Q171</f>
        <v>0</v>
      </c>
      <c r="R170" s="110"/>
    </row>
    <row r="171" spans="1:18" ht="33.75" customHeight="1">
      <c r="A171" s="8" t="s">
        <v>36</v>
      </c>
      <c r="B171" s="3" t="s">
        <v>17</v>
      </c>
      <c r="C171" s="3" t="s">
        <v>64</v>
      </c>
      <c r="D171" s="40" t="s">
        <v>545</v>
      </c>
      <c r="E171" s="3" t="s">
        <v>484</v>
      </c>
      <c r="F171" s="38">
        <v>53712</v>
      </c>
      <c r="G171" s="38"/>
      <c r="H171" s="38">
        <v>53712</v>
      </c>
      <c r="I171" s="39"/>
      <c r="J171" s="19"/>
      <c r="K171" s="19"/>
      <c r="L171" s="19"/>
      <c r="M171" s="19"/>
      <c r="N171" s="38">
        <f>F171+J171+K171</f>
        <v>53712</v>
      </c>
      <c r="O171" s="38">
        <f>G171+K171</f>
        <v>0</v>
      </c>
      <c r="P171" s="38">
        <f>H171+L171+M171</f>
        <v>53712</v>
      </c>
      <c r="Q171" s="39">
        <f>I171+M171</f>
        <v>0</v>
      </c>
      <c r="R171" s="110"/>
    </row>
    <row r="172" spans="1:18" ht="20.25">
      <c r="A172" s="10" t="s">
        <v>39</v>
      </c>
      <c r="B172" s="3" t="s">
        <v>17</v>
      </c>
      <c r="C172" s="3" t="s">
        <v>64</v>
      </c>
      <c r="D172" s="40" t="s">
        <v>545</v>
      </c>
      <c r="E172" s="3" t="s">
        <v>490</v>
      </c>
      <c r="F172" s="38">
        <f t="shared" ref="F172:M172" si="57">F173</f>
        <v>501</v>
      </c>
      <c r="G172" s="38">
        <f t="shared" si="57"/>
        <v>0</v>
      </c>
      <c r="H172" s="38">
        <f t="shared" si="57"/>
        <v>501</v>
      </c>
      <c r="I172" s="38">
        <f t="shared" si="57"/>
        <v>0</v>
      </c>
      <c r="J172" s="38">
        <f t="shared" si="57"/>
        <v>0</v>
      </c>
      <c r="K172" s="38">
        <f t="shared" si="57"/>
        <v>0</v>
      </c>
      <c r="L172" s="38">
        <f t="shared" si="57"/>
        <v>0</v>
      </c>
      <c r="M172" s="38">
        <f t="shared" si="57"/>
        <v>0</v>
      </c>
      <c r="N172" s="38">
        <f>N173</f>
        <v>501</v>
      </c>
      <c r="O172" s="38">
        <f>O173</f>
        <v>0</v>
      </c>
      <c r="P172" s="38">
        <f>P173</f>
        <v>501</v>
      </c>
      <c r="Q172" s="39">
        <f>Q173</f>
        <v>0</v>
      </c>
      <c r="R172" s="110"/>
    </row>
    <row r="173" spans="1:18" ht="20.25">
      <c r="A173" s="10" t="s">
        <v>491</v>
      </c>
      <c r="B173" s="3" t="s">
        <v>17</v>
      </c>
      <c r="C173" s="3" t="s">
        <v>64</v>
      </c>
      <c r="D173" s="40" t="s">
        <v>545</v>
      </c>
      <c r="E173" s="3" t="s">
        <v>492</v>
      </c>
      <c r="F173" s="38">
        <v>501</v>
      </c>
      <c r="G173" s="38"/>
      <c r="H173" s="38">
        <v>501</v>
      </c>
      <c r="I173" s="39"/>
      <c r="J173" s="19"/>
      <c r="K173" s="19"/>
      <c r="L173" s="19"/>
      <c r="M173" s="19"/>
      <c r="N173" s="38">
        <f>F173+J173+K173</f>
        <v>501</v>
      </c>
      <c r="O173" s="38">
        <f>G173+K173</f>
        <v>0</v>
      </c>
      <c r="P173" s="38">
        <f>H173+L173+M173</f>
        <v>501</v>
      </c>
      <c r="Q173" s="39">
        <f>I173+M173</f>
        <v>0</v>
      </c>
      <c r="R173" s="110"/>
    </row>
    <row r="174" spans="1:18" ht="20.25" hidden="1">
      <c r="A174" s="130" t="s">
        <v>44</v>
      </c>
      <c r="B174" s="125" t="s">
        <v>17</v>
      </c>
      <c r="C174" s="125" t="s">
        <v>64</v>
      </c>
      <c r="D174" s="131" t="s">
        <v>580</v>
      </c>
      <c r="E174" s="125"/>
      <c r="F174" s="127"/>
      <c r="G174" s="127"/>
      <c r="H174" s="127"/>
      <c r="I174" s="128"/>
      <c r="J174" s="19"/>
      <c r="K174" s="19"/>
      <c r="L174" s="19"/>
      <c r="M174" s="19"/>
      <c r="N174" s="38"/>
      <c r="O174" s="38"/>
      <c r="P174" s="38"/>
      <c r="Q174" s="39"/>
      <c r="R174" s="110"/>
    </row>
    <row r="175" spans="1:18" ht="33.75" hidden="1">
      <c r="A175" s="129" t="s">
        <v>46</v>
      </c>
      <c r="B175" s="125" t="s">
        <v>17</v>
      </c>
      <c r="C175" s="125" t="s">
        <v>64</v>
      </c>
      <c r="D175" s="125" t="s">
        <v>581</v>
      </c>
      <c r="E175" s="125"/>
      <c r="F175" s="127"/>
      <c r="G175" s="127"/>
      <c r="H175" s="127"/>
      <c r="I175" s="128"/>
      <c r="J175" s="19"/>
      <c r="K175" s="19"/>
      <c r="L175" s="19"/>
      <c r="M175" s="19"/>
      <c r="N175" s="38"/>
      <c r="O175" s="38"/>
      <c r="P175" s="38"/>
      <c r="Q175" s="39"/>
      <c r="R175" s="110"/>
    </row>
    <row r="176" spans="1:18" ht="33.75" hidden="1">
      <c r="A176" s="129" t="s">
        <v>35</v>
      </c>
      <c r="B176" s="125" t="s">
        <v>17</v>
      </c>
      <c r="C176" s="125" t="s">
        <v>64</v>
      </c>
      <c r="D176" s="125" t="s">
        <v>581</v>
      </c>
      <c r="E176" s="125" t="s">
        <v>483</v>
      </c>
      <c r="F176" s="127"/>
      <c r="G176" s="127"/>
      <c r="H176" s="127"/>
      <c r="I176" s="128"/>
      <c r="J176" s="19"/>
      <c r="K176" s="19"/>
      <c r="L176" s="19"/>
      <c r="M176" s="19"/>
      <c r="N176" s="38"/>
      <c r="O176" s="38"/>
      <c r="P176" s="38"/>
      <c r="Q176" s="39"/>
      <c r="R176" s="110"/>
    </row>
    <row r="177" spans="1:18" ht="50.25" hidden="1">
      <c r="A177" s="129" t="s">
        <v>36</v>
      </c>
      <c r="B177" s="125" t="s">
        <v>17</v>
      </c>
      <c r="C177" s="125" t="s">
        <v>64</v>
      </c>
      <c r="D177" s="125" t="s">
        <v>581</v>
      </c>
      <c r="E177" s="125" t="s">
        <v>484</v>
      </c>
      <c r="F177" s="127"/>
      <c r="G177" s="127"/>
      <c r="H177" s="127"/>
      <c r="I177" s="128"/>
      <c r="J177" s="19"/>
      <c r="K177" s="19"/>
      <c r="L177" s="19"/>
      <c r="M177" s="19"/>
      <c r="N177" s="38"/>
      <c r="O177" s="38"/>
      <c r="P177" s="38"/>
      <c r="Q177" s="39"/>
      <c r="R177" s="110"/>
    </row>
    <row r="178" spans="1:18" ht="50.25" hidden="1">
      <c r="A178" s="129" t="s">
        <v>48</v>
      </c>
      <c r="B178" s="125" t="s">
        <v>17</v>
      </c>
      <c r="C178" s="125" t="s">
        <v>64</v>
      </c>
      <c r="D178" s="125" t="s">
        <v>583</v>
      </c>
      <c r="E178" s="125"/>
      <c r="F178" s="127"/>
      <c r="G178" s="127"/>
      <c r="H178" s="127"/>
      <c r="I178" s="128"/>
      <c r="J178" s="19"/>
      <c r="K178" s="19"/>
      <c r="L178" s="19"/>
      <c r="M178" s="19"/>
      <c r="N178" s="38"/>
      <c r="O178" s="38"/>
      <c r="P178" s="38"/>
      <c r="Q178" s="39"/>
      <c r="R178" s="110"/>
    </row>
    <row r="179" spans="1:18" ht="88.5" hidden="1" customHeight="1">
      <c r="A179" s="129" t="s">
        <v>582</v>
      </c>
      <c r="B179" s="125" t="s">
        <v>17</v>
      </c>
      <c r="C179" s="125" t="s">
        <v>64</v>
      </c>
      <c r="D179" s="125" t="s">
        <v>583</v>
      </c>
      <c r="E179" s="125" t="s">
        <v>479</v>
      </c>
      <c r="F179" s="127"/>
      <c r="G179" s="127"/>
      <c r="H179" s="127"/>
      <c r="I179" s="128"/>
      <c r="J179" s="19"/>
      <c r="K179" s="19"/>
      <c r="L179" s="19"/>
      <c r="M179" s="19"/>
      <c r="N179" s="38"/>
      <c r="O179" s="38"/>
      <c r="P179" s="38"/>
      <c r="Q179" s="39"/>
      <c r="R179" s="110"/>
    </row>
    <row r="180" spans="1:18" ht="33.75" hidden="1">
      <c r="A180" s="129" t="s">
        <v>93</v>
      </c>
      <c r="B180" s="125" t="s">
        <v>17</v>
      </c>
      <c r="C180" s="125" t="s">
        <v>64</v>
      </c>
      <c r="D180" s="125" t="s">
        <v>583</v>
      </c>
      <c r="E180" s="125" t="s">
        <v>543</v>
      </c>
      <c r="F180" s="127"/>
      <c r="G180" s="127"/>
      <c r="H180" s="127"/>
      <c r="I180" s="128"/>
      <c r="J180" s="19"/>
      <c r="K180" s="19"/>
      <c r="L180" s="19"/>
      <c r="M180" s="19"/>
      <c r="N180" s="38"/>
      <c r="O180" s="38"/>
      <c r="P180" s="38"/>
      <c r="Q180" s="39"/>
      <c r="R180" s="110"/>
    </row>
    <row r="181" spans="1:18" ht="33.75" hidden="1">
      <c r="A181" s="129" t="s">
        <v>35</v>
      </c>
      <c r="B181" s="125" t="s">
        <v>17</v>
      </c>
      <c r="C181" s="125" t="s">
        <v>64</v>
      </c>
      <c r="D181" s="125" t="s">
        <v>583</v>
      </c>
      <c r="E181" s="125" t="s">
        <v>483</v>
      </c>
      <c r="F181" s="127"/>
      <c r="G181" s="127"/>
      <c r="H181" s="127"/>
      <c r="I181" s="128"/>
      <c r="J181" s="19"/>
      <c r="K181" s="19"/>
      <c r="L181" s="19"/>
      <c r="M181" s="19"/>
      <c r="N181" s="38"/>
      <c r="O181" s="38"/>
      <c r="P181" s="38"/>
      <c r="Q181" s="39"/>
      <c r="R181" s="110"/>
    </row>
    <row r="182" spans="1:18" ht="50.25" hidden="1">
      <c r="A182" s="129" t="s">
        <v>36</v>
      </c>
      <c r="B182" s="125" t="s">
        <v>17</v>
      </c>
      <c r="C182" s="125" t="s">
        <v>64</v>
      </c>
      <c r="D182" s="125" t="s">
        <v>583</v>
      </c>
      <c r="E182" s="125" t="s">
        <v>484</v>
      </c>
      <c r="F182" s="127"/>
      <c r="G182" s="127"/>
      <c r="H182" s="127"/>
      <c r="I182" s="128"/>
      <c r="J182" s="19"/>
      <c r="K182" s="19"/>
      <c r="L182" s="19"/>
      <c r="M182" s="19"/>
      <c r="N182" s="38"/>
      <c r="O182" s="38"/>
      <c r="P182" s="38"/>
      <c r="Q182" s="39"/>
      <c r="R182" s="110"/>
    </row>
    <row r="183" spans="1:18" ht="20.25" hidden="1">
      <c r="A183" s="129" t="s">
        <v>39</v>
      </c>
      <c r="B183" s="125" t="s">
        <v>17</v>
      </c>
      <c r="C183" s="125" t="s">
        <v>64</v>
      </c>
      <c r="D183" s="125" t="s">
        <v>583</v>
      </c>
      <c r="E183" s="125" t="s">
        <v>490</v>
      </c>
      <c r="F183" s="127"/>
      <c r="G183" s="127"/>
      <c r="H183" s="127"/>
      <c r="I183" s="128"/>
      <c r="J183" s="19"/>
      <c r="K183" s="19"/>
      <c r="L183" s="19"/>
      <c r="M183" s="19"/>
      <c r="N183" s="38"/>
      <c r="O183" s="38"/>
      <c r="P183" s="38"/>
      <c r="Q183" s="39"/>
      <c r="R183" s="110"/>
    </row>
    <row r="184" spans="1:18" ht="20.25" hidden="1">
      <c r="A184" s="129" t="s">
        <v>587</v>
      </c>
      <c r="B184" s="125" t="s">
        <v>17</v>
      </c>
      <c r="C184" s="125" t="s">
        <v>64</v>
      </c>
      <c r="D184" s="125" t="s">
        <v>583</v>
      </c>
      <c r="E184" s="125" t="s">
        <v>492</v>
      </c>
      <c r="F184" s="127"/>
      <c r="G184" s="127"/>
      <c r="H184" s="127"/>
      <c r="I184" s="128"/>
      <c r="J184" s="19"/>
      <c r="K184" s="19"/>
      <c r="L184" s="19"/>
      <c r="M184" s="19"/>
      <c r="N184" s="38"/>
      <c r="O184" s="38"/>
      <c r="P184" s="38"/>
      <c r="Q184" s="39"/>
      <c r="R184" s="110"/>
    </row>
    <row r="185" spans="1:18" ht="50.25" hidden="1">
      <c r="A185" s="129" t="s">
        <v>50</v>
      </c>
      <c r="B185" s="125" t="s">
        <v>17</v>
      </c>
      <c r="C185" s="125" t="s">
        <v>64</v>
      </c>
      <c r="D185" s="125" t="s">
        <v>584</v>
      </c>
      <c r="E185" s="125"/>
      <c r="F185" s="127"/>
      <c r="G185" s="127"/>
      <c r="H185" s="127"/>
      <c r="I185" s="128"/>
      <c r="J185" s="19"/>
      <c r="K185" s="19"/>
      <c r="L185" s="19"/>
      <c r="M185" s="19"/>
      <c r="N185" s="38"/>
      <c r="O185" s="38"/>
      <c r="P185" s="38"/>
      <c r="Q185" s="39"/>
      <c r="R185" s="110"/>
    </row>
    <row r="186" spans="1:18" ht="83.25" hidden="1">
      <c r="A186" s="129" t="s">
        <v>582</v>
      </c>
      <c r="B186" s="125" t="s">
        <v>17</v>
      </c>
      <c r="C186" s="125" t="s">
        <v>64</v>
      </c>
      <c r="D186" s="125" t="s">
        <v>584</v>
      </c>
      <c r="E186" s="125" t="s">
        <v>479</v>
      </c>
      <c r="F186" s="127"/>
      <c r="G186" s="127"/>
      <c r="H186" s="127"/>
      <c r="I186" s="128"/>
      <c r="J186" s="19"/>
      <c r="K186" s="19"/>
      <c r="L186" s="19"/>
      <c r="M186" s="19"/>
      <c r="N186" s="38"/>
      <c r="O186" s="38"/>
      <c r="P186" s="38"/>
      <c r="Q186" s="39"/>
      <c r="R186" s="110"/>
    </row>
    <row r="187" spans="1:18" ht="33.75" hidden="1">
      <c r="A187" s="129" t="s">
        <v>93</v>
      </c>
      <c r="B187" s="125" t="s">
        <v>17</v>
      </c>
      <c r="C187" s="125" t="s">
        <v>64</v>
      </c>
      <c r="D187" s="125" t="s">
        <v>584</v>
      </c>
      <c r="E187" s="125" t="s">
        <v>543</v>
      </c>
      <c r="F187" s="127"/>
      <c r="G187" s="127"/>
      <c r="H187" s="127"/>
      <c r="I187" s="128"/>
      <c r="J187" s="19"/>
      <c r="K187" s="19"/>
      <c r="L187" s="19"/>
      <c r="M187" s="19"/>
      <c r="N187" s="38"/>
      <c r="O187" s="38"/>
      <c r="P187" s="38"/>
      <c r="Q187" s="39"/>
      <c r="R187" s="110"/>
    </row>
    <row r="188" spans="1:18" ht="33.75" hidden="1">
      <c r="A188" s="129" t="s">
        <v>35</v>
      </c>
      <c r="B188" s="125" t="s">
        <v>17</v>
      </c>
      <c r="C188" s="125" t="s">
        <v>64</v>
      </c>
      <c r="D188" s="125" t="s">
        <v>584</v>
      </c>
      <c r="E188" s="125" t="s">
        <v>483</v>
      </c>
      <c r="F188" s="127"/>
      <c r="G188" s="127"/>
      <c r="H188" s="127"/>
      <c r="I188" s="128"/>
      <c r="J188" s="19"/>
      <c r="K188" s="19"/>
      <c r="L188" s="19"/>
      <c r="M188" s="19"/>
      <c r="N188" s="38"/>
      <c r="O188" s="38"/>
      <c r="P188" s="38"/>
      <c r="Q188" s="39"/>
      <c r="R188" s="110"/>
    </row>
    <row r="189" spans="1:18" ht="50.25" hidden="1">
      <c r="A189" s="129" t="s">
        <v>36</v>
      </c>
      <c r="B189" s="125" t="s">
        <v>17</v>
      </c>
      <c r="C189" s="125" t="s">
        <v>64</v>
      </c>
      <c r="D189" s="125" t="s">
        <v>584</v>
      </c>
      <c r="E189" s="125" t="s">
        <v>484</v>
      </c>
      <c r="F189" s="127"/>
      <c r="G189" s="127"/>
      <c r="H189" s="127"/>
      <c r="I189" s="128"/>
      <c r="J189" s="19"/>
      <c r="K189" s="19"/>
      <c r="L189" s="19"/>
      <c r="M189" s="19"/>
      <c r="N189" s="38"/>
      <c r="O189" s="38"/>
      <c r="P189" s="38"/>
      <c r="Q189" s="39"/>
      <c r="R189" s="110"/>
    </row>
    <row r="190" spans="1:18" ht="20.25" hidden="1">
      <c r="A190" s="129" t="s">
        <v>39</v>
      </c>
      <c r="B190" s="125" t="s">
        <v>17</v>
      </c>
      <c r="C190" s="125" t="s">
        <v>64</v>
      </c>
      <c r="D190" s="125" t="s">
        <v>584</v>
      </c>
      <c r="E190" s="125" t="s">
        <v>490</v>
      </c>
      <c r="F190" s="127"/>
      <c r="G190" s="127"/>
      <c r="H190" s="127"/>
      <c r="I190" s="128"/>
      <c r="J190" s="19"/>
      <c r="K190" s="19"/>
      <c r="L190" s="19"/>
      <c r="M190" s="19"/>
      <c r="N190" s="38"/>
      <c r="O190" s="38"/>
      <c r="P190" s="38"/>
      <c r="Q190" s="39"/>
      <c r="R190" s="110"/>
    </row>
    <row r="191" spans="1:18" ht="20.25" hidden="1">
      <c r="A191" s="129" t="s">
        <v>587</v>
      </c>
      <c r="B191" s="125" t="s">
        <v>17</v>
      </c>
      <c r="C191" s="125" t="s">
        <v>64</v>
      </c>
      <c r="D191" s="125" t="s">
        <v>584</v>
      </c>
      <c r="E191" s="125" t="s">
        <v>492</v>
      </c>
      <c r="F191" s="127"/>
      <c r="G191" s="127"/>
      <c r="H191" s="127"/>
      <c r="I191" s="128"/>
      <c r="J191" s="19"/>
      <c r="K191" s="19"/>
      <c r="L191" s="19"/>
      <c r="M191" s="19"/>
      <c r="N191" s="38"/>
      <c r="O191" s="38"/>
      <c r="P191" s="38"/>
      <c r="Q191" s="39"/>
      <c r="R191" s="110"/>
    </row>
    <row r="192" spans="1:18" ht="33.75">
      <c r="A192" s="10" t="s">
        <v>489</v>
      </c>
      <c r="B192" s="3" t="s">
        <v>17</v>
      </c>
      <c r="C192" s="3" t="s">
        <v>64</v>
      </c>
      <c r="D192" s="40" t="s">
        <v>485</v>
      </c>
      <c r="E192" s="3"/>
      <c r="F192" s="38">
        <f t="shared" ref="F192:I195" si="58">F193</f>
        <v>1149</v>
      </c>
      <c r="G192" s="38">
        <f t="shared" si="58"/>
        <v>0</v>
      </c>
      <c r="H192" s="38">
        <f t="shared" si="58"/>
        <v>1149</v>
      </c>
      <c r="I192" s="39">
        <f t="shared" si="58"/>
        <v>0</v>
      </c>
      <c r="J192" s="19"/>
      <c r="K192" s="19"/>
      <c r="L192" s="19"/>
      <c r="M192" s="19"/>
      <c r="N192" s="38">
        <f t="shared" ref="N192:Q195" si="59">N193</f>
        <v>0</v>
      </c>
      <c r="O192" s="38">
        <f t="shared" si="59"/>
        <v>0</v>
      </c>
      <c r="P192" s="38">
        <f t="shared" si="59"/>
        <v>0</v>
      </c>
      <c r="Q192" s="39">
        <f t="shared" si="59"/>
        <v>0</v>
      </c>
      <c r="R192" s="110"/>
    </row>
    <row r="193" spans="1:18" ht="20.25">
      <c r="A193" s="10" t="s">
        <v>67</v>
      </c>
      <c r="B193" s="3" t="s">
        <v>17</v>
      </c>
      <c r="C193" s="3" t="s">
        <v>64</v>
      </c>
      <c r="D193" s="40" t="s">
        <v>486</v>
      </c>
      <c r="E193" s="3"/>
      <c r="F193" s="38">
        <f t="shared" si="58"/>
        <v>1149</v>
      </c>
      <c r="G193" s="38">
        <f t="shared" si="58"/>
        <v>0</v>
      </c>
      <c r="H193" s="38">
        <f t="shared" si="58"/>
        <v>1149</v>
      </c>
      <c r="I193" s="39">
        <f t="shared" si="58"/>
        <v>0</v>
      </c>
      <c r="J193" s="19"/>
      <c r="K193" s="19"/>
      <c r="L193" s="19"/>
      <c r="M193" s="19"/>
      <c r="N193" s="38">
        <f t="shared" si="59"/>
        <v>0</v>
      </c>
      <c r="O193" s="38">
        <f t="shared" si="59"/>
        <v>0</v>
      </c>
      <c r="P193" s="38">
        <f t="shared" si="59"/>
        <v>0</v>
      </c>
      <c r="Q193" s="39">
        <f t="shared" si="59"/>
        <v>0</v>
      </c>
      <c r="R193" s="110"/>
    </row>
    <row r="194" spans="1:18" ht="33.75">
      <c r="A194" s="10" t="s">
        <v>487</v>
      </c>
      <c r="B194" s="3" t="s">
        <v>17</v>
      </c>
      <c r="C194" s="3" t="s">
        <v>64</v>
      </c>
      <c r="D194" s="40" t="s">
        <v>488</v>
      </c>
      <c r="E194" s="3"/>
      <c r="F194" s="38">
        <f>F195+F197</f>
        <v>1149</v>
      </c>
      <c r="G194" s="38">
        <f>G195+G197</f>
        <v>0</v>
      </c>
      <c r="H194" s="38">
        <f>H195+H197</f>
        <v>1149</v>
      </c>
      <c r="I194" s="39">
        <f>I195+I197</f>
        <v>0</v>
      </c>
      <c r="J194" s="19"/>
      <c r="K194" s="19"/>
      <c r="L194" s="19"/>
      <c r="M194" s="19"/>
      <c r="N194" s="38">
        <f>N195+N197</f>
        <v>0</v>
      </c>
      <c r="O194" s="38">
        <f>O195+O197</f>
        <v>0</v>
      </c>
      <c r="P194" s="38">
        <f>P195+P197</f>
        <v>0</v>
      </c>
      <c r="Q194" s="39">
        <f>Q195+Q197</f>
        <v>0</v>
      </c>
      <c r="R194" s="110"/>
    </row>
    <row r="195" spans="1:18" ht="83.25">
      <c r="A195" s="10" t="s">
        <v>25</v>
      </c>
      <c r="B195" s="3" t="s">
        <v>17</v>
      </c>
      <c r="C195" s="3" t="s">
        <v>64</v>
      </c>
      <c r="D195" s="40" t="s">
        <v>488</v>
      </c>
      <c r="E195" s="3" t="s">
        <v>479</v>
      </c>
      <c r="F195" s="38">
        <f t="shared" si="58"/>
        <v>223</v>
      </c>
      <c r="G195" s="38">
        <f t="shared" si="58"/>
        <v>0</v>
      </c>
      <c r="H195" s="38">
        <f t="shared" si="58"/>
        <v>223</v>
      </c>
      <c r="I195" s="39">
        <f t="shared" si="58"/>
        <v>0</v>
      </c>
      <c r="J195" s="19"/>
      <c r="K195" s="19"/>
      <c r="L195" s="19"/>
      <c r="M195" s="19"/>
      <c r="N195" s="38">
        <f t="shared" si="59"/>
        <v>0</v>
      </c>
      <c r="O195" s="38">
        <f t="shared" si="59"/>
        <v>0</v>
      </c>
      <c r="P195" s="38">
        <f t="shared" si="59"/>
        <v>0</v>
      </c>
      <c r="Q195" s="39">
        <f t="shared" si="59"/>
        <v>0</v>
      </c>
      <c r="R195" s="110"/>
    </row>
    <row r="196" spans="1:18" ht="33.75">
      <c r="A196" s="8" t="s">
        <v>26</v>
      </c>
      <c r="B196" s="3" t="s">
        <v>17</v>
      </c>
      <c r="C196" s="3" t="s">
        <v>64</v>
      </c>
      <c r="D196" s="40" t="s">
        <v>488</v>
      </c>
      <c r="E196" s="3" t="s">
        <v>480</v>
      </c>
      <c r="F196" s="38">
        <v>223</v>
      </c>
      <c r="G196" s="38"/>
      <c r="H196" s="38">
        <v>223</v>
      </c>
      <c r="I196" s="39"/>
      <c r="J196" s="19"/>
      <c r="K196" s="19"/>
      <c r="L196" s="19"/>
      <c r="M196" s="19"/>
      <c r="N196" s="38"/>
      <c r="O196" s="38"/>
      <c r="P196" s="38"/>
      <c r="Q196" s="39"/>
      <c r="R196" s="110"/>
    </row>
    <row r="197" spans="1:18" ht="33.75">
      <c r="A197" s="10" t="s">
        <v>35</v>
      </c>
      <c r="B197" s="3" t="s">
        <v>17</v>
      </c>
      <c r="C197" s="3" t="s">
        <v>64</v>
      </c>
      <c r="D197" s="40" t="s">
        <v>488</v>
      </c>
      <c r="E197" s="3" t="s">
        <v>483</v>
      </c>
      <c r="F197" s="38">
        <f>F198</f>
        <v>926</v>
      </c>
      <c r="G197" s="38">
        <f>G198</f>
        <v>0</v>
      </c>
      <c r="H197" s="38">
        <f>H198</f>
        <v>926</v>
      </c>
      <c r="I197" s="39">
        <f>I198</f>
        <v>0</v>
      </c>
      <c r="J197" s="19"/>
      <c r="K197" s="19"/>
      <c r="L197" s="19"/>
      <c r="M197" s="19"/>
      <c r="N197" s="38">
        <f>N198</f>
        <v>0</v>
      </c>
      <c r="O197" s="38">
        <f>O198</f>
        <v>0</v>
      </c>
      <c r="P197" s="38">
        <f>P198</f>
        <v>0</v>
      </c>
      <c r="Q197" s="39">
        <f>Q198</f>
        <v>0</v>
      </c>
      <c r="R197" s="110"/>
    </row>
    <row r="198" spans="1:18" ht="32.25" customHeight="1">
      <c r="A198" s="8" t="s">
        <v>36</v>
      </c>
      <c r="B198" s="3" t="s">
        <v>17</v>
      </c>
      <c r="C198" s="3" t="s">
        <v>64</v>
      </c>
      <c r="D198" s="40" t="s">
        <v>488</v>
      </c>
      <c r="E198" s="3" t="s">
        <v>484</v>
      </c>
      <c r="F198" s="38">
        <v>926</v>
      </c>
      <c r="G198" s="38"/>
      <c r="H198" s="38">
        <v>926</v>
      </c>
      <c r="I198" s="39"/>
      <c r="J198" s="19"/>
      <c r="K198" s="19"/>
      <c r="L198" s="19"/>
      <c r="M198" s="19"/>
      <c r="N198" s="38"/>
      <c r="O198" s="38"/>
      <c r="P198" s="38"/>
      <c r="Q198" s="39"/>
      <c r="R198" s="110"/>
    </row>
    <row r="199" spans="1:18" ht="51">
      <c r="A199" s="10" t="s">
        <v>530</v>
      </c>
      <c r="B199" s="3" t="s">
        <v>17</v>
      </c>
      <c r="C199" s="3" t="s">
        <v>64</v>
      </c>
      <c r="D199" s="5" t="s">
        <v>527</v>
      </c>
      <c r="E199" s="46"/>
      <c r="F199" s="38">
        <f t="shared" ref="F199:I202" si="60">F200</f>
        <v>1062</v>
      </c>
      <c r="G199" s="38">
        <f t="shared" si="60"/>
        <v>0</v>
      </c>
      <c r="H199" s="38">
        <f t="shared" si="60"/>
        <v>1062</v>
      </c>
      <c r="I199" s="39">
        <f t="shared" si="60"/>
        <v>0</v>
      </c>
      <c r="J199" s="19"/>
      <c r="K199" s="19"/>
      <c r="L199" s="19"/>
      <c r="M199" s="19"/>
      <c r="N199" s="38">
        <f t="shared" ref="N199:Q202" si="61">N200</f>
        <v>0</v>
      </c>
      <c r="O199" s="38">
        <f t="shared" si="61"/>
        <v>0</v>
      </c>
      <c r="P199" s="38">
        <f t="shared" si="61"/>
        <v>0</v>
      </c>
      <c r="Q199" s="39">
        <f t="shared" si="61"/>
        <v>0</v>
      </c>
      <c r="R199" s="110"/>
    </row>
    <row r="200" spans="1:18" ht="20.25">
      <c r="A200" s="10" t="s">
        <v>67</v>
      </c>
      <c r="B200" s="3" t="s">
        <v>17</v>
      </c>
      <c r="C200" s="3" t="s">
        <v>64</v>
      </c>
      <c r="D200" s="5" t="s">
        <v>528</v>
      </c>
      <c r="E200" s="46"/>
      <c r="F200" s="38">
        <f t="shared" si="60"/>
        <v>1062</v>
      </c>
      <c r="G200" s="38">
        <f t="shared" si="60"/>
        <v>0</v>
      </c>
      <c r="H200" s="38">
        <f t="shared" si="60"/>
        <v>1062</v>
      </c>
      <c r="I200" s="39">
        <f t="shared" si="60"/>
        <v>0</v>
      </c>
      <c r="J200" s="19"/>
      <c r="K200" s="19"/>
      <c r="L200" s="19"/>
      <c r="M200" s="19"/>
      <c r="N200" s="38">
        <f t="shared" si="61"/>
        <v>0</v>
      </c>
      <c r="O200" s="38">
        <f t="shared" si="61"/>
        <v>0</v>
      </c>
      <c r="P200" s="38">
        <f t="shared" si="61"/>
        <v>0</v>
      </c>
      <c r="Q200" s="39">
        <f t="shared" si="61"/>
        <v>0</v>
      </c>
      <c r="R200" s="110"/>
    </row>
    <row r="201" spans="1:18" ht="33.75">
      <c r="A201" s="10" t="s">
        <v>69</v>
      </c>
      <c r="B201" s="3" t="s">
        <v>17</v>
      </c>
      <c r="C201" s="3" t="s">
        <v>64</v>
      </c>
      <c r="D201" s="5" t="s">
        <v>529</v>
      </c>
      <c r="E201" s="46"/>
      <c r="F201" s="38">
        <f t="shared" si="60"/>
        <v>1062</v>
      </c>
      <c r="G201" s="38">
        <f t="shared" si="60"/>
        <v>0</v>
      </c>
      <c r="H201" s="38">
        <f t="shared" si="60"/>
        <v>1062</v>
      </c>
      <c r="I201" s="39">
        <f t="shared" si="60"/>
        <v>0</v>
      </c>
      <c r="J201" s="19"/>
      <c r="K201" s="19"/>
      <c r="L201" s="19"/>
      <c r="M201" s="19"/>
      <c r="N201" s="38">
        <f t="shared" si="61"/>
        <v>0</v>
      </c>
      <c r="O201" s="38">
        <f t="shared" si="61"/>
        <v>0</v>
      </c>
      <c r="P201" s="38">
        <f t="shared" si="61"/>
        <v>0</v>
      </c>
      <c r="Q201" s="39">
        <f t="shared" si="61"/>
        <v>0</v>
      </c>
      <c r="R201" s="110"/>
    </row>
    <row r="202" spans="1:18" ht="33.75">
      <c r="A202" s="10" t="s">
        <v>35</v>
      </c>
      <c r="B202" s="3" t="s">
        <v>17</v>
      </c>
      <c r="C202" s="3" t="s">
        <v>64</v>
      </c>
      <c r="D202" s="5" t="s">
        <v>529</v>
      </c>
      <c r="E202" s="3" t="s">
        <v>483</v>
      </c>
      <c r="F202" s="38">
        <f t="shared" si="60"/>
        <v>1062</v>
      </c>
      <c r="G202" s="38">
        <f t="shared" si="60"/>
        <v>0</v>
      </c>
      <c r="H202" s="38">
        <f t="shared" si="60"/>
        <v>1062</v>
      </c>
      <c r="I202" s="39">
        <f t="shared" si="60"/>
        <v>0</v>
      </c>
      <c r="J202" s="19"/>
      <c r="K202" s="19"/>
      <c r="L202" s="19"/>
      <c r="M202" s="19"/>
      <c r="N202" s="38">
        <f t="shared" si="61"/>
        <v>0</v>
      </c>
      <c r="O202" s="38">
        <f t="shared" si="61"/>
        <v>0</v>
      </c>
      <c r="P202" s="38">
        <f t="shared" si="61"/>
        <v>0</v>
      </c>
      <c r="Q202" s="39">
        <f t="shared" si="61"/>
        <v>0</v>
      </c>
      <c r="R202" s="110"/>
    </row>
    <row r="203" spans="1:18" ht="33.75" customHeight="1">
      <c r="A203" s="8" t="s">
        <v>36</v>
      </c>
      <c r="B203" s="3" t="s">
        <v>17</v>
      </c>
      <c r="C203" s="3" t="s">
        <v>64</v>
      </c>
      <c r="D203" s="5" t="s">
        <v>529</v>
      </c>
      <c r="E203" s="3" t="s">
        <v>484</v>
      </c>
      <c r="F203" s="38">
        <v>1062</v>
      </c>
      <c r="G203" s="38"/>
      <c r="H203" s="38">
        <v>1062</v>
      </c>
      <c r="I203" s="39"/>
      <c r="J203" s="19"/>
      <c r="K203" s="19"/>
      <c r="L203" s="19"/>
      <c r="M203" s="19"/>
      <c r="N203" s="38"/>
      <c r="O203" s="38"/>
      <c r="P203" s="38"/>
      <c r="Q203" s="39"/>
      <c r="R203" s="110"/>
    </row>
    <row r="204" spans="1:18" ht="83.25">
      <c r="A204" s="8" t="s">
        <v>88</v>
      </c>
      <c r="B204" s="3" t="s">
        <v>17</v>
      </c>
      <c r="C204" s="3" t="s">
        <v>64</v>
      </c>
      <c r="D204" s="5" t="s">
        <v>89</v>
      </c>
      <c r="E204" s="3"/>
      <c r="F204" s="38">
        <f>F205</f>
        <v>13051</v>
      </c>
      <c r="G204" s="38">
        <f t="shared" ref="G204:M205" si="62">G205</f>
        <v>0</v>
      </c>
      <c r="H204" s="38">
        <f t="shared" si="62"/>
        <v>13018</v>
      </c>
      <c r="I204" s="38">
        <f t="shared" si="62"/>
        <v>0</v>
      </c>
      <c r="J204" s="38">
        <f t="shared" si="62"/>
        <v>0</v>
      </c>
      <c r="K204" s="38">
        <f t="shared" si="62"/>
        <v>0</v>
      </c>
      <c r="L204" s="38">
        <f t="shared" si="62"/>
        <v>0</v>
      </c>
      <c r="M204" s="38">
        <f t="shared" si="62"/>
        <v>0</v>
      </c>
      <c r="N204" s="38">
        <f>N205</f>
        <v>13051</v>
      </c>
      <c r="O204" s="38">
        <f t="shared" ref="O204:Q205" si="63">O205</f>
        <v>0</v>
      </c>
      <c r="P204" s="38">
        <f t="shared" si="63"/>
        <v>13018</v>
      </c>
      <c r="Q204" s="38">
        <f t="shared" si="63"/>
        <v>0</v>
      </c>
      <c r="R204" s="110"/>
    </row>
    <row r="205" spans="1:18" ht="33.75">
      <c r="A205" s="8" t="s">
        <v>90</v>
      </c>
      <c r="B205" s="3" t="s">
        <v>17</v>
      </c>
      <c r="C205" s="3" t="s">
        <v>64</v>
      </c>
      <c r="D205" s="5" t="s">
        <v>91</v>
      </c>
      <c r="E205" s="3"/>
      <c r="F205" s="38">
        <f>F206</f>
        <v>13051</v>
      </c>
      <c r="G205" s="38">
        <f t="shared" si="62"/>
        <v>0</v>
      </c>
      <c r="H205" s="38">
        <f t="shared" si="62"/>
        <v>13018</v>
      </c>
      <c r="I205" s="38">
        <f t="shared" si="62"/>
        <v>0</v>
      </c>
      <c r="J205" s="38">
        <f t="shared" si="62"/>
        <v>0</v>
      </c>
      <c r="K205" s="38">
        <f t="shared" si="62"/>
        <v>0</v>
      </c>
      <c r="L205" s="38">
        <f t="shared" si="62"/>
        <v>0</v>
      </c>
      <c r="M205" s="38">
        <f t="shared" si="62"/>
        <v>0</v>
      </c>
      <c r="N205" s="38">
        <f>N206</f>
        <v>13051</v>
      </c>
      <c r="O205" s="38">
        <f t="shared" si="63"/>
        <v>0</v>
      </c>
      <c r="P205" s="38">
        <f t="shared" si="63"/>
        <v>13018</v>
      </c>
      <c r="Q205" s="38">
        <f t="shared" si="63"/>
        <v>0</v>
      </c>
      <c r="R205" s="110"/>
    </row>
    <row r="206" spans="1:18" ht="33.75">
      <c r="A206" s="8" t="s">
        <v>588</v>
      </c>
      <c r="B206" s="3" t="s">
        <v>17</v>
      </c>
      <c r="C206" s="3" t="s">
        <v>64</v>
      </c>
      <c r="D206" s="5" t="s">
        <v>92</v>
      </c>
      <c r="E206" s="3"/>
      <c r="F206" s="38">
        <f>F207+F209+F211</f>
        <v>13051</v>
      </c>
      <c r="G206" s="38">
        <f t="shared" ref="G206:M206" si="64">G207+G209+G211</f>
        <v>0</v>
      </c>
      <c r="H206" s="38">
        <f t="shared" si="64"/>
        <v>13018</v>
      </c>
      <c r="I206" s="38">
        <f t="shared" si="64"/>
        <v>0</v>
      </c>
      <c r="J206" s="38">
        <f t="shared" si="64"/>
        <v>0</v>
      </c>
      <c r="K206" s="38">
        <f t="shared" si="64"/>
        <v>0</v>
      </c>
      <c r="L206" s="38">
        <f t="shared" si="64"/>
        <v>0</v>
      </c>
      <c r="M206" s="38">
        <f t="shared" si="64"/>
        <v>0</v>
      </c>
      <c r="N206" s="38">
        <f>N207+N209+N211</f>
        <v>13051</v>
      </c>
      <c r="O206" s="38">
        <f>O207+O209+O211</f>
        <v>0</v>
      </c>
      <c r="P206" s="38">
        <f>P207+P209+P211</f>
        <v>13018</v>
      </c>
      <c r="Q206" s="38">
        <f>Q207+Q209+Q211</f>
        <v>0</v>
      </c>
      <c r="R206" s="110"/>
    </row>
    <row r="207" spans="1:18" ht="86.25" customHeight="1">
      <c r="A207" s="8" t="s">
        <v>25</v>
      </c>
      <c r="B207" s="3" t="s">
        <v>17</v>
      </c>
      <c r="C207" s="3" t="s">
        <v>64</v>
      </c>
      <c r="D207" s="5" t="s">
        <v>92</v>
      </c>
      <c r="E207" s="3" t="s">
        <v>479</v>
      </c>
      <c r="F207" s="38">
        <f>F208</f>
        <v>7810</v>
      </c>
      <c r="G207" s="38">
        <f t="shared" ref="G207:M207" si="65">G208</f>
        <v>0</v>
      </c>
      <c r="H207" s="38">
        <f t="shared" si="65"/>
        <v>7810</v>
      </c>
      <c r="I207" s="38">
        <f t="shared" si="65"/>
        <v>0</v>
      </c>
      <c r="J207" s="38">
        <f t="shared" si="65"/>
        <v>0</v>
      </c>
      <c r="K207" s="38">
        <f t="shared" si="65"/>
        <v>0</v>
      </c>
      <c r="L207" s="38">
        <f t="shared" si="65"/>
        <v>0</v>
      </c>
      <c r="M207" s="38">
        <f t="shared" si="65"/>
        <v>0</v>
      </c>
      <c r="N207" s="38">
        <f>N208</f>
        <v>7810</v>
      </c>
      <c r="O207" s="38">
        <f>O208</f>
        <v>0</v>
      </c>
      <c r="P207" s="38">
        <f>P208</f>
        <v>7810</v>
      </c>
      <c r="Q207" s="38">
        <f>Q208</f>
        <v>0</v>
      </c>
      <c r="R207" s="110"/>
    </row>
    <row r="208" spans="1:18" ht="20.25" customHeight="1">
      <c r="A208" s="8" t="s">
        <v>93</v>
      </c>
      <c r="B208" s="3" t="s">
        <v>17</v>
      </c>
      <c r="C208" s="3" t="s">
        <v>64</v>
      </c>
      <c r="D208" s="5" t="s">
        <v>92</v>
      </c>
      <c r="E208" s="3" t="s">
        <v>543</v>
      </c>
      <c r="F208" s="38">
        <v>7810</v>
      </c>
      <c r="G208" s="38"/>
      <c r="H208" s="38">
        <v>7810</v>
      </c>
      <c r="I208" s="39"/>
      <c r="J208" s="19"/>
      <c r="K208" s="19"/>
      <c r="L208" s="19"/>
      <c r="M208" s="19"/>
      <c r="N208" s="38">
        <f>F208+J208+K208</f>
        <v>7810</v>
      </c>
      <c r="O208" s="38">
        <f>G208+K208</f>
        <v>0</v>
      </c>
      <c r="P208" s="38">
        <f>H208+L208+M208</f>
        <v>7810</v>
      </c>
      <c r="Q208" s="39">
        <f>I208+M208</f>
        <v>0</v>
      </c>
      <c r="R208" s="110"/>
    </row>
    <row r="209" spans="1:18" ht="33.75">
      <c r="A209" s="8" t="s">
        <v>35</v>
      </c>
      <c r="B209" s="3" t="s">
        <v>17</v>
      </c>
      <c r="C209" s="3" t="s">
        <v>64</v>
      </c>
      <c r="D209" s="5" t="s">
        <v>92</v>
      </c>
      <c r="E209" s="3" t="s">
        <v>483</v>
      </c>
      <c r="F209" s="38">
        <f>F210</f>
        <v>5075</v>
      </c>
      <c r="G209" s="38">
        <f t="shared" ref="G209:M209" si="66">G210</f>
        <v>0</v>
      </c>
      <c r="H209" s="38">
        <f t="shared" si="66"/>
        <v>5042</v>
      </c>
      <c r="I209" s="38">
        <f t="shared" si="66"/>
        <v>0</v>
      </c>
      <c r="J209" s="38">
        <f t="shared" si="66"/>
        <v>0</v>
      </c>
      <c r="K209" s="38">
        <f t="shared" si="66"/>
        <v>0</v>
      </c>
      <c r="L209" s="38">
        <f t="shared" si="66"/>
        <v>0</v>
      </c>
      <c r="M209" s="38">
        <f t="shared" si="66"/>
        <v>0</v>
      </c>
      <c r="N209" s="38">
        <f>N210</f>
        <v>5075</v>
      </c>
      <c r="O209" s="38">
        <f>O210</f>
        <v>0</v>
      </c>
      <c r="P209" s="38">
        <f>P210</f>
        <v>5042</v>
      </c>
      <c r="Q209" s="38">
        <f>Q210</f>
        <v>0</v>
      </c>
      <c r="R209" s="110"/>
    </row>
    <row r="210" spans="1:18" ht="32.25" customHeight="1">
      <c r="A210" s="8" t="s">
        <v>36</v>
      </c>
      <c r="B210" s="3" t="s">
        <v>17</v>
      </c>
      <c r="C210" s="3" t="s">
        <v>64</v>
      </c>
      <c r="D210" s="5" t="s">
        <v>92</v>
      </c>
      <c r="E210" s="3" t="s">
        <v>484</v>
      </c>
      <c r="F210" s="38">
        <v>5075</v>
      </c>
      <c r="G210" s="38"/>
      <c r="H210" s="38">
        <v>5042</v>
      </c>
      <c r="I210" s="39"/>
      <c r="J210" s="19"/>
      <c r="K210" s="19"/>
      <c r="L210" s="19"/>
      <c r="M210" s="19"/>
      <c r="N210" s="38">
        <f>F210+J210+K210</f>
        <v>5075</v>
      </c>
      <c r="O210" s="38">
        <f>G210+K210</f>
        <v>0</v>
      </c>
      <c r="P210" s="38">
        <f>H210+L210+M210</f>
        <v>5042</v>
      </c>
      <c r="Q210" s="39">
        <f>I210+M210</f>
        <v>0</v>
      </c>
      <c r="R210" s="110"/>
    </row>
    <row r="211" spans="1:18" ht="20.25">
      <c r="A211" s="8" t="s">
        <v>39</v>
      </c>
      <c r="B211" s="3" t="s">
        <v>17</v>
      </c>
      <c r="C211" s="3" t="s">
        <v>64</v>
      </c>
      <c r="D211" s="5" t="s">
        <v>92</v>
      </c>
      <c r="E211" s="3" t="s">
        <v>490</v>
      </c>
      <c r="F211" s="38">
        <f>F212+F213</f>
        <v>166</v>
      </c>
      <c r="G211" s="38">
        <f t="shared" ref="G211:Q211" si="67">G212+G213</f>
        <v>0</v>
      </c>
      <c r="H211" s="38">
        <f t="shared" si="67"/>
        <v>166</v>
      </c>
      <c r="I211" s="38">
        <f t="shared" si="67"/>
        <v>0</v>
      </c>
      <c r="J211" s="38">
        <f t="shared" si="67"/>
        <v>0</v>
      </c>
      <c r="K211" s="38">
        <f t="shared" si="67"/>
        <v>0</v>
      </c>
      <c r="L211" s="38">
        <f t="shared" si="67"/>
        <v>0</v>
      </c>
      <c r="M211" s="38">
        <f t="shared" si="67"/>
        <v>0</v>
      </c>
      <c r="N211" s="38">
        <f t="shared" si="67"/>
        <v>166</v>
      </c>
      <c r="O211" s="38">
        <f t="shared" si="67"/>
        <v>0</v>
      </c>
      <c r="P211" s="38">
        <f t="shared" si="67"/>
        <v>166</v>
      </c>
      <c r="Q211" s="38">
        <f t="shared" si="67"/>
        <v>0</v>
      </c>
      <c r="R211" s="110"/>
    </row>
    <row r="212" spans="1:18" ht="20.25" hidden="1">
      <c r="A212" s="8" t="s">
        <v>40</v>
      </c>
      <c r="B212" s="3" t="s">
        <v>17</v>
      </c>
      <c r="C212" s="3" t="s">
        <v>64</v>
      </c>
      <c r="D212" s="5" t="s">
        <v>92</v>
      </c>
      <c r="E212" s="3">
        <v>830</v>
      </c>
      <c r="F212" s="38"/>
      <c r="G212" s="38"/>
      <c r="H212" s="38"/>
      <c r="I212" s="39"/>
      <c r="J212" s="19"/>
      <c r="K212" s="19"/>
      <c r="L212" s="19"/>
      <c r="M212" s="19"/>
      <c r="N212" s="38"/>
      <c r="O212" s="38"/>
      <c r="P212" s="38"/>
      <c r="Q212" s="39"/>
      <c r="R212" s="110"/>
    </row>
    <row r="213" spans="1:18" ht="20.25">
      <c r="A213" s="8" t="s">
        <v>41</v>
      </c>
      <c r="B213" s="3" t="s">
        <v>17</v>
      </c>
      <c r="C213" s="3" t="s">
        <v>64</v>
      </c>
      <c r="D213" s="5" t="s">
        <v>92</v>
      </c>
      <c r="E213" s="3" t="s">
        <v>492</v>
      </c>
      <c r="F213" s="38">
        <v>166</v>
      </c>
      <c r="G213" s="38"/>
      <c r="H213" s="38">
        <v>166</v>
      </c>
      <c r="I213" s="39"/>
      <c r="J213" s="19"/>
      <c r="K213" s="19"/>
      <c r="L213" s="19"/>
      <c r="M213" s="19"/>
      <c r="N213" s="38">
        <f>F213+J213+K213</f>
        <v>166</v>
      </c>
      <c r="O213" s="38">
        <f>G213+K213</f>
        <v>0</v>
      </c>
      <c r="P213" s="38">
        <f>H213+L213+M213</f>
        <v>166</v>
      </c>
      <c r="Q213" s="39">
        <f>I213+M213</f>
        <v>0</v>
      </c>
      <c r="R213" s="110"/>
    </row>
    <row r="214" spans="1:18" ht="50.25">
      <c r="A214" s="8" t="s">
        <v>552</v>
      </c>
      <c r="B214" s="3" t="s">
        <v>17</v>
      </c>
      <c r="C214" s="3" t="s">
        <v>64</v>
      </c>
      <c r="D214" s="5" t="s">
        <v>549</v>
      </c>
      <c r="E214" s="3"/>
      <c r="F214" s="38">
        <f>F215</f>
        <v>0</v>
      </c>
      <c r="G214" s="38">
        <f t="shared" ref="G214:I217" si="68">G215</f>
        <v>0</v>
      </c>
      <c r="H214" s="38">
        <f t="shared" si="68"/>
        <v>16049</v>
      </c>
      <c r="I214" s="38">
        <f t="shared" si="68"/>
        <v>0</v>
      </c>
      <c r="J214" s="19"/>
      <c r="K214" s="19"/>
      <c r="L214" s="19"/>
      <c r="M214" s="19"/>
      <c r="N214" s="38"/>
      <c r="O214" s="38"/>
      <c r="P214" s="38"/>
      <c r="Q214" s="39"/>
      <c r="R214" s="110"/>
    </row>
    <row r="215" spans="1:18" ht="20.25">
      <c r="A215" s="8" t="s">
        <v>67</v>
      </c>
      <c r="B215" s="3" t="s">
        <v>17</v>
      </c>
      <c r="C215" s="3" t="s">
        <v>64</v>
      </c>
      <c r="D215" s="5" t="s">
        <v>550</v>
      </c>
      <c r="E215" s="3"/>
      <c r="F215" s="38">
        <f>F216</f>
        <v>0</v>
      </c>
      <c r="G215" s="38">
        <f t="shared" si="68"/>
        <v>0</v>
      </c>
      <c r="H215" s="38">
        <f t="shared" si="68"/>
        <v>16049</v>
      </c>
      <c r="I215" s="38">
        <f t="shared" si="68"/>
        <v>0</v>
      </c>
      <c r="J215" s="19"/>
      <c r="K215" s="19"/>
      <c r="L215" s="19"/>
      <c r="M215" s="19"/>
      <c r="N215" s="38"/>
      <c r="O215" s="38"/>
      <c r="P215" s="38"/>
      <c r="Q215" s="39"/>
      <c r="R215" s="110"/>
    </row>
    <row r="216" spans="1:18" ht="33.75">
      <c r="A216" s="8" t="s">
        <v>69</v>
      </c>
      <c r="B216" s="3" t="s">
        <v>17</v>
      </c>
      <c r="C216" s="3" t="s">
        <v>64</v>
      </c>
      <c r="D216" s="5" t="s">
        <v>551</v>
      </c>
      <c r="E216" s="3"/>
      <c r="F216" s="38">
        <f>F217</f>
        <v>0</v>
      </c>
      <c r="G216" s="38">
        <f t="shared" si="68"/>
        <v>0</v>
      </c>
      <c r="H216" s="38">
        <f t="shared" si="68"/>
        <v>16049</v>
      </c>
      <c r="I216" s="38">
        <f t="shared" si="68"/>
        <v>0</v>
      </c>
      <c r="J216" s="19"/>
      <c r="K216" s="19"/>
      <c r="L216" s="19"/>
      <c r="M216" s="19"/>
      <c r="N216" s="38"/>
      <c r="O216" s="38"/>
      <c r="P216" s="38"/>
      <c r="Q216" s="39"/>
      <c r="R216" s="110"/>
    </row>
    <row r="217" spans="1:18" ht="33.75">
      <c r="A217" s="8" t="s">
        <v>35</v>
      </c>
      <c r="B217" s="3" t="s">
        <v>17</v>
      </c>
      <c r="C217" s="3" t="s">
        <v>64</v>
      </c>
      <c r="D217" s="5" t="s">
        <v>551</v>
      </c>
      <c r="E217" s="4">
        <v>200</v>
      </c>
      <c r="F217" s="38">
        <f>F218</f>
        <v>0</v>
      </c>
      <c r="G217" s="38">
        <f t="shared" si="68"/>
        <v>0</v>
      </c>
      <c r="H217" s="38">
        <f t="shared" si="68"/>
        <v>16049</v>
      </c>
      <c r="I217" s="38">
        <f t="shared" si="68"/>
        <v>0</v>
      </c>
      <c r="J217" s="19"/>
      <c r="K217" s="19"/>
      <c r="L217" s="19"/>
      <c r="M217" s="19"/>
      <c r="N217" s="38"/>
      <c r="O217" s="38"/>
      <c r="P217" s="38"/>
      <c r="Q217" s="39"/>
      <c r="R217" s="110"/>
    </row>
    <row r="218" spans="1:18" ht="33.75" customHeight="1">
      <c r="A218" s="8" t="s">
        <v>36</v>
      </c>
      <c r="B218" s="3" t="s">
        <v>17</v>
      </c>
      <c r="C218" s="3" t="s">
        <v>64</v>
      </c>
      <c r="D218" s="5" t="s">
        <v>551</v>
      </c>
      <c r="E218" s="4">
        <v>240</v>
      </c>
      <c r="F218" s="38"/>
      <c r="G218" s="38"/>
      <c r="H218" s="38">
        <v>16049</v>
      </c>
      <c r="I218" s="39"/>
      <c r="J218" s="19"/>
      <c r="K218" s="19"/>
      <c r="L218" s="19"/>
      <c r="M218" s="19"/>
      <c r="N218" s="38"/>
      <c r="O218" s="38"/>
      <c r="P218" s="38"/>
      <c r="Q218" s="39"/>
      <c r="R218" s="110"/>
    </row>
    <row r="219" spans="1:18" ht="20.25">
      <c r="A219" s="10" t="s">
        <v>19</v>
      </c>
      <c r="B219" s="9" t="s">
        <v>17</v>
      </c>
      <c r="C219" s="9" t="s">
        <v>64</v>
      </c>
      <c r="D219" s="3" t="s">
        <v>20</v>
      </c>
      <c r="E219" s="9"/>
      <c r="F219" s="38">
        <f t="shared" ref="F219:Q219" si="69">F224+F256+F220</f>
        <v>229040</v>
      </c>
      <c r="G219" s="38">
        <f t="shared" si="69"/>
        <v>0</v>
      </c>
      <c r="H219" s="38">
        <f t="shared" si="69"/>
        <v>242040</v>
      </c>
      <c r="I219" s="38">
        <f t="shared" si="69"/>
        <v>0</v>
      </c>
      <c r="J219" s="38">
        <f t="shared" si="69"/>
        <v>0</v>
      </c>
      <c r="K219" s="38">
        <f t="shared" si="69"/>
        <v>0</v>
      </c>
      <c r="L219" s="38">
        <f t="shared" si="69"/>
        <v>0</v>
      </c>
      <c r="M219" s="38">
        <f t="shared" si="69"/>
        <v>0</v>
      </c>
      <c r="N219" s="38">
        <f t="shared" si="69"/>
        <v>102697</v>
      </c>
      <c r="O219" s="38">
        <f t="shared" si="69"/>
        <v>0</v>
      </c>
      <c r="P219" s="38">
        <f t="shared" si="69"/>
        <v>115697</v>
      </c>
      <c r="Q219" s="38">
        <f t="shared" si="69"/>
        <v>0</v>
      </c>
      <c r="R219" s="110"/>
    </row>
    <row r="220" spans="1:18" ht="33" hidden="1">
      <c r="A220" s="132" t="s">
        <v>73</v>
      </c>
      <c r="B220" s="133" t="s">
        <v>17</v>
      </c>
      <c r="C220" s="133" t="s">
        <v>64</v>
      </c>
      <c r="D220" s="133" t="s">
        <v>159</v>
      </c>
      <c r="E220" s="133"/>
      <c r="F220" s="127">
        <f>F221</f>
        <v>0</v>
      </c>
      <c r="G220" s="127">
        <f t="shared" ref="G220:M222" si="70">G221</f>
        <v>0</v>
      </c>
      <c r="H220" s="127">
        <f t="shared" si="70"/>
        <v>0</v>
      </c>
      <c r="I220" s="127">
        <f t="shared" si="70"/>
        <v>0</v>
      </c>
      <c r="J220" s="38">
        <f t="shared" si="70"/>
        <v>0</v>
      </c>
      <c r="K220" s="38">
        <f t="shared" si="70"/>
        <v>0</v>
      </c>
      <c r="L220" s="38">
        <f t="shared" si="70"/>
        <v>0</v>
      </c>
      <c r="M220" s="38">
        <f t="shared" si="70"/>
        <v>0</v>
      </c>
      <c r="N220" s="38">
        <f>N221</f>
        <v>0</v>
      </c>
      <c r="O220" s="38">
        <f t="shared" ref="O220:Q222" si="71">O221</f>
        <v>0</v>
      </c>
      <c r="P220" s="38">
        <f t="shared" si="71"/>
        <v>0</v>
      </c>
      <c r="Q220" s="38">
        <f t="shared" si="71"/>
        <v>0</v>
      </c>
      <c r="R220" s="110"/>
    </row>
    <row r="221" spans="1:18" ht="33" hidden="1">
      <c r="A221" s="134" t="s">
        <v>75</v>
      </c>
      <c r="B221" s="133" t="s">
        <v>17</v>
      </c>
      <c r="C221" s="133" t="s">
        <v>64</v>
      </c>
      <c r="D221" s="133" t="s">
        <v>589</v>
      </c>
      <c r="E221" s="133"/>
      <c r="F221" s="127">
        <f>F222</f>
        <v>0</v>
      </c>
      <c r="G221" s="127">
        <f t="shared" si="70"/>
        <v>0</v>
      </c>
      <c r="H221" s="127">
        <f t="shared" si="70"/>
        <v>0</v>
      </c>
      <c r="I221" s="127">
        <f t="shared" si="70"/>
        <v>0</v>
      </c>
      <c r="J221" s="38">
        <f t="shared" si="70"/>
        <v>0</v>
      </c>
      <c r="K221" s="38">
        <f t="shared" si="70"/>
        <v>0</v>
      </c>
      <c r="L221" s="38">
        <f t="shared" si="70"/>
        <v>0</v>
      </c>
      <c r="M221" s="38">
        <f t="shared" si="70"/>
        <v>0</v>
      </c>
      <c r="N221" s="38">
        <f>N222</f>
        <v>0</v>
      </c>
      <c r="O221" s="38">
        <f t="shared" si="71"/>
        <v>0</v>
      </c>
      <c r="P221" s="38">
        <f t="shared" si="71"/>
        <v>0</v>
      </c>
      <c r="Q221" s="38">
        <f t="shared" si="71"/>
        <v>0</v>
      </c>
      <c r="R221" s="110"/>
    </row>
    <row r="222" spans="1:18" ht="33" hidden="1">
      <c r="A222" s="134" t="s">
        <v>77</v>
      </c>
      <c r="B222" s="133" t="s">
        <v>17</v>
      </c>
      <c r="C222" s="133" t="s">
        <v>64</v>
      </c>
      <c r="D222" s="133" t="s">
        <v>589</v>
      </c>
      <c r="E222" s="133" t="s">
        <v>471</v>
      </c>
      <c r="F222" s="127">
        <f>F223</f>
        <v>0</v>
      </c>
      <c r="G222" s="127">
        <f t="shared" si="70"/>
        <v>0</v>
      </c>
      <c r="H222" s="127">
        <f t="shared" si="70"/>
        <v>0</v>
      </c>
      <c r="I222" s="127">
        <f t="shared" si="70"/>
        <v>0</v>
      </c>
      <c r="J222" s="38">
        <f t="shared" si="70"/>
        <v>0</v>
      </c>
      <c r="K222" s="38">
        <f t="shared" si="70"/>
        <v>0</v>
      </c>
      <c r="L222" s="38">
        <f t="shared" si="70"/>
        <v>0</v>
      </c>
      <c r="M222" s="38">
        <f t="shared" si="70"/>
        <v>0</v>
      </c>
      <c r="N222" s="38">
        <f>N223</f>
        <v>0</v>
      </c>
      <c r="O222" s="38">
        <f t="shared" si="71"/>
        <v>0</v>
      </c>
      <c r="P222" s="38">
        <f t="shared" si="71"/>
        <v>0</v>
      </c>
      <c r="Q222" s="38">
        <f t="shared" si="71"/>
        <v>0</v>
      </c>
      <c r="R222" s="110"/>
    </row>
    <row r="223" spans="1:18" ht="20.25" hidden="1">
      <c r="A223" s="134" t="s">
        <v>78</v>
      </c>
      <c r="B223" s="133" t="s">
        <v>17</v>
      </c>
      <c r="C223" s="133" t="s">
        <v>64</v>
      </c>
      <c r="D223" s="133" t="s">
        <v>589</v>
      </c>
      <c r="E223" s="125" t="s">
        <v>516</v>
      </c>
      <c r="F223" s="127"/>
      <c r="G223" s="127"/>
      <c r="H223" s="127"/>
      <c r="I223" s="128"/>
      <c r="J223" s="62"/>
      <c r="K223" s="19"/>
      <c r="L223" s="62"/>
      <c r="M223" s="19"/>
      <c r="N223" s="38">
        <f>F223+J223+K223</f>
        <v>0</v>
      </c>
      <c r="O223" s="38">
        <f>G223+K223</f>
        <v>0</v>
      </c>
      <c r="P223" s="38">
        <f>H223+L223+M223</f>
        <v>0</v>
      </c>
      <c r="Q223" s="39">
        <f>I223+M223</f>
        <v>0</v>
      </c>
      <c r="R223" s="110"/>
    </row>
    <row r="224" spans="1:18" ht="20.25">
      <c r="A224" s="8" t="s">
        <v>67</v>
      </c>
      <c r="B224" s="9" t="s">
        <v>17</v>
      </c>
      <c r="C224" s="9" t="s">
        <v>64</v>
      </c>
      <c r="D224" s="9" t="s">
        <v>94</v>
      </c>
      <c r="E224" s="9"/>
      <c r="F224" s="38">
        <f>F225+F238+F244+F247+F241+F250+F253</f>
        <v>229040</v>
      </c>
      <c r="G224" s="38">
        <f t="shared" ref="G224:I224" si="72">G225+G238+G244+G247+G241+G250+G253</f>
        <v>0</v>
      </c>
      <c r="H224" s="38">
        <f t="shared" si="72"/>
        <v>242040</v>
      </c>
      <c r="I224" s="38">
        <f t="shared" si="72"/>
        <v>0</v>
      </c>
      <c r="J224" s="38">
        <f t="shared" ref="J224:Q224" si="73">J225+J238+J244+J247+J241+J250</f>
        <v>0</v>
      </c>
      <c r="K224" s="38">
        <f t="shared" si="73"/>
        <v>0</v>
      </c>
      <c r="L224" s="38">
        <f t="shared" si="73"/>
        <v>0</v>
      </c>
      <c r="M224" s="38">
        <f t="shared" si="73"/>
        <v>0</v>
      </c>
      <c r="N224" s="38">
        <f t="shared" si="73"/>
        <v>102697</v>
      </c>
      <c r="O224" s="38">
        <f t="shared" si="73"/>
        <v>0</v>
      </c>
      <c r="P224" s="38">
        <f t="shared" si="73"/>
        <v>115697</v>
      </c>
      <c r="Q224" s="38">
        <f t="shared" si="73"/>
        <v>0</v>
      </c>
      <c r="R224" s="110"/>
    </row>
    <row r="225" spans="1:18" ht="33.75">
      <c r="A225" s="10" t="s">
        <v>69</v>
      </c>
      <c r="B225" s="9" t="s">
        <v>17</v>
      </c>
      <c r="C225" s="9" t="s">
        <v>64</v>
      </c>
      <c r="D225" s="9" t="s">
        <v>95</v>
      </c>
      <c r="E225" s="3"/>
      <c r="F225" s="38">
        <f>F228+F234+F226+F232+F230</f>
        <v>97613</v>
      </c>
      <c r="G225" s="38">
        <f t="shared" ref="G225:M225" si="74">G228+G234+G226+G232+G230</f>
        <v>0</v>
      </c>
      <c r="H225" s="38">
        <f t="shared" si="74"/>
        <v>110613</v>
      </c>
      <c r="I225" s="38">
        <f t="shared" si="74"/>
        <v>0</v>
      </c>
      <c r="J225" s="38">
        <f t="shared" si="74"/>
        <v>0</v>
      </c>
      <c r="K225" s="38">
        <f t="shared" si="74"/>
        <v>0</v>
      </c>
      <c r="L225" s="38">
        <f t="shared" si="74"/>
        <v>0</v>
      </c>
      <c r="M225" s="38">
        <f t="shared" si="74"/>
        <v>0</v>
      </c>
      <c r="N225" s="38">
        <f>N228+N234+N226+N232+N230</f>
        <v>97613</v>
      </c>
      <c r="O225" s="38">
        <f>O228+O234+O226+O232+O230</f>
        <v>0</v>
      </c>
      <c r="P225" s="38">
        <f>P228+P234+P226+P232+P230</f>
        <v>110613</v>
      </c>
      <c r="Q225" s="38">
        <f>Q228+Q234+Q226+Q232+Q230</f>
        <v>0</v>
      </c>
      <c r="R225" s="110"/>
    </row>
    <row r="226" spans="1:18" ht="87" customHeight="1">
      <c r="A226" s="10" t="s">
        <v>25</v>
      </c>
      <c r="B226" s="9" t="s">
        <v>17</v>
      </c>
      <c r="C226" s="9" t="s">
        <v>64</v>
      </c>
      <c r="D226" s="9" t="s">
        <v>95</v>
      </c>
      <c r="E226" s="3" t="s">
        <v>479</v>
      </c>
      <c r="F226" s="38">
        <f t="shared" ref="F226:M226" si="75">F227</f>
        <v>27053</v>
      </c>
      <c r="G226" s="38">
        <f t="shared" si="75"/>
        <v>0</v>
      </c>
      <c r="H226" s="38">
        <f t="shared" si="75"/>
        <v>27053</v>
      </c>
      <c r="I226" s="38">
        <f t="shared" si="75"/>
        <v>0</v>
      </c>
      <c r="J226" s="38">
        <f t="shared" si="75"/>
        <v>0</v>
      </c>
      <c r="K226" s="38">
        <f t="shared" si="75"/>
        <v>0</v>
      </c>
      <c r="L226" s="38">
        <f t="shared" si="75"/>
        <v>0</v>
      </c>
      <c r="M226" s="38">
        <f t="shared" si="75"/>
        <v>0</v>
      </c>
      <c r="N226" s="38">
        <f>N227</f>
        <v>27053</v>
      </c>
      <c r="O226" s="38">
        <f>O227</f>
        <v>0</v>
      </c>
      <c r="P226" s="38">
        <f>P227</f>
        <v>27053</v>
      </c>
      <c r="Q226" s="39">
        <f>Q227</f>
        <v>0</v>
      </c>
      <c r="R226" s="110"/>
    </row>
    <row r="227" spans="1:18" ht="33.75">
      <c r="A227" s="8" t="s">
        <v>26</v>
      </c>
      <c r="B227" s="9" t="s">
        <v>17</v>
      </c>
      <c r="C227" s="9" t="s">
        <v>64</v>
      </c>
      <c r="D227" s="9" t="s">
        <v>95</v>
      </c>
      <c r="E227" s="3" t="s">
        <v>480</v>
      </c>
      <c r="F227" s="38">
        <v>27053</v>
      </c>
      <c r="G227" s="38"/>
      <c r="H227" s="38">
        <v>27053</v>
      </c>
      <c r="I227" s="39"/>
      <c r="J227" s="19"/>
      <c r="K227" s="19"/>
      <c r="L227" s="19"/>
      <c r="M227" s="19"/>
      <c r="N227" s="38">
        <f>F227+J227+K227</f>
        <v>27053</v>
      </c>
      <c r="O227" s="38">
        <f>G227+K227</f>
        <v>0</v>
      </c>
      <c r="P227" s="38">
        <f>H227+L227+M227</f>
        <v>27053</v>
      </c>
      <c r="Q227" s="39">
        <f>I227+M227</f>
        <v>0</v>
      </c>
      <c r="R227" s="110"/>
    </row>
    <row r="228" spans="1:18" ht="33.75">
      <c r="A228" s="10" t="s">
        <v>35</v>
      </c>
      <c r="B228" s="9" t="s">
        <v>17</v>
      </c>
      <c r="C228" s="9" t="s">
        <v>64</v>
      </c>
      <c r="D228" s="9" t="s">
        <v>95</v>
      </c>
      <c r="E228" s="3" t="s">
        <v>483</v>
      </c>
      <c r="F228" s="38">
        <f t="shared" ref="F228:N228" si="76">F229</f>
        <v>17210</v>
      </c>
      <c r="G228" s="38">
        <f t="shared" si="76"/>
        <v>0</v>
      </c>
      <c r="H228" s="38">
        <f t="shared" si="76"/>
        <v>17210</v>
      </c>
      <c r="I228" s="38">
        <f t="shared" si="76"/>
        <v>0</v>
      </c>
      <c r="J228" s="38">
        <f t="shared" si="76"/>
        <v>0</v>
      </c>
      <c r="K228" s="38">
        <f t="shared" si="76"/>
        <v>0</v>
      </c>
      <c r="L228" s="38">
        <f t="shared" si="76"/>
        <v>0</v>
      </c>
      <c r="M228" s="38">
        <f t="shared" si="76"/>
        <v>0</v>
      </c>
      <c r="N228" s="38">
        <f t="shared" si="76"/>
        <v>17210</v>
      </c>
      <c r="O228" s="38">
        <f>O229</f>
        <v>0</v>
      </c>
      <c r="P228" s="38">
        <f>P229</f>
        <v>17210</v>
      </c>
      <c r="Q228" s="39">
        <f>Q229</f>
        <v>0</v>
      </c>
      <c r="R228" s="110"/>
    </row>
    <row r="229" spans="1:18" ht="33.75" customHeight="1">
      <c r="A229" s="8" t="s">
        <v>36</v>
      </c>
      <c r="B229" s="9" t="s">
        <v>17</v>
      </c>
      <c r="C229" s="9" t="s">
        <v>64</v>
      </c>
      <c r="D229" s="9" t="s">
        <v>95</v>
      </c>
      <c r="E229" s="3" t="s">
        <v>484</v>
      </c>
      <c r="F229" s="38">
        <f>11953+4893+100+264</f>
        <v>17210</v>
      </c>
      <c r="G229" s="38"/>
      <c r="H229" s="38">
        <f>11953+4893+100+264</f>
        <v>17210</v>
      </c>
      <c r="I229" s="39"/>
      <c r="J229" s="19"/>
      <c r="K229" s="19"/>
      <c r="L229" s="19"/>
      <c r="M229" s="19"/>
      <c r="N229" s="38">
        <f>F229+J229+K229</f>
        <v>17210</v>
      </c>
      <c r="O229" s="38">
        <f>G229+K229</f>
        <v>0</v>
      </c>
      <c r="P229" s="38">
        <f>H229+L229+M229</f>
        <v>17210</v>
      </c>
      <c r="Q229" s="39">
        <f>I229+M229</f>
        <v>0</v>
      </c>
      <c r="R229" s="110"/>
    </row>
    <row r="230" spans="1:18" ht="33.75" hidden="1" customHeight="1">
      <c r="A230" s="124" t="s">
        <v>37</v>
      </c>
      <c r="B230" s="133" t="s">
        <v>17</v>
      </c>
      <c r="C230" s="133" t="s">
        <v>64</v>
      </c>
      <c r="D230" s="133" t="s">
        <v>95</v>
      </c>
      <c r="E230" s="125" t="s">
        <v>497</v>
      </c>
      <c r="F230" s="127">
        <f>F231</f>
        <v>0</v>
      </c>
      <c r="G230" s="127">
        <f t="shared" ref="G230:Q230" si="77">G231</f>
        <v>0</v>
      </c>
      <c r="H230" s="127">
        <f t="shared" si="77"/>
        <v>0</v>
      </c>
      <c r="I230" s="127">
        <f t="shared" si="77"/>
        <v>0</v>
      </c>
      <c r="J230" s="38">
        <f t="shared" si="77"/>
        <v>0</v>
      </c>
      <c r="K230" s="38">
        <f t="shared" si="77"/>
        <v>0</v>
      </c>
      <c r="L230" s="38">
        <f t="shared" si="77"/>
        <v>0</v>
      </c>
      <c r="M230" s="38">
        <f t="shared" si="77"/>
        <v>0</v>
      </c>
      <c r="N230" s="38">
        <f t="shared" si="77"/>
        <v>0</v>
      </c>
      <c r="O230" s="38">
        <f t="shared" si="77"/>
        <v>0</v>
      </c>
      <c r="P230" s="38">
        <f t="shared" si="77"/>
        <v>0</v>
      </c>
      <c r="Q230" s="38">
        <f t="shared" si="77"/>
        <v>0</v>
      </c>
      <c r="R230" s="110"/>
    </row>
    <row r="231" spans="1:18" ht="20.25" hidden="1">
      <c r="A231" s="124" t="s">
        <v>38</v>
      </c>
      <c r="B231" s="133" t="s">
        <v>17</v>
      </c>
      <c r="C231" s="133" t="s">
        <v>64</v>
      </c>
      <c r="D231" s="133" t="s">
        <v>95</v>
      </c>
      <c r="E231" s="125" t="s">
        <v>498</v>
      </c>
      <c r="F231" s="127"/>
      <c r="G231" s="127"/>
      <c r="H231" s="127"/>
      <c r="I231" s="128"/>
      <c r="J231" s="19"/>
      <c r="K231" s="19"/>
      <c r="L231" s="19"/>
      <c r="M231" s="19"/>
      <c r="N231" s="38">
        <f>F231+J231+K231</f>
        <v>0</v>
      </c>
      <c r="O231" s="38">
        <f>G231+K231</f>
        <v>0</v>
      </c>
      <c r="P231" s="38">
        <f>H231+L231+M231</f>
        <v>0</v>
      </c>
      <c r="Q231" s="39">
        <f>I231+M231</f>
        <v>0</v>
      </c>
      <c r="R231" s="110"/>
    </row>
    <row r="232" spans="1:18" ht="33.75" hidden="1">
      <c r="A232" s="124" t="s">
        <v>77</v>
      </c>
      <c r="B232" s="133" t="s">
        <v>17</v>
      </c>
      <c r="C232" s="133" t="s">
        <v>64</v>
      </c>
      <c r="D232" s="133" t="s">
        <v>95</v>
      </c>
      <c r="E232" s="125" t="s">
        <v>471</v>
      </c>
      <c r="F232" s="127">
        <f>F233</f>
        <v>0</v>
      </c>
      <c r="G232" s="127">
        <f>G233</f>
        <v>0</v>
      </c>
      <c r="H232" s="127">
        <f>H233</f>
        <v>0</v>
      </c>
      <c r="I232" s="127">
        <f>I233</f>
        <v>0</v>
      </c>
      <c r="J232" s="19"/>
      <c r="K232" s="19"/>
      <c r="L232" s="19"/>
      <c r="M232" s="19"/>
      <c r="N232" s="38">
        <f>N233</f>
        <v>0</v>
      </c>
      <c r="O232" s="38">
        <f>O233</f>
        <v>0</v>
      </c>
      <c r="P232" s="38">
        <f>P233</f>
        <v>0</v>
      </c>
      <c r="Q232" s="38">
        <f>Q233</f>
        <v>0</v>
      </c>
      <c r="R232" s="110"/>
    </row>
    <row r="233" spans="1:18" ht="20.25" hidden="1">
      <c r="A233" s="124" t="s">
        <v>78</v>
      </c>
      <c r="B233" s="133" t="s">
        <v>17</v>
      </c>
      <c r="C233" s="133" t="s">
        <v>64</v>
      </c>
      <c r="D233" s="133" t="s">
        <v>95</v>
      </c>
      <c r="E233" s="125" t="s">
        <v>516</v>
      </c>
      <c r="F233" s="127"/>
      <c r="G233" s="127"/>
      <c r="H233" s="127"/>
      <c r="I233" s="128"/>
      <c r="J233" s="19"/>
      <c r="K233" s="19"/>
      <c r="L233" s="19"/>
      <c r="M233" s="19"/>
      <c r="N233" s="38"/>
      <c r="O233" s="38"/>
      <c r="P233" s="38"/>
      <c r="Q233" s="39"/>
      <c r="R233" s="110"/>
    </row>
    <row r="234" spans="1:18" ht="20.25">
      <c r="A234" s="10" t="s">
        <v>39</v>
      </c>
      <c r="B234" s="9" t="s">
        <v>17</v>
      </c>
      <c r="C234" s="9" t="s">
        <v>64</v>
      </c>
      <c r="D234" s="9" t="s">
        <v>95</v>
      </c>
      <c r="E234" s="3" t="s">
        <v>490</v>
      </c>
      <c r="F234" s="38">
        <f t="shared" ref="F234:Q234" si="78">F235+F237+F236</f>
        <v>53350</v>
      </c>
      <c r="G234" s="38">
        <f t="shared" si="78"/>
        <v>0</v>
      </c>
      <c r="H234" s="38">
        <f t="shared" si="78"/>
        <v>66350</v>
      </c>
      <c r="I234" s="38">
        <f t="shared" si="78"/>
        <v>0</v>
      </c>
      <c r="J234" s="38">
        <f t="shared" si="78"/>
        <v>0</v>
      </c>
      <c r="K234" s="38">
        <f t="shared" si="78"/>
        <v>0</v>
      </c>
      <c r="L234" s="38">
        <f t="shared" si="78"/>
        <v>0</v>
      </c>
      <c r="M234" s="38">
        <f t="shared" si="78"/>
        <v>0</v>
      </c>
      <c r="N234" s="38">
        <f t="shared" si="78"/>
        <v>53350</v>
      </c>
      <c r="O234" s="38">
        <f t="shared" si="78"/>
        <v>0</v>
      </c>
      <c r="P234" s="38">
        <f t="shared" si="78"/>
        <v>66350</v>
      </c>
      <c r="Q234" s="38">
        <f t="shared" si="78"/>
        <v>0</v>
      </c>
      <c r="R234" s="110"/>
    </row>
    <row r="235" spans="1:18" ht="20.25">
      <c r="A235" s="10" t="s">
        <v>40</v>
      </c>
      <c r="B235" s="9" t="s">
        <v>17</v>
      </c>
      <c r="C235" s="9" t="s">
        <v>64</v>
      </c>
      <c r="D235" s="9" t="s">
        <v>95</v>
      </c>
      <c r="E235" s="3" t="s">
        <v>579</v>
      </c>
      <c r="F235" s="38">
        <f>30000+1300+5650+800+12000</f>
        <v>49750</v>
      </c>
      <c r="G235" s="38"/>
      <c r="H235" s="38">
        <f>30000+1300+5650+800+25000</f>
        <v>62750</v>
      </c>
      <c r="I235" s="39"/>
      <c r="J235" s="19"/>
      <c r="K235" s="19"/>
      <c r="L235" s="19"/>
      <c r="M235" s="19"/>
      <c r="N235" s="38">
        <f>F235+J235+K235</f>
        <v>49750</v>
      </c>
      <c r="O235" s="38">
        <f>G235+K235</f>
        <v>0</v>
      </c>
      <c r="P235" s="38">
        <f>H235+L235+M235</f>
        <v>62750</v>
      </c>
      <c r="Q235" s="39">
        <f>I235+M235</f>
        <v>0</v>
      </c>
      <c r="R235" s="110"/>
    </row>
    <row r="236" spans="1:18" ht="66.75" hidden="1">
      <c r="A236" s="130" t="s">
        <v>590</v>
      </c>
      <c r="B236" s="133" t="s">
        <v>17</v>
      </c>
      <c r="C236" s="133" t="s">
        <v>64</v>
      </c>
      <c r="D236" s="133" t="s">
        <v>95</v>
      </c>
      <c r="E236" s="125" t="s">
        <v>591</v>
      </c>
      <c r="F236" s="127"/>
      <c r="G236" s="127"/>
      <c r="H236" s="127"/>
      <c r="I236" s="128"/>
      <c r="J236" s="19"/>
      <c r="K236" s="19"/>
      <c r="L236" s="19"/>
      <c r="M236" s="19"/>
      <c r="N236" s="38"/>
      <c r="O236" s="38"/>
      <c r="P236" s="38"/>
      <c r="Q236" s="39"/>
      <c r="R236" s="110"/>
    </row>
    <row r="237" spans="1:18" ht="20.25">
      <c r="A237" s="10" t="s">
        <v>41</v>
      </c>
      <c r="B237" s="9" t="s">
        <v>17</v>
      </c>
      <c r="C237" s="9" t="s">
        <v>64</v>
      </c>
      <c r="D237" s="9" t="s">
        <v>95</v>
      </c>
      <c r="E237" s="3" t="s">
        <v>492</v>
      </c>
      <c r="F237" s="38">
        <f>3600</f>
        <v>3600</v>
      </c>
      <c r="G237" s="38"/>
      <c r="H237" s="38">
        <f>3600</f>
        <v>3600</v>
      </c>
      <c r="I237" s="39"/>
      <c r="J237" s="19"/>
      <c r="K237" s="19"/>
      <c r="L237" s="19"/>
      <c r="M237" s="19"/>
      <c r="N237" s="38">
        <f>F237+J237+K237</f>
        <v>3600</v>
      </c>
      <c r="O237" s="38">
        <f>G237+K237</f>
        <v>0</v>
      </c>
      <c r="P237" s="38">
        <f>H237+L237+M237</f>
        <v>3600</v>
      </c>
      <c r="Q237" s="39">
        <f>I237+M237</f>
        <v>0</v>
      </c>
      <c r="R237" s="110"/>
    </row>
    <row r="238" spans="1:18" ht="33.75">
      <c r="A238" s="10" t="s">
        <v>96</v>
      </c>
      <c r="B238" s="9" t="s">
        <v>17</v>
      </c>
      <c r="C238" s="9" t="s">
        <v>64</v>
      </c>
      <c r="D238" s="9" t="s">
        <v>97</v>
      </c>
      <c r="E238" s="3"/>
      <c r="F238" s="38">
        <f t="shared" ref="F238:Q239" si="79">F239</f>
        <v>84</v>
      </c>
      <c r="G238" s="38">
        <f t="shared" si="79"/>
        <v>0</v>
      </c>
      <c r="H238" s="38">
        <f t="shared" si="79"/>
        <v>84</v>
      </c>
      <c r="I238" s="38">
        <f t="shared" si="79"/>
        <v>0</v>
      </c>
      <c r="J238" s="38">
        <f t="shared" si="79"/>
        <v>0</v>
      </c>
      <c r="K238" s="38">
        <f t="shared" si="79"/>
        <v>0</v>
      </c>
      <c r="L238" s="38">
        <f t="shared" si="79"/>
        <v>0</v>
      </c>
      <c r="M238" s="38">
        <f t="shared" si="79"/>
        <v>0</v>
      </c>
      <c r="N238" s="38">
        <f t="shared" si="79"/>
        <v>84</v>
      </c>
      <c r="O238" s="38">
        <f t="shared" si="79"/>
        <v>0</v>
      </c>
      <c r="P238" s="38">
        <f t="shared" si="79"/>
        <v>84</v>
      </c>
      <c r="Q238" s="38">
        <f t="shared" si="79"/>
        <v>0</v>
      </c>
      <c r="R238" s="110"/>
    </row>
    <row r="239" spans="1:18" ht="33.75">
      <c r="A239" s="10" t="s">
        <v>35</v>
      </c>
      <c r="B239" s="9" t="s">
        <v>17</v>
      </c>
      <c r="C239" s="9" t="s">
        <v>64</v>
      </c>
      <c r="D239" s="9" t="s">
        <v>97</v>
      </c>
      <c r="E239" s="3" t="s">
        <v>483</v>
      </c>
      <c r="F239" s="38">
        <f t="shared" si="79"/>
        <v>84</v>
      </c>
      <c r="G239" s="38">
        <f t="shared" si="79"/>
        <v>0</v>
      </c>
      <c r="H239" s="38">
        <f t="shared" si="79"/>
        <v>84</v>
      </c>
      <c r="I239" s="38">
        <f t="shared" si="79"/>
        <v>0</v>
      </c>
      <c r="J239" s="38">
        <f t="shared" si="79"/>
        <v>0</v>
      </c>
      <c r="K239" s="38">
        <f t="shared" si="79"/>
        <v>0</v>
      </c>
      <c r="L239" s="38">
        <f t="shared" si="79"/>
        <v>0</v>
      </c>
      <c r="M239" s="38">
        <f t="shared" si="79"/>
        <v>0</v>
      </c>
      <c r="N239" s="38">
        <f t="shared" si="79"/>
        <v>84</v>
      </c>
      <c r="O239" s="38">
        <f t="shared" si="79"/>
        <v>0</v>
      </c>
      <c r="P239" s="38">
        <f t="shared" si="79"/>
        <v>84</v>
      </c>
      <c r="Q239" s="38">
        <f t="shared" si="79"/>
        <v>0</v>
      </c>
      <c r="R239" s="110"/>
    </row>
    <row r="240" spans="1:18" ht="33.75" customHeight="1">
      <c r="A240" s="10" t="s">
        <v>36</v>
      </c>
      <c r="B240" s="9" t="s">
        <v>17</v>
      </c>
      <c r="C240" s="9" t="s">
        <v>64</v>
      </c>
      <c r="D240" s="9" t="s">
        <v>97</v>
      </c>
      <c r="E240" s="3" t="s">
        <v>484</v>
      </c>
      <c r="F240" s="38">
        <v>84</v>
      </c>
      <c r="G240" s="38"/>
      <c r="H240" s="38">
        <v>84</v>
      </c>
      <c r="I240" s="39"/>
      <c r="J240" s="19"/>
      <c r="K240" s="19"/>
      <c r="L240" s="19"/>
      <c r="M240" s="19"/>
      <c r="N240" s="38">
        <f>F240+J240+K240</f>
        <v>84</v>
      </c>
      <c r="O240" s="38">
        <f>G240+K240</f>
        <v>0</v>
      </c>
      <c r="P240" s="38">
        <f>H240+L240+M240</f>
        <v>84</v>
      </c>
      <c r="Q240" s="39">
        <f>I240+M240</f>
        <v>0</v>
      </c>
      <c r="R240" s="110"/>
    </row>
    <row r="241" spans="1:18" ht="50.25" hidden="1">
      <c r="A241" s="130" t="s">
        <v>98</v>
      </c>
      <c r="B241" s="133" t="s">
        <v>17</v>
      </c>
      <c r="C241" s="133" t="s">
        <v>64</v>
      </c>
      <c r="D241" s="133" t="s">
        <v>99</v>
      </c>
      <c r="E241" s="125"/>
      <c r="F241" s="127">
        <f>F242</f>
        <v>0</v>
      </c>
      <c r="G241" s="127">
        <f t="shared" ref="G241:Q242" si="80">G242</f>
        <v>0</v>
      </c>
      <c r="H241" s="127">
        <f t="shared" si="80"/>
        <v>0</v>
      </c>
      <c r="I241" s="127">
        <f t="shared" si="80"/>
        <v>0</v>
      </c>
      <c r="J241" s="38">
        <f t="shared" si="80"/>
        <v>0</v>
      </c>
      <c r="K241" s="38">
        <f t="shared" si="80"/>
        <v>0</v>
      </c>
      <c r="L241" s="38">
        <f t="shared" si="80"/>
        <v>0</v>
      </c>
      <c r="M241" s="38">
        <f t="shared" si="80"/>
        <v>0</v>
      </c>
      <c r="N241" s="38">
        <f t="shared" si="80"/>
        <v>0</v>
      </c>
      <c r="O241" s="38">
        <f t="shared" si="80"/>
        <v>0</v>
      </c>
      <c r="P241" s="38">
        <f t="shared" si="80"/>
        <v>0</v>
      </c>
      <c r="Q241" s="38">
        <f t="shared" si="80"/>
        <v>0</v>
      </c>
      <c r="R241" s="110"/>
    </row>
    <row r="242" spans="1:18" ht="33.75" hidden="1">
      <c r="A242" s="130" t="s">
        <v>35</v>
      </c>
      <c r="B242" s="133" t="s">
        <v>17</v>
      </c>
      <c r="C242" s="133" t="s">
        <v>64</v>
      </c>
      <c r="D242" s="133" t="s">
        <v>100</v>
      </c>
      <c r="E242" s="125" t="s">
        <v>483</v>
      </c>
      <c r="F242" s="127">
        <f>F243</f>
        <v>0</v>
      </c>
      <c r="G242" s="127">
        <f t="shared" si="80"/>
        <v>0</v>
      </c>
      <c r="H242" s="127">
        <f t="shared" si="80"/>
        <v>0</v>
      </c>
      <c r="I242" s="127">
        <f t="shared" si="80"/>
        <v>0</v>
      </c>
      <c r="J242" s="38">
        <f t="shared" si="80"/>
        <v>0</v>
      </c>
      <c r="K242" s="38">
        <f t="shared" si="80"/>
        <v>0</v>
      </c>
      <c r="L242" s="38">
        <f t="shared" si="80"/>
        <v>0</v>
      </c>
      <c r="M242" s="38">
        <f t="shared" si="80"/>
        <v>0</v>
      </c>
      <c r="N242" s="38">
        <f t="shared" si="80"/>
        <v>0</v>
      </c>
      <c r="O242" s="38">
        <f t="shared" si="80"/>
        <v>0</v>
      </c>
      <c r="P242" s="38">
        <f t="shared" si="80"/>
        <v>0</v>
      </c>
      <c r="Q242" s="38">
        <f t="shared" si="80"/>
        <v>0</v>
      </c>
      <c r="R242" s="110"/>
    </row>
    <row r="243" spans="1:18" ht="50.25" hidden="1">
      <c r="A243" s="130" t="s">
        <v>36</v>
      </c>
      <c r="B243" s="133" t="s">
        <v>17</v>
      </c>
      <c r="C243" s="133" t="s">
        <v>64</v>
      </c>
      <c r="D243" s="133" t="s">
        <v>100</v>
      </c>
      <c r="E243" s="125" t="s">
        <v>484</v>
      </c>
      <c r="F243" s="127"/>
      <c r="G243" s="127"/>
      <c r="H243" s="127"/>
      <c r="I243" s="128"/>
      <c r="J243" s="19"/>
      <c r="K243" s="19"/>
      <c r="L243" s="19"/>
      <c r="M243" s="19"/>
      <c r="N243" s="38">
        <f>F243+J243+K243</f>
        <v>0</v>
      </c>
      <c r="O243" s="38">
        <f>G243+K243</f>
        <v>0</v>
      </c>
      <c r="P243" s="38">
        <f>H243+L243+M243</f>
        <v>0</v>
      </c>
      <c r="Q243" s="39">
        <f>I243+M243</f>
        <v>0</v>
      </c>
      <c r="R243" s="110"/>
    </row>
    <row r="244" spans="1:18" ht="33.75" hidden="1">
      <c r="A244" s="124" t="s">
        <v>80</v>
      </c>
      <c r="B244" s="133" t="s">
        <v>17</v>
      </c>
      <c r="C244" s="133" t="s">
        <v>64</v>
      </c>
      <c r="D244" s="133" t="s">
        <v>592</v>
      </c>
      <c r="E244" s="133"/>
      <c r="F244" s="127">
        <f>F245</f>
        <v>0</v>
      </c>
      <c r="G244" s="127">
        <f t="shared" ref="G244:Q245" si="81">G245</f>
        <v>0</v>
      </c>
      <c r="H244" s="127">
        <f t="shared" si="81"/>
        <v>0</v>
      </c>
      <c r="I244" s="127">
        <f t="shared" si="81"/>
        <v>0</v>
      </c>
      <c r="J244" s="38">
        <f t="shared" si="81"/>
        <v>0</v>
      </c>
      <c r="K244" s="38">
        <f t="shared" si="81"/>
        <v>0</v>
      </c>
      <c r="L244" s="38">
        <f t="shared" si="81"/>
        <v>0</v>
      </c>
      <c r="M244" s="38">
        <f t="shared" si="81"/>
        <v>0</v>
      </c>
      <c r="N244" s="38">
        <f t="shared" si="81"/>
        <v>0</v>
      </c>
      <c r="O244" s="38">
        <f t="shared" si="81"/>
        <v>0</v>
      </c>
      <c r="P244" s="38">
        <f t="shared" si="81"/>
        <v>0</v>
      </c>
      <c r="Q244" s="38">
        <f t="shared" si="81"/>
        <v>0</v>
      </c>
      <c r="R244" s="110"/>
    </row>
    <row r="245" spans="1:18" ht="33.75" hidden="1">
      <c r="A245" s="129" t="s">
        <v>35</v>
      </c>
      <c r="B245" s="133" t="s">
        <v>17</v>
      </c>
      <c r="C245" s="133" t="s">
        <v>64</v>
      </c>
      <c r="D245" s="133" t="s">
        <v>592</v>
      </c>
      <c r="E245" s="133" t="s">
        <v>483</v>
      </c>
      <c r="F245" s="127">
        <f>F246</f>
        <v>0</v>
      </c>
      <c r="G245" s="127">
        <f t="shared" si="81"/>
        <v>0</v>
      </c>
      <c r="H245" s="127">
        <f t="shared" si="81"/>
        <v>0</v>
      </c>
      <c r="I245" s="127">
        <f t="shared" si="81"/>
        <v>0</v>
      </c>
      <c r="J245" s="38">
        <f t="shared" si="81"/>
        <v>0</v>
      </c>
      <c r="K245" s="38">
        <f t="shared" si="81"/>
        <v>0</v>
      </c>
      <c r="L245" s="38">
        <f t="shared" si="81"/>
        <v>0</v>
      </c>
      <c r="M245" s="38">
        <f t="shared" si="81"/>
        <v>0</v>
      </c>
      <c r="N245" s="38">
        <f t="shared" si="81"/>
        <v>0</v>
      </c>
      <c r="O245" s="38">
        <f t="shared" si="81"/>
        <v>0</v>
      </c>
      <c r="P245" s="38">
        <f t="shared" si="81"/>
        <v>0</v>
      </c>
      <c r="Q245" s="38">
        <f t="shared" si="81"/>
        <v>0</v>
      </c>
      <c r="R245" s="110"/>
    </row>
    <row r="246" spans="1:18" ht="50.25" hidden="1">
      <c r="A246" s="135" t="s">
        <v>36</v>
      </c>
      <c r="B246" s="133" t="s">
        <v>17</v>
      </c>
      <c r="C246" s="133" t="s">
        <v>64</v>
      </c>
      <c r="D246" s="133" t="s">
        <v>592</v>
      </c>
      <c r="E246" s="125" t="s">
        <v>484</v>
      </c>
      <c r="F246" s="127"/>
      <c r="G246" s="127"/>
      <c r="H246" s="127"/>
      <c r="I246" s="128"/>
      <c r="J246" s="19"/>
      <c r="K246" s="19"/>
      <c r="L246" s="19"/>
      <c r="M246" s="19"/>
      <c r="N246" s="38">
        <f>F246+J246+K246</f>
        <v>0</v>
      </c>
      <c r="O246" s="38">
        <f>G246+K246</f>
        <v>0</v>
      </c>
      <c r="P246" s="38">
        <f>H246+L246+M246</f>
        <v>0</v>
      </c>
      <c r="Q246" s="39">
        <f>I246+M246</f>
        <v>0</v>
      </c>
      <c r="R246" s="110"/>
    </row>
    <row r="247" spans="1:18" ht="50.25" hidden="1">
      <c r="A247" s="124" t="s">
        <v>82</v>
      </c>
      <c r="B247" s="133" t="s">
        <v>17</v>
      </c>
      <c r="C247" s="133" t="s">
        <v>64</v>
      </c>
      <c r="D247" s="133" t="s">
        <v>593</v>
      </c>
      <c r="E247" s="133"/>
      <c r="F247" s="127">
        <f>F248</f>
        <v>0</v>
      </c>
      <c r="G247" s="127">
        <f t="shared" ref="G247:Q251" si="82">G248</f>
        <v>0</v>
      </c>
      <c r="H247" s="127">
        <f t="shared" si="82"/>
        <v>0</v>
      </c>
      <c r="I247" s="127">
        <f t="shared" si="82"/>
        <v>0</v>
      </c>
      <c r="J247" s="38">
        <f t="shared" si="82"/>
        <v>0</v>
      </c>
      <c r="K247" s="38">
        <f t="shared" si="82"/>
        <v>0</v>
      </c>
      <c r="L247" s="38">
        <f t="shared" si="82"/>
        <v>0</v>
      </c>
      <c r="M247" s="38">
        <f t="shared" si="82"/>
        <v>0</v>
      </c>
      <c r="N247" s="38">
        <f t="shared" si="82"/>
        <v>0</v>
      </c>
      <c r="O247" s="38">
        <f t="shared" si="82"/>
        <v>0</v>
      </c>
      <c r="P247" s="38">
        <f t="shared" si="82"/>
        <v>0</v>
      </c>
      <c r="Q247" s="38">
        <f t="shared" si="82"/>
        <v>0</v>
      </c>
      <c r="R247" s="110"/>
    </row>
    <row r="248" spans="1:18" ht="33.75" hidden="1">
      <c r="A248" s="124" t="s">
        <v>77</v>
      </c>
      <c r="B248" s="133" t="s">
        <v>17</v>
      </c>
      <c r="C248" s="133" t="s">
        <v>64</v>
      </c>
      <c r="D248" s="133" t="s">
        <v>593</v>
      </c>
      <c r="E248" s="133" t="s">
        <v>471</v>
      </c>
      <c r="F248" s="127">
        <f>F249</f>
        <v>0</v>
      </c>
      <c r="G248" s="127">
        <f t="shared" si="82"/>
        <v>0</v>
      </c>
      <c r="H248" s="127">
        <f t="shared" si="82"/>
        <v>0</v>
      </c>
      <c r="I248" s="127">
        <f t="shared" si="82"/>
        <v>0</v>
      </c>
      <c r="J248" s="38">
        <f t="shared" si="82"/>
        <v>0</v>
      </c>
      <c r="K248" s="38">
        <f t="shared" si="82"/>
        <v>0</v>
      </c>
      <c r="L248" s="38">
        <f t="shared" si="82"/>
        <v>0</v>
      </c>
      <c r="M248" s="38">
        <f t="shared" si="82"/>
        <v>0</v>
      </c>
      <c r="N248" s="38">
        <f t="shared" si="82"/>
        <v>0</v>
      </c>
      <c r="O248" s="38">
        <f t="shared" si="82"/>
        <v>0</v>
      </c>
      <c r="P248" s="38">
        <f t="shared" si="82"/>
        <v>0</v>
      </c>
      <c r="Q248" s="38">
        <f t="shared" si="82"/>
        <v>0</v>
      </c>
      <c r="R248" s="110"/>
    </row>
    <row r="249" spans="1:18" ht="20.25" hidden="1">
      <c r="A249" s="124" t="s">
        <v>78</v>
      </c>
      <c r="B249" s="133" t="s">
        <v>17</v>
      </c>
      <c r="C249" s="133" t="s">
        <v>64</v>
      </c>
      <c r="D249" s="133" t="s">
        <v>593</v>
      </c>
      <c r="E249" s="125" t="s">
        <v>516</v>
      </c>
      <c r="F249" s="127"/>
      <c r="G249" s="127"/>
      <c r="H249" s="127"/>
      <c r="I249" s="128"/>
      <c r="J249" s="19"/>
      <c r="K249" s="19"/>
      <c r="L249" s="19"/>
      <c r="M249" s="19"/>
      <c r="N249" s="38">
        <f>F249+J249+K249</f>
        <v>0</v>
      </c>
      <c r="O249" s="38">
        <f>G249+K249</f>
        <v>0</v>
      </c>
      <c r="P249" s="38">
        <f>H249+L249+M249</f>
        <v>0</v>
      </c>
      <c r="Q249" s="39">
        <f>I249+M249</f>
        <v>0</v>
      </c>
      <c r="R249" s="110"/>
    </row>
    <row r="250" spans="1:18" ht="33.75">
      <c r="A250" s="7" t="s">
        <v>101</v>
      </c>
      <c r="B250" s="9" t="s">
        <v>17</v>
      </c>
      <c r="C250" s="9" t="s">
        <v>64</v>
      </c>
      <c r="D250" s="58" t="s">
        <v>102</v>
      </c>
      <c r="E250" s="58"/>
      <c r="F250" s="38">
        <f>F251</f>
        <v>5000</v>
      </c>
      <c r="G250" s="38">
        <f t="shared" si="82"/>
        <v>0</v>
      </c>
      <c r="H250" s="38">
        <f t="shared" si="82"/>
        <v>5000</v>
      </c>
      <c r="I250" s="38">
        <f t="shared" si="82"/>
        <v>0</v>
      </c>
      <c r="J250" s="38">
        <f t="shared" si="82"/>
        <v>0</v>
      </c>
      <c r="K250" s="38">
        <f t="shared" si="82"/>
        <v>0</v>
      </c>
      <c r="L250" s="38">
        <f t="shared" si="82"/>
        <v>0</v>
      </c>
      <c r="M250" s="38">
        <f t="shared" si="82"/>
        <v>0</v>
      </c>
      <c r="N250" s="38">
        <f t="shared" si="82"/>
        <v>5000</v>
      </c>
      <c r="O250" s="38">
        <f t="shared" si="82"/>
        <v>0</v>
      </c>
      <c r="P250" s="38">
        <f t="shared" si="82"/>
        <v>5000</v>
      </c>
      <c r="Q250" s="38">
        <f t="shared" si="82"/>
        <v>0</v>
      </c>
      <c r="R250" s="110"/>
    </row>
    <row r="251" spans="1:18" ht="20.25">
      <c r="A251" s="7" t="s">
        <v>39</v>
      </c>
      <c r="B251" s="9" t="s">
        <v>17</v>
      </c>
      <c r="C251" s="9" t="s">
        <v>64</v>
      </c>
      <c r="D251" s="58" t="s">
        <v>102</v>
      </c>
      <c r="E251" s="58">
        <v>800</v>
      </c>
      <c r="F251" s="38">
        <f>F252</f>
        <v>5000</v>
      </c>
      <c r="G251" s="38">
        <f t="shared" si="82"/>
        <v>0</v>
      </c>
      <c r="H251" s="38">
        <f t="shared" si="82"/>
        <v>5000</v>
      </c>
      <c r="I251" s="38">
        <f t="shared" si="82"/>
        <v>0</v>
      </c>
      <c r="J251" s="38">
        <f t="shared" si="82"/>
        <v>0</v>
      </c>
      <c r="K251" s="38">
        <f t="shared" si="82"/>
        <v>0</v>
      </c>
      <c r="L251" s="38">
        <f t="shared" si="82"/>
        <v>0</v>
      </c>
      <c r="M251" s="38">
        <f t="shared" si="82"/>
        <v>0</v>
      </c>
      <c r="N251" s="38">
        <f t="shared" si="82"/>
        <v>5000</v>
      </c>
      <c r="O251" s="38">
        <f t="shared" si="82"/>
        <v>0</v>
      </c>
      <c r="P251" s="38">
        <f t="shared" si="82"/>
        <v>5000</v>
      </c>
      <c r="Q251" s="38">
        <f t="shared" si="82"/>
        <v>0</v>
      </c>
      <c r="R251" s="110"/>
    </row>
    <row r="252" spans="1:18" ht="20.25">
      <c r="A252" s="7" t="s">
        <v>62</v>
      </c>
      <c r="B252" s="9" t="s">
        <v>17</v>
      </c>
      <c r="C252" s="9" t="s">
        <v>64</v>
      </c>
      <c r="D252" s="58" t="s">
        <v>102</v>
      </c>
      <c r="E252" s="58">
        <v>870</v>
      </c>
      <c r="F252" s="38">
        <v>5000</v>
      </c>
      <c r="G252" s="38"/>
      <c r="H252" s="38">
        <v>5000</v>
      </c>
      <c r="I252" s="39"/>
      <c r="J252" s="19"/>
      <c r="K252" s="19"/>
      <c r="L252" s="19"/>
      <c r="M252" s="19"/>
      <c r="N252" s="38">
        <f>F252+J252+K252</f>
        <v>5000</v>
      </c>
      <c r="O252" s="38">
        <f>G252+K252</f>
        <v>0</v>
      </c>
      <c r="P252" s="38">
        <f>H252+L252+M252</f>
        <v>5000</v>
      </c>
      <c r="Q252" s="39">
        <f>I252+M252</f>
        <v>0</v>
      </c>
      <c r="R252" s="110"/>
    </row>
    <row r="253" spans="1:18" ht="20.25">
      <c r="A253" s="8" t="s">
        <v>493</v>
      </c>
      <c r="B253" s="9" t="s">
        <v>17</v>
      </c>
      <c r="C253" s="9" t="s">
        <v>64</v>
      </c>
      <c r="D253" s="58" t="s">
        <v>494</v>
      </c>
      <c r="E253" s="4"/>
      <c r="F253" s="38">
        <f>F254</f>
        <v>126343</v>
      </c>
      <c r="G253" s="38">
        <f t="shared" ref="G253:I254" si="83">G254</f>
        <v>0</v>
      </c>
      <c r="H253" s="38">
        <f t="shared" si="83"/>
        <v>126343</v>
      </c>
      <c r="I253" s="38">
        <f t="shared" si="83"/>
        <v>0</v>
      </c>
      <c r="J253" s="19"/>
      <c r="K253" s="19"/>
      <c r="L253" s="19"/>
      <c r="M253" s="19"/>
      <c r="N253" s="38"/>
      <c r="O253" s="38"/>
      <c r="P253" s="38"/>
      <c r="Q253" s="39"/>
      <c r="R253" s="110"/>
    </row>
    <row r="254" spans="1:18" ht="20.25">
      <c r="A254" s="8" t="s">
        <v>39</v>
      </c>
      <c r="B254" s="9" t="s">
        <v>17</v>
      </c>
      <c r="C254" s="9" t="s">
        <v>64</v>
      </c>
      <c r="D254" s="58" t="s">
        <v>494</v>
      </c>
      <c r="E254" s="4">
        <v>800</v>
      </c>
      <c r="F254" s="38">
        <f>F255</f>
        <v>126343</v>
      </c>
      <c r="G254" s="38">
        <f t="shared" si="83"/>
        <v>0</v>
      </c>
      <c r="H254" s="38">
        <f t="shared" si="83"/>
        <v>126343</v>
      </c>
      <c r="I254" s="38">
        <f t="shared" si="83"/>
        <v>0</v>
      </c>
      <c r="J254" s="19"/>
      <c r="K254" s="19"/>
      <c r="L254" s="19"/>
      <c r="M254" s="19"/>
      <c r="N254" s="38"/>
      <c r="O254" s="38"/>
      <c r="P254" s="38"/>
      <c r="Q254" s="39"/>
      <c r="R254" s="110"/>
    </row>
    <row r="255" spans="1:18" ht="20.25">
      <c r="A255" s="8" t="s">
        <v>62</v>
      </c>
      <c r="B255" s="9" t="s">
        <v>17</v>
      </c>
      <c r="C255" s="9" t="s">
        <v>64</v>
      </c>
      <c r="D255" s="58" t="s">
        <v>494</v>
      </c>
      <c r="E255" s="4">
        <v>870</v>
      </c>
      <c r="F255" s="38">
        <v>126343</v>
      </c>
      <c r="G255" s="38"/>
      <c r="H255" s="38">
        <v>126343</v>
      </c>
      <c r="I255" s="39"/>
      <c r="J255" s="19"/>
      <c r="K255" s="19"/>
      <c r="L255" s="19"/>
      <c r="M255" s="19"/>
      <c r="N255" s="38"/>
      <c r="O255" s="38"/>
      <c r="P255" s="38"/>
      <c r="Q255" s="39"/>
      <c r="R255" s="110"/>
    </row>
    <row r="256" spans="1:18" ht="33.75" hidden="1">
      <c r="A256" s="124" t="s">
        <v>90</v>
      </c>
      <c r="B256" s="125" t="s">
        <v>17</v>
      </c>
      <c r="C256" s="125" t="s">
        <v>64</v>
      </c>
      <c r="D256" s="131" t="s">
        <v>103</v>
      </c>
      <c r="E256" s="125"/>
      <c r="F256" s="127">
        <f>F257+F264</f>
        <v>0</v>
      </c>
      <c r="G256" s="127">
        <f t="shared" ref="G256:Q256" si="84">G257+G264</f>
        <v>0</v>
      </c>
      <c r="H256" s="127">
        <f t="shared" si="84"/>
        <v>0</v>
      </c>
      <c r="I256" s="127">
        <f t="shared" si="84"/>
        <v>0</v>
      </c>
      <c r="J256" s="38">
        <f t="shared" si="84"/>
        <v>0</v>
      </c>
      <c r="K256" s="38">
        <f t="shared" si="84"/>
        <v>0</v>
      </c>
      <c r="L256" s="38">
        <f t="shared" si="84"/>
        <v>0</v>
      </c>
      <c r="M256" s="38">
        <f t="shared" si="84"/>
        <v>0</v>
      </c>
      <c r="N256" s="38">
        <f t="shared" si="84"/>
        <v>0</v>
      </c>
      <c r="O256" s="38">
        <f t="shared" si="84"/>
        <v>0</v>
      </c>
      <c r="P256" s="38">
        <f t="shared" si="84"/>
        <v>0</v>
      </c>
      <c r="Q256" s="38">
        <f t="shared" si="84"/>
        <v>0</v>
      </c>
      <c r="R256" s="110"/>
    </row>
    <row r="257" spans="1:18" ht="33.75" hidden="1">
      <c r="A257" s="124" t="s">
        <v>104</v>
      </c>
      <c r="B257" s="125" t="s">
        <v>17</v>
      </c>
      <c r="C257" s="125" t="s">
        <v>64</v>
      </c>
      <c r="D257" s="131" t="s">
        <v>105</v>
      </c>
      <c r="E257" s="125"/>
      <c r="F257" s="127">
        <f>F258+F260+F262</f>
        <v>0</v>
      </c>
      <c r="G257" s="127">
        <f t="shared" ref="G257:Q257" si="85">G258+G260+G262</f>
        <v>0</v>
      </c>
      <c r="H257" s="127">
        <f t="shared" si="85"/>
        <v>0</v>
      </c>
      <c r="I257" s="127">
        <f t="shared" si="85"/>
        <v>0</v>
      </c>
      <c r="J257" s="38">
        <f t="shared" si="85"/>
        <v>0</v>
      </c>
      <c r="K257" s="38">
        <f t="shared" si="85"/>
        <v>0</v>
      </c>
      <c r="L257" s="38">
        <f t="shared" si="85"/>
        <v>0</v>
      </c>
      <c r="M257" s="38">
        <f t="shared" si="85"/>
        <v>0</v>
      </c>
      <c r="N257" s="38">
        <f t="shared" si="85"/>
        <v>0</v>
      </c>
      <c r="O257" s="38">
        <f t="shared" si="85"/>
        <v>0</v>
      </c>
      <c r="P257" s="38">
        <f t="shared" si="85"/>
        <v>0</v>
      </c>
      <c r="Q257" s="38">
        <f t="shared" si="85"/>
        <v>0</v>
      </c>
      <c r="R257" s="110"/>
    </row>
    <row r="258" spans="1:18" ht="83.25" hidden="1">
      <c r="A258" s="124" t="s">
        <v>25</v>
      </c>
      <c r="B258" s="125" t="s">
        <v>17</v>
      </c>
      <c r="C258" s="125" t="s">
        <v>64</v>
      </c>
      <c r="D258" s="131" t="s">
        <v>105</v>
      </c>
      <c r="E258" s="125" t="s">
        <v>479</v>
      </c>
      <c r="F258" s="127">
        <f>F259</f>
        <v>0</v>
      </c>
      <c r="G258" s="127">
        <f t="shared" ref="G258:Q258" si="86">G259</f>
        <v>0</v>
      </c>
      <c r="H258" s="127">
        <f t="shared" si="86"/>
        <v>0</v>
      </c>
      <c r="I258" s="127">
        <f t="shared" si="86"/>
        <v>0</v>
      </c>
      <c r="J258" s="38">
        <f t="shared" si="86"/>
        <v>0</v>
      </c>
      <c r="K258" s="38">
        <f t="shared" si="86"/>
        <v>0</v>
      </c>
      <c r="L258" s="38">
        <f t="shared" si="86"/>
        <v>0</v>
      </c>
      <c r="M258" s="38">
        <f t="shared" si="86"/>
        <v>0</v>
      </c>
      <c r="N258" s="38">
        <f t="shared" si="86"/>
        <v>0</v>
      </c>
      <c r="O258" s="38">
        <f t="shared" si="86"/>
        <v>0</v>
      </c>
      <c r="P258" s="38">
        <f t="shared" si="86"/>
        <v>0</v>
      </c>
      <c r="Q258" s="38">
        <f t="shared" si="86"/>
        <v>0</v>
      </c>
      <c r="R258" s="110"/>
    </row>
    <row r="259" spans="1:18" ht="33.75" hidden="1">
      <c r="A259" s="124" t="s">
        <v>93</v>
      </c>
      <c r="B259" s="125" t="s">
        <v>17</v>
      </c>
      <c r="C259" s="125" t="s">
        <v>64</v>
      </c>
      <c r="D259" s="131" t="s">
        <v>105</v>
      </c>
      <c r="E259" s="125" t="s">
        <v>543</v>
      </c>
      <c r="F259" s="127"/>
      <c r="G259" s="127"/>
      <c r="H259" s="127"/>
      <c r="I259" s="128"/>
      <c r="J259" s="19"/>
      <c r="K259" s="19"/>
      <c r="L259" s="19"/>
      <c r="M259" s="19"/>
      <c r="N259" s="38">
        <f>F259+J259+K259</f>
        <v>0</v>
      </c>
      <c r="O259" s="38">
        <f>G259+K259</f>
        <v>0</v>
      </c>
      <c r="P259" s="38">
        <f>H259+L259+M259</f>
        <v>0</v>
      </c>
      <c r="Q259" s="39">
        <f>I259+M259</f>
        <v>0</v>
      </c>
      <c r="R259" s="110"/>
    </row>
    <row r="260" spans="1:18" ht="33.75" hidden="1">
      <c r="A260" s="124" t="s">
        <v>35</v>
      </c>
      <c r="B260" s="125" t="s">
        <v>17</v>
      </c>
      <c r="C260" s="125" t="s">
        <v>64</v>
      </c>
      <c r="D260" s="131" t="s">
        <v>105</v>
      </c>
      <c r="E260" s="125" t="s">
        <v>483</v>
      </c>
      <c r="F260" s="127">
        <f>F261</f>
        <v>0</v>
      </c>
      <c r="G260" s="127">
        <f t="shared" ref="G260:Q260" si="87">G261</f>
        <v>0</v>
      </c>
      <c r="H260" s="127">
        <f t="shared" si="87"/>
        <v>0</v>
      </c>
      <c r="I260" s="127">
        <f t="shared" si="87"/>
        <v>0</v>
      </c>
      <c r="J260" s="38">
        <f t="shared" si="87"/>
        <v>0</v>
      </c>
      <c r="K260" s="38">
        <f t="shared" si="87"/>
        <v>0</v>
      </c>
      <c r="L260" s="38">
        <f t="shared" si="87"/>
        <v>0</v>
      </c>
      <c r="M260" s="38">
        <f t="shared" si="87"/>
        <v>0</v>
      </c>
      <c r="N260" s="38">
        <f t="shared" si="87"/>
        <v>0</v>
      </c>
      <c r="O260" s="38">
        <f t="shared" si="87"/>
        <v>0</v>
      </c>
      <c r="P260" s="38">
        <f t="shared" si="87"/>
        <v>0</v>
      </c>
      <c r="Q260" s="38">
        <f t="shared" si="87"/>
        <v>0</v>
      </c>
      <c r="R260" s="110"/>
    </row>
    <row r="261" spans="1:18" ht="50.25" hidden="1">
      <c r="A261" s="124" t="s">
        <v>36</v>
      </c>
      <c r="B261" s="125" t="s">
        <v>17</v>
      </c>
      <c r="C261" s="125" t="s">
        <v>64</v>
      </c>
      <c r="D261" s="131" t="s">
        <v>105</v>
      </c>
      <c r="E261" s="125" t="s">
        <v>484</v>
      </c>
      <c r="F261" s="127"/>
      <c r="G261" s="127"/>
      <c r="H261" s="127"/>
      <c r="I261" s="128"/>
      <c r="J261" s="19"/>
      <c r="K261" s="19"/>
      <c r="L261" s="19"/>
      <c r="M261" s="19"/>
      <c r="N261" s="38">
        <f>F261+J261+K261</f>
        <v>0</v>
      </c>
      <c r="O261" s="38">
        <f>G261+K261</f>
        <v>0</v>
      </c>
      <c r="P261" s="38">
        <f>H261+L261+M261</f>
        <v>0</v>
      </c>
      <c r="Q261" s="39">
        <f>I261+M261</f>
        <v>0</v>
      </c>
      <c r="R261" s="110"/>
    </row>
    <row r="262" spans="1:18" ht="20.25" hidden="1">
      <c r="A262" s="124" t="s">
        <v>39</v>
      </c>
      <c r="B262" s="125" t="s">
        <v>17</v>
      </c>
      <c r="C262" s="125" t="s">
        <v>64</v>
      </c>
      <c r="D262" s="131" t="s">
        <v>105</v>
      </c>
      <c r="E262" s="125" t="s">
        <v>490</v>
      </c>
      <c r="F262" s="127">
        <f>F263</f>
        <v>0</v>
      </c>
      <c r="G262" s="127">
        <f t="shared" ref="G262:Q262" si="88">G263</f>
        <v>0</v>
      </c>
      <c r="H262" s="127">
        <f t="shared" si="88"/>
        <v>0</v>
      </c>
      <c r="I262" s="127">
        <f t="shared" si="88"/>
        <v>0</v>
      </c>
      <c r="J262" s="38">
        <f t="shared" si="88"/>
        <v>0</v>
      </c>
      <c r="K262" s="38">
        <f t="shared" si="88"/>
        <v>0</v>
      </c>
      <c r="L262" s="38">
        <f t="shared" si="88"/>
        <v>0</v>
      </c>
      <c r="M262" s="38">
        <f t="shared" si="88"/>
        <v>0</v>
      </c>
      <c r="N262" s="38">
        <f t="shared" si="88"/>
        <v>0</v>
      </c>
      <c r="O262" s="38">
        <f t="shared" si="88"/>
        <v>0</v>
      </c>
      <c r="P262" s="38">
        <f t="shared" si="88"/>
        <v>0</v>
      </c>
      <c r="Q262" s="38">
        <f t="shared" si="88"/>
        <v>0</v>
      </c>
      <c r="R262" s="110"/>
    </row>
    <row r="263" spans="1:18" ht="20.25" hidden="1">
      <c r="A263" s="124" t="s">
        <v>41</v>
      </c>
      <c r="B263" s="125" t="s">
        <v>17</v>
      </c>
      <c r="C263" s="125" t="s">
        <v>64</v>
      </c>
      <c r="D263" s="131" t="s">
        <v>105</v>
      </c>
      <c r="E263" s="125" t="s">
        <v>492</v>
      </c>
      <c r="F263" s="127"/>
      <c r="G263" s="127"/>
      <c r="H263" s="127"/>
      <c r="I263" s="128"/>
      <c r="J263" s="19"/>
      <c r="K263" s="19"/>
      <c r="L263" s="19"/>
      <c r="M263" s="19"/>
      <c r="N263" s="38">
        <f>F263+J263+K263</f>
        <v>0</v>
      </c>
      <c r="O263" s="38">
        <f>G263+K263</f>
        <v>0</v>
      </c>
      <c r="P263" s="38">
        <f>H263+L263+M263</f>
        <v>0</v>
      </c>
      <c r="Q263" s="39">
        <f>I263+M263</f>
        <v>0</v>
      </c>
      <c r="R263" s="110"/>
    </row>
    <row r="264" spans="1:18" ht="33.75" hidden="1">
      <c r="A264" s="124" t="s">
        <v>106</v>
      </c>
      <c r="B264" s="125" t="s">
        <v>17</v>
      </c>
      <c r="C264" s="125" t="s">
        <v>64</v>
      </c>
      <c r="D264" s="131" t="s">
        <v>107</v>
      </c>
      <c r="E264" s="125"/>
      <c r="F264" s="127">
        <f>F265+F267+F269</f>
        <v>0</v>
      </c>
      <c r="G264" s="127">
        <f t="shared" ref="G264:Q264" si="89">G265+G267+G269</f>
        <v>0</v>
      </c>
      <c r="H264" s="127">
        <f t="shared" si="89"/>
        <v>0</v>
      </c>
      <c r="I264" s="127">
        <f t="shared" si="89"/>
        <v>0</v>
      </c>
      <c r="J264" s="38">
        <f t="shared" si="89"/>
        <v>0</v>
      </c>
      <c r="K264" s="38">
        <f t="shared" si="89"/>
        <v>0</v>
      </c>
      <c r="L264" s="38">
        <f t="shared" si="89"/>
        <v>0</v>
      </c>
      <c r="M264" s="38">
        <f t="shared" si="89"/>
        <v>0</v>
      </c>
      <c r="N264" s="38">
        <f t="shared" si="89"/>
        <v>0</v>
      </c>
      <c r="O264" s="38">
        <f t="shared" si="89"/>
        <v>0</v>
      </c>
      <c r="P264" s="38">
        <f t="shared" si="89"/>
        <v>0</v>
      </c>
      <c r="Q264" s="38">
        <f t="shared" si="89"/>
        <v>0</v>
      </c>
      <c r="R264" s="110"/>
    </row>
    <row r="265" spans="1:18" ht="83.25" hidden="1">
      <c r="A265" s="124" t="s">
        <v>25</v>
      </c>
      <c r="B265" s="125" t="s">
        <v>17</v>
      </c>
      <c r="C265" s="125" t="s">
        <v>64</v>
      </c>
      <c r="D265" s="131" t="s">
        <v>107</v>
      </c>
      <c r="E265" s="125" t="s">
        <v>479</v>
      </c>
      <c r="F265" s="127">
        <f>F266</f>
        <v>0</v>
      </c>
      <c r="G265" s="127">
        <f t="shared" ref="G265:Q265" si="90">G266</f>
        <v>0</v>
      </c>
      <c r="H265" s="127">
        <f t="shared" si="90"/>
        <v>0</v>
      </c>
      <c r="I265" s="127">
        <f t="shared" si="90"/>
        <v>0</v>
      </c>
      <c r="J265" s="38">
        <f t="shared" si="90"/>
        <v>0</v>
      </c>
      <c r="K265" s="38">
        <f t="shared" si="90"/>
        <v>0</v>
      </c>
      <c r="L265" s="38">
        <f t="shared" si="90"/>
        <v>0</v>
      </c>
      <c r="M265" s="38">
        <f t="shared" si="90"/>
        <v>0</v>
      </c>
      <c r="N265" s="38">
        <f t="shared" si="90"/>
        <v>0</v>
      </c>
      <c r="O265" s="38">
        <f t="shared" si="90"/>
        <v>0</v>
      </c>
      <c r="P265" s="38">
        <f t="shared" si="90"/>
        <v>0</v>
      </c>
      <c r="Q265" s="38">
        <f t="shared" si="90"/>
        <v>0</v>
      </c>
      <c r="R265" s="110"/>
    </row>
    <row r="266" spans="1:18" ht="33.75" hidden="1">
      <c r="A266" s="124" t="s">
        <v>93</v>
      </c>
      <c r="B266" s="125" t="s">
        <v>17</v>
      </c>
      <c r="C266" s="125" t="s">
        <v>64</v>
      </c>
      <c r="D266" s="131" t="s">
        <v>107</v>
      </c>
      <c r="E266" s="125" t="s">
        <v>543</v>
      </c>
      <c r="F266" s="127"/>
      <c r="G266" s="127"/>
      <c r="H266" s="127"/>
      <c r="I266" s="128"/>
      <c r="J266" s="19"/>
      <c r="K266" s="19"/>
      <c r="L266" s="19"/>
      <c r="M266" s="19"/>
      <c r="N266" s="38">
        <f>F266+J266+K266</f>
        <v>0</v>
      </c>
      <c r="O266" s="38">
        <f>G266+K266</f>
        <v>0</v>
      </c>
      <c r="P266" s="38">
        <f>H266+L266+M266</f>
        <v>0</v>
      </c>
      <c r="Q266" s="39">
        <f>I266+M266</f>
        <v>0</v>
      </c>
      <c r="R266" s="110"/>
    </row>
    <row r="267" spans="1:18" ht="33.75" hidden="1">
      <c r="A267" s="124" t="s">
        <v>35</v>
      </c>
      <c r="B267" s="125" t="s">
        <v>17</v>
      </c>
      <c r="C267" s="125" t="s">
        <v>64</v>
      </c>
      <c r="D267" s="131" t="s">
        <v>107</v>
      </c>
      <c r="E267" s="125" t="s">
        <v>483</v>
      </c>
      <c r="F267" s="127">
        <f>F268</f>
        <v>0</v>
      </c>
      <c r="G267" s="127">
        <f t="shared" ref="G267:Q267" si="91">G268</f>
        <v>0</v>
      </c>
      <c r="H267" s="127">
        <f t="shared" si="91"/>
        <v>0</v>
      </c>
      <c r="I267" s="127">
        <f t="shared" si="91"/>
        <v>0</v>
      </c>
      <c r="J267" s="38">
        <f t="shared" si="91"/>
        <v>0</v>
      </c>
      <c r="K267" s="38">
        <f t="shared" si="91"/>
        <v>0</v>
      </c>
      <c r="L267" s="38">
        <f t="shared" si="91"/>
        <v>0</v>
      </c>
      <c r="M267" s="38">
        <f t="shared" si="91"/>
        <v>0</v>
      </c>
      <c r="N267" s="38">
        <f t="shared" si="91"/>
        <v>0</v>
      </c>
      <c r="O267" s="38">
        <f t="shared" si="91"/>
        <v>0</v>
      </c>
      <c r="P267" s="38">
        <f t="shared" si="91"/>
        <v>0</v>
      </c>
      <c r="Q267" s="38">
        <f t="shared" si="91"/>
        <v>0</v>
      </c>
      <c r="R267" s="110"/>
    </row>
    <row r="268" spans="1:18" ht="50.25" hidden="1">
      <c r="A268" s="124" t="s">
        <v>36</v>
      </c>
      <c r="B268" s="125" t="s">
        <v>17</v>
      </c>
      <c r="C268" s="125" t="s">
        <v>64</v>
      </c>
      <c r="D268" s="131" t="s">
        <v>107</v>
      </c>
      <c r="E268" s="125" t="s">
        <v>484</v>
      </c>
      <c r="F268" s="127"/>
      <c r="G268" s="127"/>
      <c r="H268" s="127"/>
      <c r="I268" s="128"/>
      <c r="J268" s="19"/>
      <c r="K268" s="19"/>
      <c r="L268" s="19"/>
      <c r="M268" s="19"/>
      <c r="N268" s="38">
        <f>F268+J268+K268</f>
        <v>0</v>
      </c>
      <c r="O268" s="38">
        <f>G268+K268</f>
        <v>0</v>
      </c>
      <c r="P268" s="38">
        <f>H268+L268+M268</f>
        <v>0</v>
      </c>
      <c r="Q268" s="39">
        <f>I268+M268</f>
        <v>0</v>
      </c>
      <c r="R268" s="110"/>
    </row>
    <row r="269" spans="1:18" ht="20.25" hidden="1">
      <c r="A269" s="124" t="s">
        <v>39</v>
      </c>
      <c r="B269" s="125" t="s">
        <v>17</v>
      </c>
      <c r="C269" s="125" t="s">
        <v>64</v>
      </c>
      <c r="D269" s="131" t="s">
        <v>107</v>
      </c>
      <c r="E269" s="125" t="s">
        <v>490</v>
      </c>
      <c r="F269" s="127">
        <f>F270</f>
        <v>0</v>
      </c>
      <c r="G269" s="127">
        <f t="shared" ref="G269:Q269" si="92">G270</f>
        <v>0</v>
      </c>
      <c r="H269" s="127">
        <f t="shared" si="92"/>
        <v>0</v>
      </c>
      <c r="I269" s="127">
        <f t="shared" si="92"/>
        <v>0</v>
      </c>
      <c r="J269" s="38">
        <f t="shared" si="92"/>
        <v>0</v>
      </c>
      <c r="K269" s="38">
        <f t="shared" si="92"/>
        <v>0</v>
      </c>
      <c r="L269" s="38">
        <f t="shared" si="92"/>
        <v>0</v>
      </c>
      <c r="M269" s="38">
        <f t="shared" si="92"/>
        <v>0</v>
      </c>
      <c r="N269" s="38">
        <f t="shared" si="92"/>
        <v>0</v>
      </c>
      <c r="O269" s="38">
        <f t="shared" si="92"/>
        <v>0</v>
      </c>
      <c r="P269" s="38">
        <f t="shared" si="92"/>
        <v>0</v>
      </c>
      <c r="Q269" s="38">
        <f t="shared" si="92"/>
        <v>0</v>
      </c>
      <c r="R269" s="110"/>
    </row>
    <row r="270" spans="1:18" ht="20.25" hidden="1">
      <c r="A270" s="124" t="s">
        <v>41</v>
      </c>
      <c r="B270" s="125" t="s">
        <v>17</v>
      </c>
      <c r="C270" s="125" t="s">
        <v>64</v>
      </c>
      <c r="D270" s="131" t="s">
        <v>107</v>
      </c>
      <c r="E270" s="125">
        <v>850</v>
      </c>
      <c r="F270" s="127"/>
      <c r="G270" s="127"/>
      <c r="H270" s="127"/>
      <c r="I270" s="128"/>
      <c r="J270" s="19"/>
      <c r="K270" s="19"/>
      <c r="L270" s="19"/>
      <c r="M270" s="19"/>
      <c r="N270" s="38">
        <f>F270+J270+K270</f>
        <v>0</v>
      </c>
      <c r="O270" s="38">
        <f>G270+K270</f>
        <v>0</v>
      </c>
      <c r="P270" s="38">
        <f>H270+L270+M270</f>
        <v>0</v>
      </c>
      <c r="Q270" s="39">
        <f>I270+M270</f>
        <v>0</v>
      </c>
      <c r="R270" s="110"/>
    </row>
    <row r="271" spans="1:18" ht="20.25" hidden="1">
      <c r="A271" s="124" t="s">
        <v>44</v>
      </c>
      <c r="B271" s="133" t="s">
        <v>17</v>
      </c>
      <c r="C271" s="133" t="s">
        <v>64</v>
      </c>
      <c r="D271" s="133" t="s">
        <v>45</v>
      </c>
      <c r="E271" s="125"/>
      <c r="F271" s="127"/>
      <c r="G271" s="127"/>
      <c r="H271" s="127"/>
      <c r="I271" s="128"/>
      <c r="J271" s="19"/>
      <c r="K271" s="19"/>
      <c r="L271" s="19"/>
      <c r="M271" s="19"/>
      <c r="N271" s="38"/>
      <c r="O271" s="38"/>
      <c r="P271" s="38"/>
      <c r="Q271" s="39"/>
      <c r="R271" s="110"/>
    </row>
    <row r="272" spans="1:18" ht="33.75" hidden="1">
      <c r="A272" s="129" t="s">
        <v>46</v>
      </c>
      <c r="B272" s="125" t="s">
        <v>17</v>
      </c>
      <c r="C272" s="125" t="s">
        <v>64</v>
      </c>
      <c r="D272" s="125" t="s">
        <v>47</v>
      </c>
      <c r="E272" s="125"/>
      <c r="F272" s="127"/>
      <c r="G272" s="127"/>
      <c r="H272" s="127"/>
      <c r="I272" s="128"/>
      <c r="J272" s="19"/>
      <c r="K272" s="19"/>
      <c r="L272" s="19"/>
      <c r="M272" s="19"/>
      <c r="N272" s="38"/>
      <c r="O272" s="38"/>
      <c r="P272" s="38"/>
      <c r="Q272" s="39"/>
      <c r="R272" s="110"/>
    </row>
    <row r="273" spans="1:18" ht="33.75" hidden="1">
      <c r="A273" s="129" t="s">
        <v>35</v>
      </c>
      <c r="B273" s="125" t="s">
        <v>17</v>
      </c>
      <c r="C273" s="125" t="s">
        <v>64</v>
      </c>
      <c r="D273" s="125" t="s">
        <v>47</v>
      </c>
      <c r="E273" s="125" t="s">
        <v>483</v>
      </c>
      <c r="F273" s="127"/>
      <c r="G273" s="127"/>
      <c r="H273" s="127"/>
      <c r="I273" s="128"/>
      <c r="J273" s="19"/>
      <c r="K273" s="19"/>
      <c r="L273" s="19"/>
      <c r="M273" s="19"/>
      <c r="N273" s="38"/>
      <c r="O273" s="38"/>
      <c r="P273" s="38"/>
      <c r="Q273" s="39"/>
      <c r="R273" s="110"/>
    </row>
    <row r="274" spans="1:18" ht="50.25" hidden="1">
      <c r="A274" s="129" t="s">
        <v>36</v>
      </c>
      <c r="B274" s="125" t="s">
        <v>17</v>
      </c>
      <c r="C274" s="125" t="s">
        <v>64</v>
      </c>
      <c r="D274" s="125" t="s">
        <v>47</v>
      </c>
      <c r="E274" s="125" t="s">
        <v>484</v>
      </c>
      <c r="F274" s="127"/>
      <c r="G274" s="127"/>
      <c r="H274" s="127"/>
      <c r="I274" s="128"/>
      <c r="J274" s="19"/>
      <c r="K274" s="19"/>
      <c r="L274" s="19"/>
      <c r="M274" s="19"/>
      <c r="N274" s="38"/>
      <c r="O274" s="38"/>
      <c r="P274" s="38"/>
      <c r="Q274" s="39"/>
      <c r="R274" s="110"/>
    </row>
    <row r="275" spans="1:18" ht="33.75" hidden="1">
      <c r="A275" s="124" t="s">
        <v>594</v>
      </c>
      <c r="B275" s="133" t="s">
        <v>17</v>
      </c>
      <c r="C275" s="133" t="s">
        <v>64</v>
      </c>
      <c r="D275" s="133" t="s">
        <v>595</v>
      </c>
      <c r="E275" s="125"/>
      <c r="F275" s="127"/>
      <c r="G275" s="127"/>
      <c r="H275" s="127"/>
      <c r="I275" s="128"/>
      <c r="J275" s="19"/>
      <c r="K275" s="19"/>
      <c r="L275" s="19"/>
      <c r="M275" s="19"/>
      <c r="N275" s="38"/>
      <c r="O275" s="38"/>
      <c r="P275" s="38"/>
      <c r="Q275" s="39"/>
      <c r="R275" s="110"/>
    </row>
    <row r="276" spans="1:18" ht="33.75" hidden="1">
      <c r="A276" s="129" t="s">
        <v>35</v>
      </c>
      <c r="B276" s="133" t="s">
        <v>17</v>
      </c>
      <c r="C276" s="133" t="s">
        <v>64</v>
      </c>
      <c r="D276" s="133" t="s">
        <v>595</v>
      </c>
      <c r="E276" s="125" t="s">
        <v>483</v>
      </c>
      <c r="F276" s="127"/>
      <c r="G276" s="127"/>
      <c r="H276" s="127"/>
      <c r="I276" s="128"/>
      <c r="J276" s="19"/>
      <c r="K276" s="19"/>
      <c r="L276" s="19"/>
      <c r="M276" s="19"/>
      <c r="N276" s="38"/>
      <c r="O276" s="38"/>
      <c r="P276" s="38"/>
      <c r="Q276" s="39"/>
      <c r="R276" s="110"/>
    </row>
    <row r="277" spans="1:18" ht="50.25" hidden="1">
      <c r="A277" s="135" t="s">
        <v>36</v>
      </c>
      <c r="B277" s="133" t="s">
        <v>17</v>
      </c>
      <c r="C277" s="133" t="s">
        <v>64</v>
      </c>
      <c r="D277" s="133" t="s">
        <v>595</v>
      </c>
      <c r="E277" s="125" t="s">
        <v>484</v>
      </c>
      <c r="F277" s="127"/>
      <c r="G277" s="127"/>
      <c r="H277" s="127"/>
      <c r="I277" s="128"/>
      <c r="J277" s="19"/>
      <c r="K277" s="19"/>
      <c r="L277" s="19"/>
      <c r="M277" s="19"/>
      <c r="N277" s="38"/>
      <c r="O277" s="38"/>
      <c r="P277" s="38"/>
      <c r="Q277" s="39"/>
      <c r="R277" s="110"/>
    </row>
    <row r="278" spans="1:18" ht="50.25" hidden="1">
      <c r="A278" s="129" t="s">
        <v>48</v>
      </c>
      <c r="B278" s="125" t="s">
        <v>17</v>
      </c>
      <c r="C278" s="125" t="s">
        <v>64</v>
      </c>
      <c r="D278" s="125" t="s">
        <v>49</v>
      </c>
      <c r="E278" s="125"/>
      <c r="F278" s="127"/>
      <c r="G278" s="127"/>
      <c r="H278" s="127"/>
      <c r="I278" s="128"/>
      <c r="J278" s="19"/>
      <c r="K278" s="19"/>
      <c r="L278" s="19"/>
      <c r="M278" s="19"/>
      <c r="N278" s="38"/>
      <c r="O278" s="38"/>
      <c r="P278" s="38"/>
      <c r="Q278" s="39"/>
      <c r="R278" s="110"/>
    </row>
    <row r="279" spans="1:18" ht="83.25" hidden="1">
      <c r="A279" s="129" t="s">
        <v>582</v>
      </c>
      <c r="B279" s="125" t="s">
        <v>17</v>
      </c>
      <c r="C279" s="125" t="s">
        <v>64</v>
      </c>
      <c r="D279" s="125" t="s">
        <v>49</v>
      </c>
      <c r="E279" s="125" t="s">
        <v>479</v>
      </c>
      <c r="F279" s="127"/>
      <c r="G279" s="127"/>
      <c r="H279" s="127"/>
      <c r="I279" s="128"/>
      <c r="J279" s="19"/>
      <c r="K279" s="19"/>
      <c r="L279" s="19"/>
      <c r="M279" s="19"/>
      <c r="N279" s="38"/>
      <c r="O279" s="38"/>
      <c r="P279" s="38"/>
      <c r="Q279" s="39"/>
      <c r="R279" s="110"/>
    </row>
    <row r="280" spans="1:18" ht="33.75" hidden="1">
      <c r="A280" s="129" t="s">
        <v>93</v>
      </c>
      <c r="B280" s="125" t="s">
        <v>17</v>
      </c>
      <c r="C280" s="125" t="s">
        <v>64</v>
      </c>
      <c r="D280" s="125" t="s">
        <v>49</v>
      </c>
      <c r="E280" s="125" t="s">
        <v>543</v>
      </c>
      <c r="F280" s="127"/>
      <c r="G280" s="127"/>
      <c r="H280" s="127"/>
      <c r="I280" s="128"/>
      <c r="J280" s="19"/>
      <c r="K280" s="19"/>
      <c r="L280" s="19"/>
      <c r="M280" s="19"/>
      <c r="N280" s="38"/>
      <c r="O280" s="38"/>
      <c r="P280" s="38"/>
      <c r="Q280" s="39"/>
      <c r="R280" s="110"/>
    </row>
    <row r="281" spans="1:18" ht="33.75" hidden="1">
      <c r="A281" s="129" t="s">
        <v>35</v>
      </c>
      <c r="B281" s="125" t="s">
        <v>17</v>
      </c>
      <c r="C281" s="125" t="s">
        <v>64</v>
      </c>
      <c r="D281" s="125" t="s">
        <v>49</v>
      </c>
      <c r="E281" s="125" t="s">
        <v>483</v>
      </c>
      <c r="F281" s="127"/>
      <c r="G281" s="127"/>
      <c r="H281" s="127"/>
      <c r="I281" s="128"/>
      <c r="J281" s="19"/>
      <c r="K281" s="19"/>
      <c r="L281" s="19"/>
      <c r="M281" s="19"/>
      <c r="N281" s="38"/>
      <c r="O281" s="38"/>
      <c r="P281" s="38"/>
      <c r="Q281" s="39"/>
      <c r="R281" s="110"/>
    </row>
    <row r="282" spans="1:18" ht="50.25" hidden="1">
      <c r="A282" s="129" t="s">
        <v>36</v>
      </c>
      <c r="B282" s="125" t="s">
        <v>17</v>
      </c>
      <c r="C282" s="125" t="s">
        <v>64</v>
      </c>
      <c r="D282" s="125" t="s">
        <v>49</v>
      </c>
      <c r="E282" s="125" t="s">
        <v>484</v>
      </c>
      <c r="F282" s="127"/>
      <c r="G282" s="127"/>
      <c r="H282" s="127"/>
      <c r="I282" s="128"/>
      <c r="J282" s="19"/>
      <c r="K282" s="19"/>
      <c r="L282" s="19"/>
      <c r="M282" s="19"/>
      <c r="N282" s="38"/>
      <c r="O282" s="38"/>
      <c r="P282" s="38"/>
      <c r="Q282" s="39"/>
      <c r="R282" s="110"/>
    </row>
    <row r="283" spans="1:18" ht="20.25" hidden="1">
      <c r="A283" s="129" t="s">
        <v>39</v>
      </c>
      <c r="B283" s="125" t="s">
        <v>17</v>
      </c>
      <c r="C283" s="125" t="s">
        <v>64</v>
      </c>
      <c r="D283" s="125" t="s">
        <v>49</v>
      </c>
      <c r="E283" s="125" t="s">
        <v>490</v>
      </c>
      <c r="F283" s="127"/>
      <c r="G283" s="127"/>
      <c r="H283" s="127"/>
      <c r="I283" s="128"/>
      <c r="J283" s="19"/>
      <c r="K283" s="19"/>
      <c r="L283" s="19"/>
      <c r="M283" s="19"/>
      <c r="N283" s="38"/>
      <c r="O283" s="38"/>
      <c r="P283" s="38"/>
      <c r="Q283" s="39"/>
      <c r="R283" s="110"/>
    </row>
    <row r="284" spans="1:18" ht="20.25" hidden="1">
      <c r="A284" s="129" t="s">
        <v>587</v>
      </c>
      <c r="B284" s="125" t="s">
        <v>17</v>
      </c>
      <c r="C284" s="125" t="s">
        <v>64</v>
      </c>
      <c r="D284" s="125" t="s">
        <v>49</v>
      </c>
      <c r="E284" s="125" t="s">
        <v>492</v>
      </c>
      <c r="F284" s="127"/>
      <c r="G284" s="127"/>
      <c r="H284" s="127"/>
      <c r="I284" s="128"/>
      <c r="J284" s="19"/>
      <c r="K284" s="19"/>
      <c r="L284" s="19"/>
      <c r="M284" s="19"/>
      <c r="N284" s="38"/>
      <c r="O284" s="38"/>
      <c r="P284" s="38"/>
      <c r="Q284" s="39"/>
      <c r="R284" s="110"/>
    </row>
    <row r="285" spans="1:18" ht="50.25" hidden="1">
      <c r="A285" s="129" t="s">
        <v>50</v>
      </c>
      <c r="B285" s="125" t="s">
        <v>17</v>
      </c>
      <c r="C285" s="125" t="s">
        <v>64</v>
      </c>
      <c r="D285" s="125" t="s">
        <v>51</v>
      </c>
      <c r="E285" s="125"/>
      <c r="F285" s="127"/>
      <c r="G285" s="127"/>
      <c r="H285" s="127"/>
      <c r="I285" s="128"/>
      <c r="J285" s="19"/>
      <c r="K285" s="19"/>
      <c r="L285" s="19"/>
      <c r="M285" s="19"/>
      <c r="N285" s="38"/>
      <c r="O285" s="38"/>
      <c r="P285" s="38"/>
      <c r="Q285" s="39"/>
      <c r="R285" s="110"/>
    </row>
    <row r="286" spans="1:18" ht="83.25" hidden="1">
      <c r="A286" s="129" t="s">
        <v>582</v>
      </c>
      <c r="B286" s="125" t="s">
        <v>17</v>
      </c>
      <c r="C286" s="125" t="s">
        <v>64</v>
      </c>
      <c r="D286" s="125" t="s">
        <v>51</v>
      </c>
      <c r="E286" s="125" t="s">
        <v>479</v>
      </c>
      <c r="F286" s="127"/>
      <c r="G286" s="127"/>
      <c r="H286" s="127"/>
      <c r="I286" s="128"/>
      <c r="J286" s="19"/>
      <c r="K286" s="19"/>
      <c r="L286" s="19"/>
      <c r="M286" s="19"/>
      <c r="N286" s="38"/>
      <c r="O286" s="38"/>
      <c r="P286" s="38"/>
      <c r="Q286" s="39"/>
      <c r="R286" s="110"/>
    </row>
    <row r="287" spans="1:18" ht="33.75" hidden="1">
      <c r="A287" s="129" t="s">
        <v>93</v>
      </c>
      <c r="B287" s="125" t="s">
        <v>17</v>
      </c>
      <c r="C287" s="125" t="s">
        <v>64</v>
      </c>
      <c r="D287" s="125" t="s">
        <v>51</v>
      </c>
      <c r="E287" s="125" t="s">
        <v>543</v>
      </c>
      <c r="F287" s="127"/>
      <c r="G287" s="127"/>
      <c r="H287" s="127"/>
      <c r="I287" s="128"/>
      <c r="J287" s="19"/>
      <c r="K287" s="19"/>
      <c r="L287" s="19"/>
      <c r="M287" s="19"/>
      <c r="N287" s="38"/>
      <c r="O287" s="38"/>
      <c r="P287" s="38"/>
      <c r="Q287" s="39"/>
      <c r="R287" s="110"/>
    </row>
    <row r="288" spans="1:18" ht="33.75" hidden="1">
      <c r="A288" s="129" t="s">
        <v>35</v>
      </c>
      <c r="B288" s="125" t="s">
        <v>17</v>
      </c>
      <c r="C288" s="125" t="s">
        <v>64</v>
      </c>
      <c r="D288" s="125" t="s">
        <v>51</v>
      </c>
      <c r="E288" s="125" t="s">
        <v>483</v>
      </c>
      <c r="F288" s="127"/>
      <c r="G288" s="127"/>
      <c r="H288" s="127"/>
      <c r="I288" s="128"/>
      <c r="J288" s="19"/>
      <c r="K288" s="19"/>
      <c r="L288" s="19"/>
      <c r="M288" s="19"/>
      <c r="N288" s="38"/>
      <c r="O288" s="38"/>
      <c r="P288" s="38"/>
      <c r="Q288" s="39"/>
      <c r="R288" s="110"/>
    </row>
    <row r="289" spans="1:18" ht="50.25" hidden="1">
      <c r="A289" s="129" t="s">
        <v>36</v>
      </c>
      <c r="B289" s="125" t="s">
        <v>17</v>
      </c>
      <c r="C289" s="125" t="s">
        <v>64</v>
      </c>
      <c r="D289" s="125" t="s">
        <v>51</v>
      </c>
      <c r="E289" s="125" t="s">
        <v>484</v>
      </c>
      <c r="F289" s="127"/>
      <c r="G289" s="127"/>
      <c r="H289" s="127"/>
      <c r="I289" s="128"/>
      <c r="J289" s="19"/>
      <c r="K289" s="19"/>
      <c r="L289" s="19"/>
      <c r="M289" s="19"/>
      <c r="N289" s="38"/>
      <c r="O289" s="38"/>
      <c r="P289" s="38"/>
      <c r="Q289" s="39"/>
      <c r="R289" s="110"/>
    </row>
    <row r="290" spans="1:18" ht="20.25" hidden="1">
      <c r="A290" s="129" t="s">
        <v>39</v>
      </c>
      <c r="B290" s="125" t="s">
        <v>17</v>
      </c>
      <c r="C290" s="125" t="s">
        <v>64</v>
      </c>
      <c r="D290" s="125" t="s">
        <v>51</v>
      </c>
      <c r="E290" s="125" t="s">
        <v>490</v>
      </c>
      <c r="F290" s="127"/>
      <c r="G290" s="127"/>
      <c r="H290" s="127"/>
      <c r="I290" s="128"/>
      <c r="J290" s="19"/>
      <c r="K290" s="19"/>
      <c r="L290" s="19"/>
      <c r="M290" s="19"/>
      <c r="N290" s="38"/>
      <c r="O290" s="38"/>
      <c r="P290" s="38"/>
      <c r="Q290" s="39"/>
      <c r="R290" s="110"/>
    </row>
    <row r="291" spans="1:18" ht="20.25" hidden="1">
      <c r="A291" s="129" t="s">
        <v>587</v>
      </c>
      <c r="B291" s="125" t="s">
        <v>17</v>
      </c>
      <c r="C291" s="125" t="s">
        <v>64</v>
      </c>
      <c r="D291" s="125" t="s">
        <v>51</v>
      </c>
      <c r="E291" s="125" t="s">
        <v>492</v>
      </c>
      <c r="F291" s="127"/>
      <c r="G291" s="127"/>
      <c r="H291" s="127"/>
      <c r="I291" s="128"/>
      <c r="J291" s="19"/>
      <c r="K291" s="19"/>
      <c r="L291" s="19"/>
      <c r="M291" s="19"/>
      <c r="N291" s="38"/>
      <c r="O291" s="38"/>
      <c r="P291" s="38"/>
      <c r="Q291" s="39"/>
      <c r="R291" s="110"/>
    </row>
    <row r="292" spans="1:18" ht="20.25" hidden="1">
      <c r="A292" s="129" t="s">
        <v>52</v>
      </c>
      <c r="B292" s="125" t="s">
        <v>17</v>
      </c>
      <c r="C292" s="125" t="s">
        <v>64</v>
      </c>
      <c r="D292" s="125" t="s">
        <v>53</v>
      </c>
      <c r="E292" s="125"/>
      <c r="F292" s="127"/>
      <c r="G292" s="127"/>
      <c r="H292" s="127"/>
      <c r="I292" s="128"/>
      <c r="J292" s="19"/>
      <c r="K292" s="19"/>
      <c r="L292" s="19"/>
      <c r="M292" s="19"/>
      <c r="N292" s="38"/>
      <c r="O292" s="38"/>
      <c r="P292" s="38"/>
      <c r="Q292" s="39"/>
      <c r="R292" s="110"/>
    </row>
    <row r="293" spans="1:18" ht="33.75" hidden="1">
      <c r="A293" s="129" t="s">
        <v>35</v>
      </c>
      <c r="B293" s="125" t="s">
        <v>17</v>
      </c>
      <c r="C293" s="125" t="s">
        <v>64</v>
      </c>
      <c r="D293" s="125" t="s">
        <v>53</v>
      </c>
      <c r="E293" s="125" t="s">
        <v>483</v>
      </c>
      <c r="F293" s="127"/>
      <c r="G293" s="127"/>
      <c r="H293" s="127"/>
      <c r="I293" s="128"/>
      <c r="J293" s="19"/>
      <c r="K293" s="19"/>
      <c r="L293" s="19"/>
      <c r="M293" s="19"/>
      <c r="N293" s="38"/>
      <c r="O293" s="38"/>
      <c r="P293" s="38"/>
      <c r="Q293" s="39"/>
      <c r="R293" s="110"/>
    </row>
    <row r="294" spans="1:18" ht="50.25" hidden="1">
      <c r="A294" s="129" t="s">
        <v>36</v>
      </c>
      <c r="B294" s="125" t="s">
        <v>17</v>
      </c>
      <c r="C294" s="125" t="s">
        <v>64</v>
      </c>
      <c r="D294" s="125" t="s">
        <v>53</v>
      </c>
      <c r="E294" s="125" t="s">
        <v>484</v>
      </c>
      <c r="F294" s="127"/>
      <c r="G294" s="127"/>
      <c r="H294" s="127"/>
      <c r="I294" s="128"/>
      <c r="J294" s="19"/>
      <c r="K294" s="19"/>
      <c r="L294" s="19"/>
      <c r="M294" s="19"/>
      <c r="N294" s="38"/>
      <c r="O294" s="38"/>
      <c r="P294" s="38"/>
      <c r="Q294" s="39"/>
      <c r="R294" s="110"/>
    </row>
    <row r="295" spans="1:18" ht="20.25">
      <c r="A295" s="8"/>
      <c r="B295" s="9"/>
      <c r="C295" s="9"/>
      <c r="D295" s="9"/>
      <c r="E295" s="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10"/>
    </row>
    <row r="296" spans="1:18" ht="57" customHeight="1">
      <c r="A296" s="21" t="s">
        <v>108</v>
      </c>
      <c r="B296" s="22" t="s">
        <v>109</v>
      </c>
      <c r="C296" s="22"/>
      <c r="D296" s="23"/>
      <c r="E296" s="22"/>
      <c r="F296" s="59">
        <f>F298+F325+F309</f>
        <v>158424</v>
      </c>
      <c r="G296" s="59">
        <f t="shared" ref="G296:Q296" si="93">G298+G325+G309</f>
        <v>0</v>
      </c>
      <c r="H296" s="59">
        <f t="shared" si="93"/>
        <v>158023</v>
      </c>
      <c r="I296" s="59">
        <f t="shared" si="93"/>
        <v>0</v>
      </c>
      <c r="J296" s="59">
        <f t="shared" si="93"/>
        <v>0</v>
      </c>
      <c r="K296" s="59">
        <f t="shared" si="93"/>
        <v>0</v>
      </c>
      <c r="L296" s="59">
        <f t="shared" si="93"/>
        <v>0</v>
      </c>
      <c r="M296" s="59">
        <f t="shared" si="93"/>
        <v>0</v>
      </c>
      <c r="N296" s="59">
        <f t="shared" si="93"/>
        <v>158424</v>
      </c>
      <c r="O296" s="59">
        <f t="shared" si="93"/>
        <v>0</v>
      </c>
      <c r="P296" s="59">
        <f t="shared" si="93"/>
        <v>99677</v>
      </c>
      <c r="Q296" s="59">
        <f t="shared" si="93"/>
        <v>0</v>
      </c>
      <c r="R296" s="110"/>
    </row>
    <row r="297" spans="1:18" ht="20.25">
      <c r="A297" s="21"/>
      <c r="B297" s="22"/>
      <c r="C297" s="22"/>
      <c r="D297" s="23"/>
      <c r="E297" s="22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110"/>
    </row>
    <row r="298" spans="1:18" ht="75" hidden="1">
      <c r="A298" s="136" t="s">
        <v>596</v>
      </c>
      <c r="B298" s="137" t="s">
        <v>28</v>
      </c>
      <c r="C298" s="137" t="s">
        <v>185</v>
      </c>
      <c r="D298" s="138"/>
      <c r="E298" s="137"/>
      <c r="F298" s="139">
        <f>F299</f>
        <v>0</v>
      </c>
      <c r="G298" s="139">
        <f t="shared" ref="G298:Q300" si="94">G299</f>
        <v>0</v>
      </c>
      <c r="H298" s="139">
        <f t="shared" si="94"/>
        <v>0</v>
      </c>
      <c r="I298" s="139">
        <f t="shared" si="94"/>
        <v>0</v>
      </c>
      <c r="J298" s="36">
        <f t="shared" si="94"/>
        <v>0</v>
      </c>
      <c r="K298" s="36">
        <f t="shared" si="94"/>
        <v>0</v>
      </c>
      <c r="L298" s="36">
        <f t="shared" si="94"/>
        <v>0</v>
      </c>
      <c r="M298" s="36">
        <f t="shared" si="94"/>
        <v>0</v>
      </c>
      <c r="N298" s="36">
        <f t="shared" si="94"/>
        <v>0</v>
      </c>
      <c r="O298" s="36">
        <f t="shared" si="94"/>
        <v>0</v>
      </c>
      <c r="P298" s="36">
        <f t="shared" si="94"/>
        <v>0</v>
      </c>
      <c r="Q298" s="36">
        <f t="shared" si="94"/>
        <v>0</v>
      </c>
      <c r="R298" s="110"/>
    </row>
    <row r="299" spans="1:18" ht="20.25" hidden="1">
      <c r="A299" s="130" t="s">
        <v>19</v>
      </c>
      <c r="B299" s="125" t="s">
        <v>28</v>
      </c>
      <c r="C299" s="125" t="s">
        <v>185</v>
      </c>
      <c r="D299" s="140" t="s">
        <v>20</v>
      </c>
      <c r="E299" s="137"/>
      <c r="F299" s="127">
        <f>F300</f>
        <v>0</v>
      </c>
      <c r="G299" s="127">
        <f t="shared" si="94"/>
        <v>0</v>
      </c>
      <c r="H299" s="127">
        <f t="shared" si="94"/>
        <v>0</v>
      </c>
      <c r="I299" s="127">
        <f t="shared" si="94"/>
        <v>0</v>
      </c>
      <c r="J299" s="38">
        <f t="shared" si="94"/>
        <v>0</v>
      </c>
      <c r="K299" s="38">
        <f t="shared" si="94"/>
        <v>0</v>
      </c>
      <c r="L299" s="38">
        <f t="shared" si="94"/>
        <v>0</v>
      </c>
      <c r="M299" s="38">
        <f t="shared" si="94"/>
        <v>0</v>
      </c>
      <c r="N299" s="38">
        <f t="shared" si="94"/>
        <v>0</v>
      </c>
      <c r="O299" s="38">
        <f t="shared" si="94"/>
        <v>0</v>
      </c>
      <c r="P299" s="38">
        <f t="shared" si="94"/>
        <v>0</v>
      </c>
      <c r="Q299" s="38">
        <f t="shared" si="94"/>
        <v>0</v>
      </c>
      <c r="R299" s="110"/>
    </row>
    <row r="300" spans="1:18" ht="33.75" hidden="1">
      <c r="A300" s="130" t="s">
        <v>90</v>
      </c>
      <c r="B300" s="125" t="s">
        <v>28</v>
      </c>
      <c r="C300" s="125" t="s">
        <v>185</v>
      </c>
      <c r="D300" s="140" t="s">
        <v>103</v>
      </c>
      <c r="E300" s="125"/>
      <c r="F300" s="127">
        <f>F301</f>
        <v>0</v>
      </c>
      <c r="G300" s="127">
        <f t="shared" si="94"/>
        <v>0</v>
      </c>
      <c r="H300" s="127">
        <f t="shared" si="94"/>
        <v>0</v>
      </c>
      <c r="I300" s="127">
        <f t="shared" si="94"/>
        <v>0</v>
      </c>
      <c r="J300" s="38">
        <f t="shared" si="94"/>
        <v>0</v>
      </c>
      <c r="K300" s="38">
        <f t="shared" si="94"/>
        <v>0</v>
      </c>
      <c r="L300" s="38">
        <f t="shared" si="94"/>
        <v>0</v>
      </c>
      <c r="M300" s="38">
        <f t="shared" si="94"/>
        <v>0</v>
      </c>
      <c r="N300" s="38">
        <f t="shared" si="94"/>
        <v>0</v>
      </c>
      <c r="O300" s="38">
        <f t="shared" si="94"/>
        <v>0</v>
      </c>
      <c r="P300" s="38">
        <f t="shared" si="94"/>
        <v>0</v>
      </c>
      <c r="Q300" s="38">
        <f t="shared" si="94"/>
        <v>0</v>
      </c>
      <c r="R300" s="110"/>
    </row>
    <row r="301" spans="1:18" ht="66.75" hidden="1">
      <c r="A301" s="130" t="s">
        <v>113</v>
      </c>
      <c r="B301" s="125" t="s">
        <v>28</v>
      </c>
      <c r="C301" s="125" t="s">
        <v>185</v>
      </c>
      <c r="D301" s="140" t="s">
        <v>597</v>
      </c>
      <c r="E301" s="125"/>
      <c r="F301" s="127">
        <f>F302+F304+F306</f>
        <v>0</v>
      </c>
      <c r="G301" s="127">
        <f t="shared" ref="G301:Q301" si="95">G302+G304+G306</f>
        <v>0</v>
      </c>
      <c r="H301" s="127">
        <f t="shared" si="95"/>
        <v>0</v>
      </c>
      <c r="I301" s="127">
        <f t="shared" si="95"/>
        <v>0</v>
      </c>
      <c r="J301" s="38">
        <f t="shared" si="95"/>
        <v>0</v>
      </c>
      <c r="K301" s="38">
        <f t="shared" si="95"/>
        <v>0</v>
      </c>
      <c r="L301" s="38">
        <f t="shared" si="95"/>
        <v>0</v>
      </c>
      <c r="M301" s="38">
        <f t="shared" si="95"/>
        <v>0</v>
      </c>
      <c r="N301" s="38">
        <f t="shared" si="95"/>
        <v>0</v>
      </c>
      <c r="O301" s="38">
        <f t="shared" si="95"/>
        <v>0</v>
      </c>
      <c r="P301" s="38">
        <f t="shared" si="95"/>
        <v>0</v>
      </c>
      <c r="Q301" s="38">
        <f t="shared" si="95"/>
        <v>0</v>
      </c>
      <c r="R301" s="110"/>
    </row>
    <row r="302" spans="1:18" ht="83.25" hidden="1">
      <c r="A302" s="130" t="s">
        <v>25</v>
      </c>
      <c r="B302" s="125" t="s">
        <v>28</v>
      </c>
      <c r="C302" s="125" t="s">
        <v>185</v>
      </c>
      <c r="D302" s="140" t="s">
        <v>597</v>
      </c>
      <c r="E302" s="125" t="s">
        <v>479</v>
      </c>
      <c r="F302" s="127">
        <f t="shared" ref="F302:Q302" si="96">F303</f>
        <v>0</v>
      </c>
      <c r="G302" s="127">
        <f t="shared" si="96"/>
        <v>0</v>
      </c>
      <c r="H302" s="127">
        <f t="shared" si="96"/>
        <v>0</v>
      </c>
      <c r="I302" s="127">
        <f t="shared" si="96"/>
        <v>0</v>
      </c>
      <c r="J302" s="38">
        <f t="shared" si="96"/>
        <v>0</v>
      </c>
      <c r="K302" s="38">
        <f t="shared" si="96"/>
        <v>0</v>
      </c>
      <c r="L302" s="38">
        <f t="shared" si="96"/>
        <v>0</v>
      </c>
      <c r="M302" s="38">
        <f t="shared" si="96"/>
        <v>0</v>
      </c>
      <c r="N302" s="38">
        <f t="shared" si="96"/>
        <v>0</v>
      </c>
      <c r="O302" s="38">
        <f t="shared" si="96"/>
        <v>0</v>
      </c>
      <c r="P302" s="38">
        <f t="shared" si="96"/>
        <v>0</v>
      </c>
      <c r="Q302" s="38">
        <f t="shared" si="96"/>
        <v>0</v>
      </c>
      <c r="R302" s="110"/>
    </row>
    <row r="303" spans="1:18" ht="33.75" hidden="1">
      <c r="A303" s="124" t="s">
        <v>93</v>
      </c>
      <c r="B303" s="125" t="s">
        <v>28</v>
      </c>
      <c r="C303" s="125" t="s">
        <v>185</v>
      </c>
      <c r="D303" s="140" t="s">
        <v>597</v>
      </c>
      <c r="E303" s="125" t="s">
        <v>543</v>
      </c>
      <c r="F303" s="127"/>
      <c r="G303" s="127"/>
      <c r="H303" s="127"/>
      <c r="I303" s="127"/>
      <c r="J303" s="38"/>
      <c r="K303" s="38"/>
      <c r="L303" s="38"/>
      <c r="M303" s="38"/>
      <c r="N303" s="38"/>
      <c r="O303" s="38"/>
      <c r="P303" s="38"/>
      <c r="Q303" s="38"/>
      <c r="R303" s="110"/>
    </row>
    <row r="304" spans="1:18" ht="33.75" hidden="1">
      <c r="A304" s="130" t="s">
        <v>35</v>
      </c>
      <c r="B304" s="125" t="s">
        <v>28</v>
      </c>
      <c r="C304" s="125" t="s">
        <v>185</v>
      </c>
      <c r="D304" s="140" t="s">
        <v>597</v>
      </c>
      <c r="E304" s="125" t="s">
        <v>483</v>
      </c>
      <c r="F304" s="127">
        <f>F305</f>
        <v>0</v>
      </c>
      <c r="G304" s="127">
        <f t="shared" ref="G304:Q304" si="97">G305</f>
        <v>0</v>
      </c>
      <c r="H304" s="127">
        <f t="shared" si="97"/>
        <v>0</v>
      </c>
      <c r="I304" s="127">
        <f t="shared" si="97"/>
        <v>0</v>
      </c>
      <c r="J304" s="38">
        <f t="shared" si="97"/>
        <v>0</v>
      </c>
      <c r="K304" s="38">
        <f t="shared" si="97"/>
        <v>0</v>
      </c>
      <c r="L304" s="38">
        <f t="shared" si="97"/>
        <v>0</v>
      </c>
      <c r="M304" s="38">
        <f t="shared" si="97"/>
        <v>0</v>
      </c>
      <c r="N304" s="38">
        <f t="shared" si="97"/>
        <v>0</v>
      </c>
      <c r="O304" s="38">
        <f t="shared" si="97"/>
        <v>0</v>
      </c>
      <c r="P304" s="38">
        <f t="shared" si="97"/>
        <v>0</v>
      </c>
      <c r="Q304" s="38">
        <f t="shared" si="97"/>
        <v>0</v>
      </c>
      <c r="R304" s="110"/>
    </row>
    <row r="305" spans="1:18" ht="50.25" hidden="1">
      <c r="A305" s="124" t="s">
        <v>36</v>
      </c>
      <c r="B305" s="125" t="s">
        <v>28</v>
      </c>
      <c r="C305" s="125" t="s">
        <v>185</v>
      </c>
      <c r="D305" s="140" t="s">
        <v>597</v>
      </c>
      <c r="E305" s="125" t="s">
        <v>484</v>
      </c>
      <c r="F305" s="127"/>
      <c r="G305" s="127"/>
      <c r="H305" s="127"/>
      <c r="I305" s="127"/>
      <c r="J305" s="38"/>
      <c r="K305" s="38"/>
      <c r="L305" s="38"/>
      <c r="M305" s="38"/>
      <c r="N305" s="38"/>
      <c r="O305" s="38"/>
      <c r="P305" s="38"/>
      <c r="Q305" s="38"/>
      <c r="R305" s="110"/>
    </row>
    <row r="306" spans="1:18" ht="20.25" hidden="1">
      <c r="A306" s="130" t="s">
        <v>39</v>
      </c>
      <c r="B306" s="125" t="s">
        <v>28</v>
      </c>
      <c r="C306" s="125" t="s">
        <v>185</v>
      </c>
      <c r="D306" s="140" t="s">
        <v>597</v>
      </c>
      <c r="E306" s="125" t="s">
        <v>490</v>
      </c>
      <c r="F306" s="127">
        <f>F307</f>
        <v>0</v>
      </c>
      <c r="G306" s="127">
        <f t="shared" ref="G306:Q306" si="98">G307</f>
        <v>0</v>
      </c>
      <c r="H306" s="127">
        <f t="shared" si="98"/>
        <v>0</v>
      </c>
      <c r="I306" s="127">
        <f t="shared" si="98"/>
        <v>0</v>
      </c>
      <c r="J306" s="38">
        <f t="shared" si="98"/>
        <v>0</v>
      </c>
      <c r="K306" s="38">
        <f t="shared" si="98"/>
        <v>0</v>
      </c>
      <c r="L306" s="38">
        <f t="shared" si="98"/>
        <v>0</v>
      </c>
      <c r="M306" s="38">
        <f t="shared" si="98"/>
        <v>0</v>
      </c>
      <c r="N306" s="38">
        <f t="shared" si="98"/>
        <v>0</v>
      </c>
      <c r="O306" s="38">
        <f t="shared" si="98"/>
        <v>0</v>
      </c>
      <c r="P306" s="38">
        <f t="shared" si="98"/>
        <v>0</v>
      </c>
      <c r="Q306" s="38">
        <f t="shared" si="98"/>
        <v>0</v>
      </c>
      <c r="R306" s="110"/>
    </row>
    <row r="307" spans="1:18" ht="20.25" hidden="1">
      <c r="A307" s="130" t="s">
        <v>491</v>
      </c>
      <c r="B307" s="125" t="s">
        <v>28</v>
      </c>
      <c r="C307" s="125" t="s">
        <v>185</v>
      </c>
      <c r="D307" s="140" t="s">
        <v>597</v>
      </c>
      <c r="E307" s="125" t="s">
        <v>492</v>
      </c>
      <c r="F307" s="127"/>
      <c r="G307" s="127"/>
      <c r="H307" s="127"/>
      <c r="I307" s="127"/>
      <c r="J307" s="38"/>
      <c r="K307" s="38"/>
      <c r="L307" s="38"/>
      <c r="M307" s="38"/>
      <c r="N307" s="38"/>
      <c r="O307" s="38"/>
      <c r="P307" s="38"/>
      <c r="Q307" s="38"/>
      <c r="R307" s="110"/>
    </row>
    <row r="308" spans="1:18" ht="20.25" hidden="1">
      <c r="A308" s="10"/>
      <c r="B308" s="3"/>
      <c r="C308" s="3"/>
      <c r="D308" s="51"/>
      <c r="E308" s="3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110"/>
    </row>
    <row r="309" spans="1:18" ht="70.5" customHeight="1">
      <c r="A309" s="33" t="s">
        <v>110</v>
      </c>
      <c r="B309" s="34" t="s">
        <v>28</v>
      </c>
      <c r="C309" s="34" t="s">
        <v>111</v>
      </c>
      <c r="D309" s="43"/>
      <c r="E309" s="34"/>
      <c r="F309" s="36">
        <f>F319+F310</f>
        <v>98849</v>
      </c>
      <c r="G309" s="36">
        <f t="shared" ref="G309:Q309" si="99">G319+G310</f>
        <v>0</v>
      </c>
      <c r="H309" s="36">
        <f t="shared" si="99"/>
        <v>98448</v>
      </c>
      <c r="I309" s="36">
        <f t="shared" si="99"/>
        <v>0</v>
      </c>
      <c r="J309" s="36">
        <f t="shared" si="99"/>
        <v>0</v>
      </c>
      <c r="K309" s="36">
        <f t="shared" si="99"/>
        <v>0</v>
      </c>
      <c r="L309" s="36">
        <f t="shared" si="99"/>
        <v>0</v>
      </c>
      <c r="M309" s="36">
        <f t="shared" si="99"/>
        <v>0</v>
      </c>
      <c r="N309" s="36">
        <f t="shared" si="99"/>
        <v>98849</v>
      </c>
      <c r="O309" s="36">
        <f t="shared" si="99"/>
        <v>0</v>
      </c>
      <c r="P309" s="36">
        <f t="shared" si="99"/>
        <v>98448</v>
      </c>
      <c r="Q309" s="36">
        <f t="shared" si="99"/>
        <v>0</v>
      </c>
      <c r="R309" s="110"/>
    </row>
    <row r="310" spans="1:18" ht="99.75">
      <c r="A310" s="10" t="s">
        <v>65</v>
      </c>
      <c r="B310" s="3" t="s">
        <v>28</v>
      </c>
      <c r="C310" s="3" t="s">
        <v>111</v>
      </c>
      <c r="D310" s="51" t="s">
        <v>66</v>
      </c>
      <c r="E310" s="3"/>
      <c r="F310" s="38">
        <f>F311</f>
        <v>96849</v>
      </c>
      <c r="G310" s="38">
        <f t="shared" ref="G310:Q311" si="100">G311</f>
        <v>0</v>
      </c>
      <c r="H310" s="38">
        <f t="shared" si="100"/>
        <v>96448</v>
      </c>
      <c r="I310" s="38">
        <f t="shared" si="100"/>
        <v>0</v>
      </c>
      <c r="J310" s="38">
        <f t="shared" si="100"/>
        <v>0</v>
      </c>
      <c r="K310" s="38">
        <f t="shared" si="100"/>
        <v>0</v>
      </c>
      <c r="L310" s="38">
        <f t="shared" si="100"/>
        <v>0</v>
      </c>
      <c r="M310" s="38">
        <f t="shared" si="100"/>
        <v>0</v>
      </c>
      <c r="N310" s="38">
        <f t="shared" si="100"/>
        <v>96849</v>
      </c>
      <c r="O310" s="38">
        <f t="shared" si="100"/>
        <v>0</v>
      </c>
      <c r="P310" s="38">
        <f t="shared" si="100"/>
        <v>96448</v>
      </c>
      <c r="Q310" s="38">
        <f t="shared" si="100"/>
        <v>0</v>
      </c>
      <c r="R310" s="110"/>
    </row>
    <row r="311" spans="1:18" ht="33.75">
      <c r="A311" s="10" t="s">
        <v>90</v>
      </c>
      <c r="B311" s="3" t="s">
        <v>28</v>
      </c>
      <c r="C311" s="3" t="s">
        <v>111</v>
      </c>
      <c r="D311" s="51" t="s">
        <v>112</v>
      </c>
      <c r="E311" s="3"/>
      <c r="F311" s="38">
        <f>F312</f>
        <v>96849</v>
      </c>
      <c r="G311" s="38">
        <f t="shared" si="100"/>
        <v>0</v>
      </c>
      <c r="H311" s="38">
        <f t="shared" si="100"/>
        <v>96448</v>
      </c>
      <c r="I311" s="38">
        <f t="shared" si="100"/>
        <v>0</v>
      </c>
      <c r="J311" s="38">
        <f t="shared" si="100"/>
        <v>0</v>
      </c>
      <c r="K311" s="38">
        <f t="shared" si="100"/>
        <v>0</v>
      </c>
      <c r="L311" s="38">
        <f t="shared" si="100"/>
        <v>0</v>
      </c>
      <c r="M311" s="38">
        <f t="shared" si="100"/>
        <v>0</v>
      </c>
      <c r="N311" s="38">
        <f t="shared" si="100"/>
        <v>96849</v>
      </c>
      <c r="O311" s="38">
        <f t="shared" si="100"/>
        <v>0</v>
      </c>
      <c r="P311" s="38">
        <f t="shared" si="100"/>
        <v>96448</v>
      </c>
      <c r="Q311" s="38">
        <f t="shared" si="100"/>
        <v>0</v>
      </c>
      <c r="R311" s="110"/>
    </row>
    <row r="312" spans="1:18" ht="66.75">
      <c r="A312" s="10" t="s">
        <v>113</v>
      </c>
      <c r="B312" s="3" t="s">
        <v>28</v>
      </c>
      <c r="C312" s="3" t="s">
        <v>111</v>
      </c>
      <c r="D312" s="51" t="s">
        <v>114</v>
      </c>
      <c r="E312" s="3"/>
      <c r="F312" s="38">
        <f>F313+F315+F317</f>
        <v>96849</v>
      </c>
      <c r="G312" s="38">
        <f t="shared" ref="G312:Q312" si="101">G313+G315+G317</f>
        <v>0</v>
      </c>
      <c r="H312" s="38">
        <f t="shared" si="101"/>
        <v>96448</v>
      </c>
      <c r="I312" s="38">
        <f t="shared" si="101"/>
        <v>0</v>
      </c>
      <c r="J312" s="38">
        <f t="shared" si="101"/>
        <v>0</v>
      </c>
      <c r="K312" s="38">
        <f t="shared" si="101"/>
        <v>0</v>
      </c>
      <c r="L312" s="38">
        <f t="shared" si="101"/>
        <v>0</v>
      </c>
      <c r="M312" s="38">
        <f t="shared" si="101"/>
        <v>0</v>
      </c>
      <c r="N312" s="38">
        <f t="shared" si="101"/>
        <v>96849</v>
      </c>
      <c r="O312" s="38">
        <f t="shared" si="101"/>
        <v>0</v>
      </c>
      <c r="P312" s="38">
        <f t="shared" si="101"/>
        <v>96448</v>
      </c>
      <c r="Q312" s="38">
        <f t="shared" si="101"/>
        <v>0</v>
      </c>
      <c r="R312" s="110"/>
    </row>
    <row r="313" spans="1:18" ht="83.25">
      <c r="A313" s="10" t="s">
        <v>25</v>
      </c>
      <c r="B313" s="3" t="s">
        <v>28</v>
      </c>
      <c r="C313" s="3" t="s">
        <v>111</v>
      </c>
      <c r="D313" s="51" t="s">
        <v>114</v>
      </c>
      <c r="E313" s="3" t="s">
        <v>479</v>
      </c>
      <c r="F313" s="38">
        <f>F314</f>
        <v>80982</v>
      </c>
      <c r="G313" s="38">
        <f t="shared" ref="G313:Q313" si="102">G314</f>
        <v>0</v>
      </c>
      <c r="H313" s="38">
        <f t="shared" si="102"/>
        <v>80982</v>
      </c>
      <c r="I313" s="38">
        <f t="shared" si="102"/>
        <v>0</v>
      </c>
      <c r="J313" s="38">
        <f t="shared" si="102"/>
        <v>0</v>
      </c>
      <c r="K313" s="38">
        <f t="shared" si="102"/>
        <v>0</v>
      </c>
      <c r="L313" s="38">
        <f t="shared" si="102"/>
        <v>0</v>
      </c>
      <c r="M313" s="38">
        <f t="shared" si="102"/>
        <v>0</v>
      </c>
      <c r="N313" s="38">
        <f t="shared" si="102"/>
        <v>80982</v>
      </c>
      <c r="O313" s="38">
        <f t="shared" si="102"/>
        <v>0</v>
      </c>
      <c r="P313" s="38">
        <f t="shared" si="102"/>
        <v>80982</v>
      </c>
      <c r="Q313" s="38">
        <f t="shared" si="102"/>
        <v>0</v>
      </c>
      <c r="R313" s="110"/>
    </row>
    <row r="314" spans="1:18" ht="21" customHeight="1">
      <c r="A314" s="10" t="s">
        <v>93</v>
      </c>
      <c r="B314" s="3" t="s">
        <v>28</v>
      </c>
      <c r="C314" s="3" t="s">
        <v>111</v>
      </c>
      <c r="D314" s="51" t="s">
        <v>114</v>
      </c>
      <c r="E314" s="3" t="s">
        <v>543</v>
      </c>
      <c r="F314" s="38">
        <v>80982</v>
      </c>
      <c r="G314" s="38"/>
      <c r="H314" s="38">
        <v>80982</v>
      </c>
      <c r="I314" s="39"/>
      <c r="J314" s="19"/>
      <c r="K314" s="19"/>
      <c r="L314" s="19"/>
      <c r="M314" s="19"/>
      <c r="N314" s="38">
        <f>F314+J314+K314</f>
        <v>80982</v>
      </c>
      <c r="O314" s="38">
        <f>G314+K314</f>
        <v>0</v>
      </c>
      <c r="P314" s="38">
        <f>H314+L314+M314</f>
        <v>80982</v>
      </c>
      <c r="Q314" s="39">
        <f>I314+M314</f>
        <v>0</v>
      </c>
      <c r="R314" s="110"/>
    </row>
    <row r="315" spans="1:18" ht="33.75">
      <c r="A315" s="10" t="s">
        <v>35</v>
      </c>
      <c r="B315" s="3" t="s">
        <v>28</v>
      </c>
      <c r="C315" s="3" t="s">
        <v>111</v>
      </c>
      <c r="D315" s="51" t="s">
        <v>114</v>
      </c>
      <c r="E315" s="3" t="s">
        <v>483</v>
      </c>
      <c r="F315" s="38">
        <f>F316</f>
        <v>15509</v>
      </c>
      <c r="G315" s="38">
        <f t="shared" ref="G315:Q315" si="103">G316</f>
        <v>0</v>
      </c>
      <c r="H315" s="38">
        <f t="shared" si="103"/>
        <v>15108</v>
      </c>
      <c r="I315" s="38">
        <f t="shared" si="103"/>
        <v>0</v>
      </c>
      <c r="J315" s="38">
        <f t="shared" si="103"/>
        <v>0</v>
      </c>
      <c r="K315" s="38">
        <f t="shared" si="103"/>
        <v>0</v>
      </c>
      <c r="L315" s="38">
        <f t="shared" si="103"/>
        <v>0</v>
      </c>
      <c r="M315" s="38">
        <f t="shared" si="103"/>
        <v>0</v>
      </c>
      <c r="N315" s="38">
        <f t="shared" si="103"/>
        <v>15509</v>
      </c>
      <c r="O315" s="38">
        <f t="shared" si="103"/>
        <v>0</v>
      </c>
      <c r="P315" s="38">
        <f t="shared" si="103"/>
        <v>15108</v>
      </c>
      <c r="Q315" s="38">
        <f t="shared" si="103"/>
        <v>0</v>
      </c>
      <c r="R315" s="110"/>
    </row>
    <row r="316" spans="1:18" ht="35.25" customHeight="1">
      <c r="A316" s="10" t="s">
        <v>36</v>
      </c>
      <c r="B316" s="3" t="s">
        <v>28</v>
      </c>
      <c r="C316" s="3" t="s">
        <v>111</v>
      </c>
      <c r="D316" s="51" t="s">
        <v>114</v>
      </c>
      <c r="E316" s="3" t="s">
        <v>484</v>
      </c>
      <c r="F316" s="38">
        <v>15509</v>
      </c>
      <c r="G316" s="38"/>
      <c r="H316" s="38">
        <v>15108</v>
      </c>
      <c r="I316" s="39"/>
      <c r="J316" s="19"/>
      <c r="K316" s="19"/>
      <c r="L316" s="19"/>
      <c r="M316" s="19"/>
      <c r="N316" s="38">
        <f>F316+J316+K316</f>
        <v>15509</v>
      </c>
      <c r="O316" s="38">
        <f>G316+K316</f>
        <v>0</v>
      </c>
      <c r="P316" s="38">
        <f>H316+L316+M316</f>
        <v>15108</v>
      </c>
      <c r="Q316" s="39">
        <f>I316+M316</f>
        <v>0</v>
      </c>
      <c r="R316" s="110"/>
    </row>
    <row r="317" spans="1:18" ht="20.25">
      <c r="A317" s="10" t="s">
        <v>39</v>
      </c>
      <c r="B317" s="3" t="s">
        <v>28</v>
      </c>
      <c r="C317" s="3" t="s">
        <v>111</v>
      </c>
      <c r="D317" s="51" t="s">
        <v>114</v>
      </c>
      <c r="E317" s="3" t="s">
        <v>490</v>
      </c>
      <c r="F317" s="38">
        <f>F318</f>
        <v>358</v>
      </c>
      <c r="G317" s="38">
        <f t="shared" ref="G317:Q317" si="104">G318</f>
        <v>0</v>
      </c>
      <c r="H317" s="38">
        <f t="shared" si="104"/>
        <v>358</v>
      </c>
      <c r="I317" s="38">
        <f t="shared" si="104"/>
        <v>0</v>
      </c>
      <c r="J317" s="38">
        <f t="shared" si="104"/>
        <v>0</v>
      </c>
      <c r="K317" s="38">
        <f t="shared" si="104"/>
        <v>0</v>
      </c>
      <c r="L317" s="38">
        <f t="shared" si="104"/>
        <v>0</v>
      </c>
      <c r="M317" s="38">
        <f t="shared" si="104"/>
        <v>0</v>
      </c>
      <c r="N317" s="38">
        <f t="shared" si="104"/>
        <v>358</v>
      </c>
      <c r="O317" s="38">
        <f t="shared" si="104"/>
        <v>0</v>
      </c>
      <c r="P317" s="38">
        <f t="shared" si="104"/>
        <v>358</v>
      </c>
      <c r="Q317" s="38">
        <f t="shared" si="104"/>
        <v>0</v>
      </c>
      <c r="R317" s="110"/>
    </row>
    <row r="318" spans="1:18" ht="20.25">
      <c r="A318" s="10" t="s">
        <v>41</v>
      </c>
      <c r="B318" s="3" t="s">
        <v>28</v>
      </c>
      <c r="C318" s="3" t="s">
        <v>111</v>
      </c>
      <c r="D318" s="51" t="s">
        <v>114</v>
      </c>
      <c r="E318" s="3" t="s">
        <v>492</v>
      </c>
      <c r="F318" s="38">
        <v>358</v>
      </c>
      <c r="G318" s="38"/>
      <c r="H318" s="38">
        <v>358</v>
      </c>
      <c r="I318" s="39"/>
      <c r="J318" s="19"/>
      <c r="K318" s="19"/>
      <c r="L318" s="19"/>
      <c r="M318" s="19"/>
      <c r="N318" s="38">
        <f>F318+J318+K318</f>
        <v>358</v>
      </c>
      <c r="O318" s="38">
        <f>G318+K318</f>
        <v>0</v>
      </c>
      <c r="P318" s="38">
        <f>H318+L318+M318</f>
        <v>358</v>
      </c>
      <c r="Q318" s="39">
        <f>I318+M318</f>
        <v>0</v>
      </c>
      <c r="R318" s="110"/>
    </row>
    <row r="319" spans="1:18" ht="83.25">
      <c r="A319" s="10" t="s">
        <v>88</v>
      </c>
      <c r="B319" s="3" t="s">
        <v>28</v>
      </c>
      <c r="C319" s="3" t="s">
        <v>111</v>
      </c>
      <c r="D319" s="51" t="s">
        <v>89</v>
      </c>
      <c r="E319" s="3"/>
      <c r="F319" s="38">
        <f>F320</f>
        <v>2000</v>
      </c>
      <c r="G319" s="38">
        <f t="shared" ref="G319:I322" si="105">G320</f>
        <v>0</v>
      </c>
      <c r="H319" s="38">
        <f t="shared" si="105"/>
        <v>2000</v>
      </c>
      <c r="I319" s="38">
        <f t="shared" si="105"/>
        <v>0</v>
      </c>
      <c r="J319" s="19"/>
      <c r="K319" s="19"/>
      <c r="L319" s="19"/>
      <c r="M319" s="19"/>
      <c r="N319" s="38">
        <f>N320</f>
        <v>2000</v>
      </c>
      <c r="O319" s="38">
        <f t="shared" ref="O319:Q322" si="106">O320</f>
        <v>0</v>
      </c>
      <c r="P319" s="38">
        <f t="shared" si="106"/>
        <v>2000</v>
      </c>
      <c r="Q319" s="38">
        <f t="shared" si="106"/>
        <v>0</v>
      </c>
      <c r="R319" s="110"/>
    </row>
    <row r="320" spans="1:18" ht="20.25">
      <c r="A320" s="10" t="s">
        <v>115</v>
      </c>
      <c r="B320" s="3" t="s">
        <v>28</v>
      </c>
      <c r="C320" s="3" t="s">
        <v>111</v>
      </c>
      <c r="D320" s="51" t="s">
        <v>116</v>
      </c>
      <c r="E320" s="3"/>
      <c r="F320" s="38">
        <f>F321</f>
        <v>2000</v>
      </c>
      <c r="G320" s="38">
        <f t="shared" si="105"/>
        <v>0</v>
      </c>
      <c r="H320" s="38">
        <f t="shared" si="105"/>
        <v>2000</v>
      </c>
      <c r="I320" s="38">
        <f t="shared" si="105"/>
        <v>0</v>
      </c>
      <c r="J320" s="19"/>
      <c r="K320" s="19"/>
      <c r="L320" s="19"/>
      <c r="M320" s="19"/>
      <c r="N320" s="38">
        <f>N321</f>
        <v>2000</v>
      </c>
      <c r="O320" s="38">
        <f t="shared" si="106"/>
        <v>0</v>
      </c>
      <c r="P320" s="38">
        <f t="shared" si="106"/>
        <v>2000</v>
      </c>
      <c r="Q320" s="38">
        <f t="shared" si="106"/>
        <v>0</v>
      </c>
      <c r="R320" s="110"/>
    </row>
    <row r="321" spans="1:18" ht="132.75">
      <c r="A321" s="10" t="s">
        <v>117</v>
      </c>
      <c r="B321" s="3" t="s">
        <v>28</v>
      </c>
      <c r="C321" s="3" t="s">
        <v>111</v>
      </c>
      <c r="D321" s="51" t="s">
        <v>118</v>
      </c>
      <c r="E321" s="3"/>
      <c r="F321" s="38">
        <f>F322</f>
        <v>2000</v>
      </c>
      <c r="G321" s="38">
        <f t="shared" si="105"/>
        <v>0</v>
      </c>
      <c r="H321" s="38">
        <f t="shared" si="105"/>
        <v>2000</v>
      </c>
      <c r="I321" s="38">
        <f t="shared" si="105"/>
        <v>0</v>
      </c>
      <c r="J321" s="19"/>
      <c r="K321" s="19"/>
      <c r="L321" s="19"/>
      <c r="M321" s="19"/>
      <c r="N321" s="38">
        <f>N322</f>
        <v>2000</v>
      </c>
      <c r="O321" s="38">
        <f t="shared" si="106"/>
        <v>0</v>
      </c>
      <c r="P321" s="38">
        <f t="shared" si="106"/>
        <v>2000</v>
      </c>
      <c r="Q321" s="38">
        <f t="shared" si="106"/>
        <v>0</v>
      </c>
      <c r="R321" s="110"/>
    </row>
    <row r="322" spans="1:18" ht="33.75">
      <c r="A322" s="10" t="s">
        <v>77</v>
      </c>
      <c r="B322" s="3" t="s">
        <v>28</v>
      </c>
      <c r="C322" s="3" t="s">
        <v>111</v>
      </c>
      <c r="D322" s="51" t="s">
        <v>118</v>
      </c>
      <c r="E322" s="3" t="s">
        <v>471</v>
      </c>
      <c r="F322" s="38">
        <f>F323</f>
        <v>2000</v>
      </c>
      <c r="G322" s="38">
        <f t="shared" si="105"/>
        <v>0</v>
      </c>
      <c r="H322" s="38">
        <f t="shared" si="105"/>
        <v>2000</v>
      </c>
      <c r="I322" s="38">
        <f t="shared" si="105"/>
        <v>0</v>
      </c>
      <c r="J322" s="19"/>
      <c r="K322" s="19"/>
      <c r="L322" s="19"/>
      <c r="M322" s="19"/>
      <c r="N322" s="38">
        <f>N323</f>
        <v>2000</v>
      </c>
      <c r="O322" s="38">
        <f t="shared" si="106"/>
        <v>0</v>
      </c>
      <c r="P322" s="38">
        <f t="shared" si="106"/>
        <v>2000</v>
      </c>
      <c r="Q322" s="38">
        <f t="shared" si="106"/>
        <v>0</v>
      </c>
      <c r="R322" s="110"/>
    </row>
    <row r="323" spans="1:18" ht="66.75">
      <c r="A323" s="8" t="s">
        <v>119</v>
      </c>
      <c r="B323" s="3" t="s">
        <v>28</v>
      </c>
      <c r="C323" s="3" t="s">
        <v>111</v>
      </c>
      <c r="D323" s="51" t="s">
        <v>118</v>
      </c>
      <c r="E323" s="3" t="s">
        <v>537</v>
      </c>
      <c r="F323" s="38">
        <v>2000</v>
      </c>
      <c r="G323" s="38"/>
      <c r="H323" s="38">
        <v>2000</v>
      </c>
      <c r="I323" s="39"/>
      <c r="J323" s="19"/>
      <c r="K323" s="19"/>
      <c r="L323" s="19"/>
      <c r="M323" s="19"/>
      <c r="N323" s="38">
        <f>F323+J323+K323</f>
        <v>2000</v>
      </c>
      <c r="O323" s="38">
        <f>G323+K323</f>
        <v>0</v>
      </c>
      <c r="P323" s="38">
        <f>H323+L323+M323</f>
        <v>2000</v>
      </c>
      <c r="Q323" s="39">
        <f>I323+M323</f>
        <v>0</v>
      </c>
      <c r="R323" s="110"/>
    </row>
    <row r="324" spans="1:18" ht="20.25">
      <c r="A324" s="8"/>
      <c r="B324" s="3"/>
      <c r="C324" s="3"/>
      <c r="D324" s="51"/>
      <c r="E324" s="3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10"/>
    </row>
    <row r="325" spans="1:18" ht="52.5" customHeight="1">
      <c r="A325" s="33" t="s">
        <v>120</v>
      </c>
      <c r="B325" s="34" t="s">
        <v>28</v>
      </c>
      <c r="C325" s="34" t="s">
        <v>121</v>
      </c>
      <c r="D325" s="51"/>
      <c r="E325" s="3"/>
      <c r="F325" s="36">
        <f>F326+F331+F351</f>
        <v>59575</v>
      </c>
      <c r="G325" s="36">
        <f t="shared" ref="G325:Q325" si="107">G326+G331+G351</f>
        <v>0</v>
      </c>
      <c r="H325" s="36">
        <f t="shared" si="107"/>
        <v>59575</v>
      </c>
      <c r="I325" s="36">
        <f t="shared" si="107"/>
        <v>0</v>
      </c>
      <c r="J325" s="36">
        <f t="shared" si="107"/>
        <v>0</v>
      </c>
      <c r="K325" s="36">
        <f t="shared" si="107"/>
        <v>0</v>
      </c>
      <c r="L325" s="36">
        <f t="shared" si="107"/>
        <v>0</v>
      </c>
      <c r="M325" s="36">
        <f t="shared" si="107"/>
        <v>0</v>
      </c>
      <c r="N325" s="36">
        <f t="shared" si="107"/>
        <v>59575</v>
      </c>
      <c r="O325" s="36">
        <f t="shared" si="107"/>
        <v>0</v>
      </c>
      <c r="P325" s="36">
        <f t="shared" si="107"/>
        <v>1229</v>
      </c>
      <c r="Q325" s="36">
        <f t="shared" si="107"/>
        <v>0</v>
      </c>
      <c r="R325" s="110"/>
    </row>
    <row r="326" spans="1:18" ht="50.25" hidden="1">
      <c r="A326" s="130" t="s">
        <v>122</v>
      </c>
      <c r="B326" s="125" t="s">
        <v>28</v>
      </c>
      <c r="C326" s="125" t="s">
        <v>121</v>
      </c>
      <c r="D326" s="140" t="s">
        <v>123</v>
      </c>
      <c r="E326" s="125"/>
      <c r="F326" s="127">
        <f t="shared" ref="F326:Q329" si="108">F327</f>
        <v>0</v>
      </c>
      <c r="G326" s="127">
        <f t="shared" si="108"/>
        <v>0</v>
      </c>
      <c r="H326" s="127">
        <f t="shared" si="108"/>
        <v>0</v>
      </c>
      <c r="I326" s="127">
        <f t="shared" si="108"/>
        <v>0</v>
      </c>
      <c r="J326" s="38">
        <f t="shared" si="108"/>
        <v>0</v>
      </c>
      <c r="K326" s="38">
        <f t="shared" si="108"/>
        <v>0</v>
      </c>
      <c r="L326" s="38">
        <f t="shared" si="108"/>
        <v>0</v>
      </c>
      <c r="M326" s="38">
        <f t="shared" si="108"/>
        <v>0</v>
      </c>
      <c r="N326" s="38">
        <f t="shared" si="108"/>
        <v>0</v>
      </c>
      <c r="O326" s="38">
        <f t="shared" si="108"/>
        <v>0</v>
      </c>
      <c r="P326" s="38">
        <f t="shared" si="108"/>
        <v>0</v>
      </c>
      <c r="Q326" s="38">
        <f t="shared" si="108"/>
        <v>0</v>
      </c>
      <c r="R326" s="110"/>
    </row>
    <row r="327" spans="1:18" ht="20.25" hidden="1">
      <c r="A327" s="130" t="s">
        <v>67</v>
      </c>
      <c r="B327" s="125" t="s">
        <v>28</v>
      </c>
      <c r="C327" s="125" t="s">
        <v>121</v>
      </c>
      <c r="D327" s="140" t="s">
        <v>124</v>
      </c>
      <c r="E327" s="125"/>
      <c r="F327" s="127">
        <f t="shared" si="108"/>
        <v>0</v>
      </c>
      <c r="G327" s="127">
        <f t="shared" si="108"/>
        <v>0</v>
      </c>
      <c r="H327" s="127">
        <f t="shared" si="108"/>
        <v>0</v>
      </c>
      <c r="I327" s="127">
        <f t="shared" si="108"/>
        <v>0</v>
      </c>
      <c r="J327" s="38">
        <f t="shared" si="108"/>
        <v>0</v>
      </c>
      <c r="K327" s="38">
        <f t="shared" si="108"/>
        <v>0</v>
      </c>
      <c r="L327" s="38">
        <f t="shared" si="108"/>
        <v>0</v>
      </c>
      <c r="M327" s="38">
        <f t="shared" si="108"/>
        <v>0</v>
      </c>
      <c r="N327" s="38">
        <f t="shared" si="108"/>
        <v>0</v>
      </c>
      <c r="O327" s="38">
        <f t="shared" si="108"/>
        <v>0</v>
      </c>
      <c r="P327" s="38">
        <f t="shared" si="108"/>
        <v>0</v>
      </c>
      <c r="Q327" s="38">
        <f t="shared" si="108"/>
        <v>0</v>
      </c>
      <c r="R327" s="110"/>
    </row>
    <row r="328" spans="1:18" ht="50.25" hidden="1">
      <c r="A328" s="130" t="s">
        <v>125</v>
      </c>
      <c r="B328" s="125" t="s">
        <v>28</v>
      </c>
      <c r="C328" s="125" t="s">
        <v>121</v>
      </c>
      <c r="D328" s="140" t="s">
        <v>126</v>
      </c>
      <c r="E328" s="125"/>
      <c r="F328" s="127">
        <f t="shared" si="108"/>
        <v>0</v>
      </c>
      <c r="G328" s="127">
        <f t="shared" si="108"/>
        <v>0</v>
      </c>
      <c r="H328" s="127">
        <f t="shared" si="108"/>
        <v>0</v>
      </c>
      <c r="I328" s="127">
        <f t="shared" si="108"/>
        <v>0</v>
      </c>
      <c r="J328" s="38">
        <f t="shared" si="108"/>
        <v>0</v>
      </c>
      <c r="K328" s="38">
        <f t="shared" si="108"/>
        <v>0</v>
      </c>
      <c r="L328" s="38">
        <f t="shared" si="108"/>
        <v>0</v>
      </c>
      <c r="M328" s="38">
        <f t="shared" si="108"/>
        <v>0</v>
      </c>
      <c r="N328" s="38">
        <f t="shared" si="108"/>
        <v>0</v>
      </c>
      <c r="O328" s="38">
        <f t="shared" si="108"/>
        <v>0</v>
      </c>
      <c r="P328" s="38">
        <f t="shared" si="108"/>
        <v>0</v>
      </c>
      <c r="Q328" s="38">
        <f t="shared" si="108"/>
        <v>0</v>
      </c>
      <c r="R328" s="110"/>
    </row>
    <row r="329" spans="1:18" ht="33.75" hidden="1">
      <c r="A329" s="130" t="s">
        <v>35</v>
      </c>
      <c r="B329" s="125" t="s">
        <v>28</v>
      </c>
      <c r="C329" s="125" t="s">
        <v>121</v>
      </c>
      <c r="D329" s="140" t="s">
        <v>126</v>
      </c>
      <c r="E329" s="125" t="s">
        <v>483</v>
      </c>
      <c r="F329" s="127">
        <f t="shared" si="108"/>
        <v>0</v>
      </c>
      <c r="G329" s="127">
        <f t="shared" si="108"/>
        <v>0</v>
      </c>
      <c r="H329" s="127">
        <f t="shared" si="108"/>
        <v>0</v>
      </c>
      <c r="I329" s="127">
        <f t="shared" si="108"/>
        <v>0</v>
      </c>
      <c r="J329" s="38">
        <f t="shared" si="108"/>
        <v>0</v>
      </c>
      <c r="K329" s="38">
        <f t="shared" si="108"/>
        <v>0</v>
      </c>
      <c r="L329" s="38">
        <f t="shared" si="108"/>
        <v>0</v>
      </c>
      <c r="M329" s="38">
        <f t="shared" si="108"/>
        <v>0</v>
      </c>
      <c r="N329" s="38">
        <f t="shared" si="108"/>
        <v>0</v>
      </c>
      <c r="O329" s="38">
        <f t="shared" si="108"/>
        <v>0</v>
      </c>
      <c r="P329" s="38">
        <f t="shared" si="108"/>
        <v>0</v>
      </c>
      <c r="Q329" s="38">
        <f t="shared" si="108"/>
        <v>0</v>
      </c>
      <c r="R329" s="110"/>
    </row>
    <row r="330" spans="1:18" ht="50.25" hidden="1">
      <c r="A330" s="130" t="s">
        <v>36</v>
      </c>
      <c r="B330" s="125" t="s">
        <v>28</v>
      </c>
      <c r="C330" s="125" t="s">
        <v>121</v>
      </c>
      <c r="D330" s="140" t="s">
        <v>126</v>
      </c>
      <c r="E330" s="125" t="s">
        <v>484</v>
      </c>
      <c r="F330" s="127"/>
      <c r="G330" s="127"/>
      <c r="H330" s="127"/>
      <c r="I330" s="128"/>
      <c r="J330" s="19"/>
      <c r="K330" s="19"/>
      <c r="L330" s="19"/>
      <c r="M330" s="19"/>
      <c r="N330" s="38">
        <f>F330+J330+K330</f>
        <v>0</v>
      </c>
      <c r="O330" s="38">
        <f>G330+K330</f>
        <v>0</v>
      </c>
      <c r="P330" s="38">
        <f>H330+L330+M330</f>
        <v>0</v>
      </c>
      <c r="Q330" s="39">
        <f>I330+M330</f>
        <v>0</v>
      </c>
      <c r="R330" s="110"/>
    </row>
    <row r="331" spans="1:18" ht="66.75">
      <c r="A331" s="8" t="s">
        <v>127</v>
      </c>
      <c r="B331" s="3" t="s">
        <v>28</v>
      </c>
      <c r="C331" s="3" t="s">
        <v>121</v>
      </c>
      <c r="D331" s="51" t="s">
        <v>128</v>
      </c>
      <c r="E331" s="3"/>
      <c r="F331" s="38">
        <f>F332+F336+F340+F348</f>
        <v>58346</v>
      </c>
      <c r="G331" s="38">
        <f t="shared" ref="G331:Q331" si="109">G332+G336+G340+G348</f>
        <v>0</v>
      </c>
      <c r="H331" s="38">
        <f t="shared" si="109"/>
        <v>0</v>
      </c>
      <c r="I331" s="38">
        <f t="shared" si="109"/>
        <v>0</v>
      </c>
      <c r="J331" s="38">
        <f t="shared" si="109"/>
        <v>0</v>
      </c>
      <c r="K331" s="38">
        <f t="shared" si="109"/>
        <v>0</v>
      </c>
      <c r="L331" s="38">
        <f t="shared" si="109"/>
        <v>0</v>
      </c>
      <c r="M331" s="38">
        <f t="shared" si="109"/>
        <v>0</v>
      </c>
      <c r="N331" s="38">
        <f t="shared" si="109"/>
        <v>58346</v>
      </c>
      <c r="O331" s="38">
        <f t="shared" si="109"/>
        <v>0</v>
      </c>
      <c r="P331" s="38">
        <f t="shared" si="109"/>
        <v>0</v>
      </c>
      <c r="Q331" s="38">
        <f t="shared" si="109"/>
        <v>0</v>
      </c>
      <c r="R331" s="110"/>
    </row>
    <row r="332" spans="1:18" ht="20.25" hidden="1">
      <c r="A332" s="130" t="s">
        <v>67</v>
      </c>
      <c r="B332" s="125" t="s">
        <v>28</v>
      </c>
      <c r="C332" s="125" t="s">
        <v>121</v>
      </c>
      <c r="D332" s="140" t="s">
        <v>598</v>
      </c>
      <c r="E332" s="125"/>
      <c r="F332" s="127">
        <f t="shared" ref="F332:Q334" si="110">F333</f>
        <v>0</v>
      </c>
      <c r="G332" s="127">
        <f t="shared" si="110"/>
        <v>0</v>
      </c>
      <c r="H332" s="127">
        <f t="shared" si="110"/>
        <v>0</v>
      </c>
      <c r="I332" s="127">
        <f t="shared" si="110"/>
        <v>0</v>
      </c>
      <c r="J332" s="38">
        <f t="shared" si="110"/>
        <v>0</v>
      </c>
      <c r="K332" s="38">
        <f t="shared" si="110"/>
        <v>0</v>
      </c>
      <c r="L332" s="38">
        <f t="shared" si="110"/>
        <v>0</v>
      </c>
      <c r="M332" s="38">
        <f t="shared" si="110"/>
        <v>0</v>
      </c>
      <c r="N332" s="38">
        <f t="shared" si="110"/>
        <v>0</v>
      </c>
      <c r="O332" s="38">
        <f t="shared" si="110"/>
        <v>0</v>
      </c>
      <c r="P332" s="38">
        <f t="shared" si="110"/>
        <v>0</v>
      </c>
      <c r="Q332" s="38">
        <f t="shared" si="110"/>
        <v>0</v>
      </c>
      <c r="R332" s="110"/>
    </row>
    <row r="333" spans="1:18" ht="50.25" hidden="1">
      <c r="A333" s="130" t="s">
        <v>599</v>
      </c>
      <c r="B333" s="125" t="s">
        <v>28</v>
      </c>
      <c r="C333" s="125" t="s">
        <v>121</v>
      </c>
      <c r="D333" s="140" t="s">
        <v>600</v>
      </c>
      <c r="E333" s="125"/>
      <c r="F333" s="127">
        <f t="shared" si="110"/>
        <v>0</v>
      </c>
      <c r="G333" s="127">
        <f t="shared" si="110"/>
        <v>0</v>
      </c>
      <c r="H333" s="127">
        <f t="shared" si="110"/>
        <v>0</v>
      </c>
      <c r="I333" s="127">
        <f t="shared" si="110"/>
        <v>0</v>
      </c>
      <c r="J333" s="38">
        <f t="shared" si="110"/>
        <v>0</v>
      </c>
      <c r="K333" s="38">
        <f t="shared" si="110"/>
        <v>0</v>
      </c>
      <c r="L333" s="38">
        <f t="shared" si="110"/>
        <v>0</v>
      </c>
      <c r="M333" s="38">
        <f t="shared" si="110"/>
        <v>0</v>
      </c>
      <c r="N333" s="38">
        <f t="shared" si="110"/>
        <v>0</v>
      </c>
      <c r="O333" s="38">
        <f t="shared" si="110"/>
        <v>0</v>
      </c>
      <c r="P333" s="38">
        <f t="shared" si="110"/>
        <v>0</v>
      </c>
      <c r="Q333" s="38">
        <f t="shared" si="110"/>
        <v>0</v>
      </c>
      <c r="R333" s="110"/>
    </row>
    <row r="334" spans="1:18" ht="33.75" hidden="1">
      <c r="A334" s="130" t="s">
        <v>35</v>
      </c>
      <c r="B334" s="125" t="s">
        <v>28</v>
      </c>
      <c r="C334" s="125" t="s">
        <v>121</v>
      </c>
      <c r="D334" s="140" t="s">
        <v>600</v>
      </c>
      <c r="E334" s="125" t="s">
        <v>483</v>
      </c>
      <c r="F334" s="127">
        <f t="shared" si="110"/>
        <v>0</v>
      </c>
      <c r="G334" s="127">
        <f t="shared" si="110"/>
        <v>0</v>
      </c>
      <c r="H334" s="127">
        <f t="shared" si="110"/>
        <v>0</v>
      </c>
      <c r="I334" s="127">
        <f t="shared" si="110"/>
        <v>0</v>
      </c>
      <c r="J334" s="38">
        <f t="shared" si="110"/>
        <v>0</v>
      </c>
      <c r="K334" s="38">
        <f t="shared" si="110"/>
        <v>0</v>
      </c>
      <c r="L334" s="38">
        <f t="shared" si="110"/>
        <v>0</v>
      </c>
      <c r="M334" s="38">
        <f t="shared" si="110"/>
        <v>0</v>
      </c>
      <c r="N334" s="38">
        <f t="shared" si="110"/>
        <v>0</v>
      </c>
      <c r="O334" s="38">
        <f t="shared" si="110"/>
        <v>0</v>
      </c>
      <c r="P334" s="38">
        <f t="shared" si="110"/>
        <v>0</v>
      </c>
      <c r="Q334" s="38">
        <f t="shared" si="110"/>
        <v>0</v>
      </c>
      <c r="R334" s="110"/>
    </row>
    <row r="335" spans="1:18" ht="50.25" hidden="1">
      <c r="A335" s="124" t="s">
        <v>36</v>
      </c>
      <c r="B335" s="125" t="s">
        <v>28</v>
      </c>
      <c r="C335" s="125" t="s">
        <v>121</v>
      </c>
      <c r="D335" s="140" t="s">
        <v>600</v>
      </c>
      <c r="E335" s="125" t="s">
        <v>484</v>
      </c>
      <c r="F335" s="127"/>
      <c r="G335" s="127"/>
      <c r="H335" s="127"/>
      <c r="I335" s="127"/>
      <c r="J335" s="38"/>
      <c r="K335" s="38"/>
      <c r="L335" s="38"/>
      <c r="M335" s="38"/>
      <c r="N335" s="38"/>
      <c r="O335" s="38"/>
      <c r="P335" s="38"/>
      <c r="Q335" s="38"/>
      <c r="R335" s="110"/>
    </row>
    <row r="336" spans="1:18" ht="20.25">
      <c r="A336" s="10" t="s">
        <v>129</v>
      </c>
      <c r="B336" s="3" t="s">
        <v>28</v>
      </c>
      <c r="C336" s="3" t="s">
        <v>121</v>
      </c>
      <c r="D336" s="51" t="s">
        <v>130</v>
      </c>
      <c r="E336" s="3"/>
      <c r="F336" s="38">
        <f t="shared" ref="F336:Q338" si="111">F337</f>
        <v>1000</v>
      </c>
      <c r="G336" s="38">
        <f t="shared" si="111"/>
        <v>0</v>
      </c>
      <c r="H336" s="38">
        <f t="shared" si="111"/>
        <v>0</v>
      </c>
      <c r="I336" s="38">
        <f t="shared" si="111"/>
        <v>0</v>
      </c>
      <c r="J336" s="38">
        <f t="shared" si="111"/>
        <v>0</v>
      </c>
      <c r="K336" s="38">
        <f t="shared" si="111"/>
        <v>0</v>
      </c>
      <c r="L336" s="38">
        <f t="shared" si="111"/>
        <v>0</v>
      </c>
      <c r="M336" s="38">
        <f t="shared" si="111"/>
        <v>0</v>
      </c>
      <c r="N336" s="38">
        <f t="shared" si="111"/>
        <v>1000</v>
      </c>
      <c r="O336" s="38">
        <f t="shared" si="111"/>
        <v>0</v>
      </c>
      <c r="P336" s="38">
        <f t="shared" si="111"/>
        <v>0</v>
      </c>
      <c r="Q336" s="38">
        <f t="shared" si="111"/>
        <v>0</v>
      </c>
      <c r="R336" s="110"/>
    </row>
    <row r="337" spans="1:18" ht="83.25">
      <c r="A337" s="10" t="s">
        <v>131</v>
      </c>
      <c r="B337" s="3" t="s">
        <v>28</v>
      </c>
      <c r="C337" s="3" t="s">
        <v>121</v>
      </c>
      <c r="D337" s="51" t="s">
        <v>132</v>
      </c>
      <c r="E337" s="3"/>
      <c r="F337" s="38">
        <f t="shared" si="111"/>
        <v>1000</v>
      </c>
      <c r="G337" s="38">
        <f t="shared" si="111"/>
        <v>0</v>
      </c>
      <c r="H337" s="38">
        <f t="shared" si="111"/>
        <v>0</v>
      </c>
      <c r="I337" s="38">
        <f t="shared" si="111"/>
        <v>0</v>
      </c>
      <c r="J337" s="38">
        <f t="shared" si="111"/>
        <v>0</v>
      </c>
      <c r="K337" s="38">
        <f t="shared" si="111"/>
        <v>0</v>
      </c>
      <c r="L337" s="38">
        <f t="shared" si="111"/>
        <v>0</v>
      </c>
      <c r="M337" s="38">
        <f t="shared" si="111"/>
        <v>0</v>
      </c>
      <c r="N337" s="38">
        <f t="shared" si="111"/>
        <v>1000</v>
      </c>
      <c r="O337" s="38">
        <f t="shared" si="111"/>
        <v>0</v>
      </c>
      <c r="P337" s="38">
        <f t="shared" si="111"/>
        <v>0</v>
      </c>
      <c r="Q337" s="38">
        <f t="shared" si="111"/>
        <v>0</v>
      </c>
      <c r="R337" s="110"/>
    </row>
    <row r="338" spans="1:18" ht="34.5" customHeight="1">
      <c r="A338" s="10" t="s">
        <v>77</v>
      </c>
      <c r="B338" s="3" t="s">
        <v>28</v>
      </c>
      <c r="C338" s="3" t="s">
        <v>121</v>
      </c>
      <c r="D338" s="51" t="s">
        <v>132</v>
      </c>
      <c r="E338" s="3" t="s">
        <v>471</v>
      </c>
      <c r="F338" s="38">
        <f t="shared" si="111"/>
        <v>1000</v>
      </c>
      <c r="G338" s="38">
        <f t="shared" si="111"/>
        <v>0</v>
      </c>
      <c r="H338" s="38">
        <f t="shared" si="111"/>
        <v>0</v>
      </c>
      <c r="I338" s="38">
        <f t="shared" si="111"/>
        <v>0</v>
      </c>
      <c r="J338" s="38">
        <f t="shared" si="111"/>
        <v>0</v>
      </c>
      <c r="K338" s="38">
        <f t="shared" si="111"/>
        <v>0</v>
      </c>
      <c r="L338" s="38">
        <f t="shared" si="111"/>
        <v>0</v>
      </c>
      <c r="M338" s="38">
        <f t="shared" si="111"/>
        <v>0</v>
      </c>
      <c r="N338" s="38">
        <f t="shared" si="111"/>
        <v>1000</v>
      </c>
      <c r="O338" s="38">
        <f t="shared" si="111"/>
        <v>0</v>
      </c>
      <c r="P338" s="38">
        <f t="shared" si="111"/>
        <v>0</v>
      </c>
      <c r="Q338" s="38">
        <f t="shared" si="111"/>
        <v>0</v>
      </c>
      <c r="R338" s="110"/>
    </row>
    <row r="339" spans="1:18" ht="66.75">
      <c r="A339" s="8" t="s">
        <v>119</v>
      </c>
      <c r="B339" s="3" t="s">
        <v>28</v>
      </c>
      <c r="C339" s="3" t="s">
        <v>121</v>
      </c>
      <c r="D339" s="51" t="s">
        <v>132</v>
      </c>
      <c r="E339" s="3" t="s">
        <v>537</v>
      </c>
      <c r="F339" s="38">
        <v>1000</v>
      </c>
      <c r="G339" s="38"/>
      <c r="H339" s="38"/>
      <c r="I339" s="38"/>
      <c r="J339" s="54"/>
      <c r="K339" s="54"/>
      <c r="L339" s="54"/>
      <c r="M339" s="54"/>
      <c r="N339" s="38">
        <f>F339+J339+K339</f>
        <v>1000</v>
      </c>
      <c r="O339" s="38">
        <f>G339+K339</f>
        <v>0</v>
      </c>
      <c r="P339" s="38">
        <f>H339+L339+M339</f>
        <v>0</v>
      </c>
      <c r="Q339" s="39">
        <f>I339+M339</f>
        <v>0</v>
      </c>
      <c r="R339" s="110"/>
    </row>
    <row r="340" spans="1:18" ht="33.75">
      <c r="A340" s="8" t="s">
        <v>90</v>
      </c>
      <c r="B340" s="3" t="s">
        <v>28</v>
      </c>
      <c r="C340" s="3" t="s">
        <v>121</v>
      </c>
      <c r="D340" s="51" t="s">
        <v>133</v>
      </c>
      <c r="E340" s="3"/>
      <c r="F340" s="38">
        <f t="shared" ref="F340:Q340" si="112">F341</f>
        <v>57346</v>
      </c>
      <c r="G340" s="38">
        <f t="shared" si="112"/>
        <v>0</v>
      </c>
      <c r="H340" s="38">
        <f t="shared" si="112"/>
        <v>0</v>
      </c>
      <c r="I340" s="38">
        <f t="shared" si="112"/>
        <v>0</v>
      </c>
      <c r="J340" s="38">
        <f t="shared" si="112"/>
        <v>0</v>
      </c>
      <c r="K340" s="38">
        <f t="shared" si="112"/>
        <v>0</v>
      </c>
      <c r="L340" s="38">
        <f t="shared" si="112"/>
        <v>0</v>
      </c>
      <c r="M340" s="38">
        <f t="shared" si="112"/>
        <v>0</v>
      </c>
      <c r="N340" s="38">
        <f t="shared" si="112"/>
        <v>57346</v>
      </c>
      <c r="O340" s="38">
        <f t="shared" si="112"/>
        <v>0</v>
      </c>
      <c r="P340" s="38">
        <f t="shared" si="112"/>
        <v>0</v>
      </c>
      <c r="Q340" s="38">
        <f t="shared" si="112"/>
        <v>0</v>
      </c>
      <c r="R340" s="110"/>
    </row>
    <row r="341" spans="1:18" ht="50.25">
      <c r="A341" s="8" t="s">
        <v>134</v>
      </c>
      <c r="B341" s="3" t="s">
        <v>28</v>
      </c>
      <c r="C341" s="3" t="s">
        <v>121</v>
      </c>
      <c r="D341" s="51" t="s">
        <v>135</v>
      </c>
      <c r="E341" s="3"/>
      <c r="F341" s="38">
        <f>F342+F344+F346</f>
        <v>57346</v>
      </c>
      <c r="G341" s="38">
        <f t="shared" ref="G341:Q341" si="113">G342+G344+G346</f>
        <v>0</v>
      </c>
      <c r="H341" s="38">
        <f t="shared" si="113"/>
        <v>0</v>
      </c>
      <c r="I341" s="38">
        <f t="shared" si="113"/>
        <v>0</v>
      </c>
      <c r="J341" s="38">
        <f t="shared" si="113"/>
        <v>0</v>
      </c>
      <c r="K341" s="38">
        <f t="shared" si="113"/>
        <v>0</v>
      </c>
      <c r="L341" s="38">
        <f t="shared" si="113"/>
        <v>0</v>
      </c>
      <c r="M341" s="38">
        <f t="shared" si="113"/>
        <v>0</v>
      </c>
      <c r="N341" s="38">
        <f t="shared" si="113"/>
        <v>57346</v>
      </c>
      <c r="O341" s="38">
        <f t="shared" si="113"/>
        <v>0</v>
      </c>
      <c r="P341" s="38">
        <f t="shared" si="113"/>
        <v>0</v>
      </c>
      <c r="Q341" s="38">
        <f t="shared" si="113"/>
        <v>0</v>
      </c>
      <c r="R341" s="110"/>
    </row>
    <row r="342" spans="1:18" ht="83.25">
      <c r="A342" s="10" t="s">
        <v>25</v>
      </c>
      <c r="B342" s="3" t="s">
        <v>28</v>
      </c>
      <c r="C342" s="3" t="s">
        <v>121</v>
      </c>
      <c r="D342" s="51" t="s">
        <v>135</v>
      </c>
      <c r="E342" s="3" t="s">
        <v>479</v>
      </c>
      <c r="F342" s="38">
        <f t="shared" ref="F342:Q342" si="114">F343</f>
        <v>54678</v>
      </c>
      <c r="G342" s="38">
        <f t="shared" si="114"/>
        <v>0</v>
      </c>
      <c r="H342" s="38">
        <f t="shared" si="114"/>
        <v>0</v>
      </c>
      <c r="I342" s="38">
        <f t="shared" si="114"/>
        <v>0</v>
      </c>
      <c r="J342" s="38">
        <f t="shared" si="114"/>
        <v>0</v>
      </c>
      <c r="K342" s="38">
        <f t="shared" si="114"/>
        <v>0</v>
      </c>
      <c r="L342" s="38">
        <f t="shared" si="114"/>
        <v>0</v>
      </c>
      <c r="M342" s="38">
        <f t="shared" si="114"/>
        <v>0</v>
      </c>
      <c r="N342" s="38">
        <f t="shared" si="114"/>
        <v>54678</v>
      </c>
      <c r="O342" s="38">
        <f t="shared" si="114"/>
        <v>0</v>
      </c>
      <c r="P342" s="38">
        <f t="shared" si="114"/>
        <v>0</v>
      </c>
      <c r="Q342" s="38">
        <f t="shared" si="114"/>
        <v>0</v>
      </c>
      <c r="R342" s="110"/>
    </row>
    <row r="343" spans="1:18" ht="24.75" customHeight="1">
      <c r="A343" s="8" t="s">
        <v>93</v>
      </c>
      <c r="B343" s="3" t="s">
        <v>28</v>
      </c>
      <c r="C343" s="3" t="s">
        <v>121</v>
      </c>
      <c r="D343" s="51" t="s">
        <v>135</v>
      </c>
      <c r="E343" s="3" t="s">
        <v>543</v>
      </c>
      <c r="F343" s="38">
        <v>54678</v>
      </c>
      <c r="G343" s="38"/>
      <c r="H343" s="38"/>
      <c r="I343" s="39"/>
      <c r="J343" s="19"/>
      <c r="K343" s="19"/>
      <c r="L343" s="19"/>
      <c r="M343" s="19"/>
      <c r="N343" s="38">
        <f>F343+J343+K343</f>
        <v>54678</v>
      </c>
      <c r="O343" s="38">
        <f>G343+K343</f>
        <v>0</v>
      </c>
      <c r="P343" s="38">
        <f>H343+L343+M343</f>
        <v>0</v>
      </c>
      <c r="Q343" s="39">
        <f>I343+M343</f>
        <v>0</v>
      </c>
      <c r="R343" s="110"/>
    </row>
    <row r="344" spans="1:18" s="26" customFormat="1" ht="33.75">
      <c r="A344" s="10" t="s">
        <v>35</v>
      </c>
      <c r="B344" s="3" t="s">
        <v>28</v>
      </c>
      <c r="C344" s="3" t="s">
        <v>121</v>
      </c>
      <c r="D344" s="51" t="s">
        <v>135</v>
      </c>
      <c r="E344" s="3" t="s">
        <v>483</v>
      </c>
      <c r="F344" s="38">
        <f t="shared" ref="F344:Q344" si="115">F345</f>
        <v>2638</v>
      </c>
      <c r="G344" s="38">
        <f t="shared" si="115"/>
        <v>0</v>
      </c>
      <c r="H344" s="38">
        <f t="shared" si="115"/>
        <v>0</v>
      </c>
      <c r="I344" s="38">
        <f t="shared" si="115"/>
        <v>0</v>
      </c>
      <c r="J344" s="38">
        <f t="shared" si="115"/>
        <v>0</v>
      </c>
      <c r="K344" s="38">
        <f t="shared" si="115"/>
        <v>0</v>
      </c>
      <c r="L344" s="38">
        <f t="shared" si="115"/>
        <v>0</v>
      </c>
      <c r="M344" s="38">
        <f t="shared" si="115"/>
        <v>0</v>
      </c>
      <c r="N344" s="38">
        <f t="shared" si="115"/>
        <v>2638</v>
      </c>
      <c r="O344" s="38">
        <f t="shared" si="115"/>
        <v>0</v>
      </c>
      <c r="P344" s="38">
        <f t="shared" si="115"/>
        <v>0</v>
      </c>
      <c r="Q344" s="38">
        <f t="shared" si="115"/>
        <v>0</v>
      </c>
      <c r="R344" s="110"/>
    </row>
    <row r="345" spans="1:18" s="26" customFormat="1" ht="33" customHeight="1">
      <c r="A345" s="8" t="s">
        <v>36</v>
      </c>
      <c r="B345" s="3" t="s">
        <v>28</v>
      </c>
      <c r="C345" s="3" t="s">
        <v>121</v>
      </c>
      <c r="D345" s="51" t="s">
        <v>135</v>
      </c>
      <c r="E345" s="3" t="s">
        <v>484</v>
      </c>
      <c r="F345" s="38">
        <v>2638</v>
      </c>
      <c r="G345" s="38"/>
      <c r="H345" s="38"/>
      <c r="I345" s="39"/>
      <c r="J345" s="60"/>
      <c r="K345" s="60"/>
      <c r="L345" s="60"/>
      <c r="M345" s="60"/>
      <c r="N345" s="38">
        <f>F345+J345+K345</f>
        <v>2638</v>
      </c>
      <c r="O345" s="38">
        <f>G345+K345</f>
        <v>0</v>
      </c>
      <c r="P345" s="38">
        <f>H345+L345+M345</f>
        <v>0</v>
      </c>
      <c r="Q345" s="39">
        <f>I345+M345</f>
        <v>0</v>
      </c>
      <c r="R345" s="110"/>
    </row>
    <row r="346" spans="1:18" s="37" customFormat="1" ht="20.25">
      <c r="A346" s="10" t="s">
        <v>39</v>
      </c>
      <c r="B346" s="3" t="s">
        <v>28</v>
      </c>
      <c r="C346" s="3" t="s">
        <v>121</v>
      </c>
      <c r="D346" s="51" t="s">
        <v>135</v>
      </c>
      <c r="E346" s="3" t="s">
        <v>490</v>
      </c>
      <c r="F346" s="38">
        <f t="shared" ref="F346:Q346" si="116">F347</f>
        <v>30</v>
      </c>
      <c r="G346" s="38">
        <f t="shared" si="116"/>
        <v>0</v>
      </c>
      <c r="H346" s="38">
        <f t="shared" si="116"/>
        <v>0</v>
      </c>
      <c r="I346" s="38">
        <f t="shared" si="116"/>
        <v>0</v>
      </c>
      <c r="J346" s="38">
        <f t="shared" si="116"/>
        <v>0</v>
      </c>
      <c r="K346" s="38">
        <f t="shared" si="116"/>
        <v>0</v>
      </c>
      <c r="L346" s="38">
        <f t="shared" si="116"/>
        <v>0</v>
      </c>
      <c r="M346" s="38">
        <f t="shared" si="116"/>
        <v>0</v>
      </c>
      <c r="N346" s="38">
        <f t="shared" si="116"/>
        <v>30</v>
      </c>
      <c r="O346" s="38">
        <f t="shared" si="116"/>
        <v>0</v>
      </c>
      <c r="P346" s="38">
        <f t="shared" si="116"/>
        <v>0</v>
      </c>
      <c r="Q346" s="38">
        <f t="shared" si="116"/>
        <v>0</v>
      </c>
      <c r="R346" s="110"/>
    </row>
    <row r="347" spans="1:18" s="49" customFormat="1" ht="20.25">
      <c r="A347" s="10" t="s">
        <v>41</v>
      </c>
      <c r="B347" s="3" t="s">
        <v>28</v>
      </c>
      <c r="C347" s="3" t="s">
        <v>121</v>
      </c>
      <c r="D347" s="51" t="s">
        <v>135</v>
      </c>
      <c r="E347" s="3" t="s">
        <v>492</v>
      </c>
      <c r="F347" s="38">
        <v>30</v>
      </c>
      <c r="G347" s="38"/>
      <c r="H347" s="38"/>
      <c r="I347" s="39"/>
      <c r="J347" s="66"/>
      <c r="K347" s="66"/>
      <c r="L347" s="66"/>
      <c r="M347" s="66"/>
      <c r="N347" s="38">
        <f>F347+J347+K347</f>
        <v>30</v>
      </c>
      <c r="O347" s="38">
        <f>G347+K347</f>
        <v>0</v>
      </c>
      <c r="P347" s="38">
        <f>H347+L347+M347</f>
        <v>0</v>
      </c>
      <c r="Q347" s="39">
        <f>I347+M347</f>
        <v>0</v>
      </c>
      <c r="R347" s="110"/>
    </row>
    <row r="348" spans="1:18" s="49" customFormat="1" ht="20.25" hidden="1">
      <c r="A348" s="130" t="s">
        <v>601</v>
      </c>
      <c r="B348" s="125" t="s">
        <v>28</v>
      </c>
      <c r="C348" s="125" t="s">
        <v>121</v>
      </c>
      <c r="D348" s="140" t="s">
        <v>602</v>
      </c>
      <c r="E348" s="125"/>
      <c r="F348" s="127">
        <f>F349</f>
        <v>0</v>
      </c>
      <c r="G348" s="127">
        <f t="shared" ref="G348:Q349" si="117">G349</f>
        <v>0</v>
      </c>
      <c r="H348" s="127">
        <f t="shared" si="117"/>
        <v>0</v>
      </c>
      <c r="I348" s="127">
        <f t="shared" si="117"/>
        <v>0</v>
      </c>
      <c r="J348" s="38">
        <f t="shared" si="117"/>
        <v>0</v>
      </c>
      <c r="K348" s="38">
        <f t="shared" si="117"/>
        <v>0</v>
      </c>
      <c r="L348" s="38">
        <f t="shared" si="117"/>
        <v>0</v>
      </c>
      <c r="M348" s="38">
        <f t="shared" si="117"/>
        <v>0</v>
      </c>
      <c r="N348" s="38">
        <f t="shared" si="117"/>
        <v>0</v>
      </c>
      <c r="O348" s="38">
        <f t="shared" si="117"/>
        <v>0</v>
      </c>
      <c r="P348" s="38">
        <f t="shared" si="117"/>
        <v>0</v>
      </c>
      <c r="Q348" s="38">
        <f t="shared" si="117"/>
        <v>0</v>
      </c>
      <c r="R348" s="110"/>
    </row>
    <row r="349" spans="1:18" s="49" customFormat="1" ht="33.75" hidden="1">
      <c r="A349" s="130" t="s">
        <v>77</v>
      </c>
      <c r="B349" s="125" t="s">
        <v>28</v>
      </c>
      <c r="C349" s="125" t="s">
        <v>121</v>
      </c>
      <c r="D349" s="140" t="s">
        <v>602</v>
      </c>
      <c r="E349" s="125" t="s">
        <v>471</v>
      </c>
      <c r="F349" s="127">
        <f>F350</f>
        <v>0</v>
      </c>
      <c r="G349" s="127">
        <f t="shared" si="117"/>
        <v>0</v>
      </c>
      <c r="H349" s="127">
        <f t="shared" si="117"/>
        <v>0</v>
      </c>
      <c r="I349" s="127">
        <f t="shared" si="117"/>
        <v>0</v>
      </c>
      <c r="J349" s="38">
        <f t="shared" si="117"/>
        <v>0</v>
      </c>
      <c r="K349" s="38">
        <f t="shared" si="117"/>
        <v>0</v>
      </c>
      <c r="L349" s="38">
        <f t="shared" si="117"/>
        <v>0</v>
      </c>
      <c r="M349" s="38">
        <f t="shared" si="117"/>
        <v>0</v>
      </c>
      <c r="N349" s="38">
        <f t="shared" si="117"/>
        <v>0</v>
      </c>
      <c r="O349" s="38">
        <f t="shared" si="117"/>
        <v>0</v>
      </c>
      <c r="P349" s="38">
        <f t="shared" si="117"/>
        <v>0</v>
      </c>
      <c r="Q349" s="38">
        <f t="shared" si="117"/>
        <v>0</v>
      </c>
      <c r="R349" s="110"/>
    </row>
    <row r="350" spans="1:18" s="49" customFormat="1" ht="69.75" hidden="1" customHeight="1">
      <c r="A350" s="130" t="s">
        <v>119</v>
      </c>
      <c r="B350" s="125" t="s">
        <v>28</v>
      </c>
      <c r="C350" s="125" t="s">
        <v>121</v>
      </c>
      <c r="D350" s="140" t="s">
        <v>602</v>
      </c>
      <c r="E350" s="125" t="s">
        <v>537</v>
      </c>
      <c r="F350" s="127"/>
      <c r="G350" s="127"/>
      <c r="H350" s="127"/>
      <c r="I350" s="128"/>
      <c r="J350" s="54"/>
      <c r="K350" s="54"/>
      <c r="L350" s="54"/>
      <c r="M350" s="54"/>
      <c r="N350" s="38">
        <f>F350+J350+K350</f>
        <v>0</v>
      </c>
      <c r="O350" s="38">
        <f>G350+K350</f>
        <v>0</v>
      </c>
      <c r="P350" s="38">
        <f>H350+L350+M350</f>
        <v>0</v>
      </c>
      <c r="Q350" s="39">
        <f>I350+M350</f>
        <v>0</v>
      </c>
      <c r="R350" s="110"/>
    </row>
    <row r="351" spans="1:18" s="49" customFormat="1" ht="20.25">
      <c r="A351" s="7" t="s">
        <v>19</v>
      </c>
      <c r="B351" s="3" t="s">
        <v>28</v>
      </c>
      <c r="C351" s="3" t="s">
        <v>121</v>
      </c>
      <c r="D351" s="3" t="s">
        <v>20</v>
      </c>
      <c r="E351" s="3"/>
      <c r="F351" s="38">
        <f>F352+F356+F359</f>
        <v>1229</v>
      </c>
      <c r="G351" s="38">
        <f t="shared" ref="G351:I351" si="118">G352+G356+G359</f>
        <v>0</v>
      </c>
      <c r="H351" s="38">
        <f t="shared" si="118"/>
        <v>59575</v>
      </c>
      <c r="I351" s="38">
        <f t="shared" si="118"/>
        <v>0</v>
      </c>
      <c r="J351" s="38">
        <f t="shared" ref="F351:Q353" si="119">J352</f>
        <v>0</v>
      </c>
      <c r="K351" s="38">
        <f t="shared" si="119"/>
        <v>0</v>
      </c>
      <c r="L351" s="38">
        <f t="shared" si="119"/>
        <v>0</v>
      </c>
      <c r="M351" s="38">
        <f t="shared" si="119"/>
        <v>0</v>
      </c>
      <c r="N351" s="38">
        <f t="shared" si="119"/>
        <v>1229</v>
      </c>
      <c r="O351" s="38">
        <f t="shared" si="119"/>
        <v>0</v>
      </c>
      <c r="P351" s="38">
        <f t="shared" si="119"/>
        <v>1229</v>
      </c>
      <c r="Q351" s="38">
        <f t="shared" si="119"/>
        <v>0</v>
      </c>
      <c r="R351" s="110"/>
    </row>
    <row r="352" spans="1:18" s="49" customFormat="1" ht="20.25">
      <c r="A352" s="86" t="s">
        <v>67</v>
      </c>
      <c r="B352" s="3" t="s">
        <v>28</v>
      </c>
      <c r="C352" s="3" t="s">
        <v>121</v>
      </c>
      <c r="D352" s="3" t="s">
        <v>94</v>
      </c>
      <c r="E352" s="3"/>
      <c r="F352" s="38">
        <f t="shared" si="119"/>
        <v>1229</v>
      </c>
      <c r="G352" s="38">
        <f t="shared" si="119"/>
        <v>0</v>
      </c>
      <c r="H352" s="38">
        <f t="shared" si="119"/>
        <v>1229</v>
      </c>
      <c r="I352" s="38">
        <f t="shared" si="119"/>
        <v>0</v>
      </c>
      <c r="J352" s="38">
        <f t="shared" si="119"/>
        <v>0</v>
      </c>
      <c r="K352" s="38">
        <f t="shared" si="119"/>
        <v>0</v>
      </c>
      <c r="L352" s="38">
        <f t="shared" si="119"/>
        <v>0</v>
      </c>
      <c r="M352" s="38">
        <f t="shared" si="119"/>
        <v>0</v>
      </c>
      <c r="N352" s="38">
        <f t="shared" si="119"/>
        <v>1229</v>
      </c>
      <c r="O352" s="38">
        <f t="shared" si="119"/>
        <v>0</v>
      </c>
      <c r="P352" s="38">
        <f t="shared" si="119"/>
        <v>1229</v>
      </c>
      <c r="Q352" s="38">
        <f t="shared" si="119"/>
        <v>0</v>
      </c>
      <c r="R352" s="110"/>
    </row>
    <row r="353" spans="1:18" s="49" customFormat="1" ht="49.5">
      <c r="A353" s="86" t="s">
        <v>125</v>
      </c>
      <c r="B353" s="3" t="s">
        <v>28</v>
      </c>
      <c r="C353" s="3" t="s">
        <v>121</v>
      </c>
      <c r="D353" s="3" t="s">
        <v>136</v>
      </c>
      <c r="E353" s="3"/>
      <c r="F353" s="38">
        <f>F354</f>
        <v>1229</v>
      </c>
      <c r="G353" s="38">
        <f>G354</f>
        <v>0</v>
      </c>
      <c r="H353" s="38">
        <f t="shared" si="119"/>
        <v>1229</v>
      </c>
      <c r="I353" s="38">
        <f t="shared" si="119"/>
        <v>0</v>
      </c>
      <c r="J353" s="38">
        <f t="shared" si="119"/>
        <v>0</v>
      </c>
      <c r="K353" s="38">
        <f t="shared" si="119"/>
        <v>0</v>
      </c>
      <c r="L353" s="38">
        <f t="shared" si="119"/>
        <v>0</v>
      </c>
      <c r="M353" s="38">
        <f t="shared" si="119"/>
        <v>0</v>
      </c>
      <c r="N353" s="38">
        <f t="shared" si="119"/>
        <v>1229</v>
      </c>
      <c r="O353" s="38">
        <f t="shared" si="119"/>
        <v>0</v>
      </c>
      <c r="P353" s="38">
        <f t="shared" si="119"/>
        <v>1229</v>
      </c>
      <c r="Q353" s="38">
        <f t="shared" si="119"/>
        <v>0</v>
      </c>
      <c r="R353" s="110"/>
    </row>
    <row r="354" spans="1:18" s="49" customFormat="1" ht="33">
      <c r="A354" s="86" t="s">
        <v>35</v>
      </c>
      <c r="B354" s="3" t="s">
        <v>28</v>
      </c>
      <c r="C354" s="3" t="s">
        <v>121</v>
      </c>
      <c r="D354" s="3" t="s">
        <v>136</v>
      </c>
      <c r="E354" s="3" t="s">
        <v>483</v>
      </c>
      <c r="F354" s="38">
        <f t="shared" ref="F354:Q354" si="120">F355</f>
        <v>1229</v>
      </c>
      <c r="G354" s="38">
        <f t="shared" si="120"/>
        <v>0</v>
      </c>
      <c r="H354" s="38">
        <f t="shared" si="120"/>
        <v>1229</v>
      </c>
      <c r="I354" s="38">
        <f t="shared" si="120"/>
        <v>0</v>
      </c>
      <c r="J354" s="38">
        <f t="shared" si="120"/>
        <v>0</v>
      </c>
      <c r="K354" s="38">
        <f t="shared" si="120"/>
        <v>0</v>
      </c>
      <c r="L354" s="38">
        <f t="shared" si="120"/>
        <v>0</v>
      </c>
      <c r="M354" s="38">
        <f t="shared" si="120"/>
        <v>0</v>
      </c>
      <c r="N354" s="38">
        <f t="shared" si="120"/>
        <v>1229</v>
      </c>
      <c r="O354" s="38">
        <f t="shared" si="120"/>
        <v>0</v>
      </c>
      <c r="P354" s="38">
        <f t="shared" si="120"/>
        <v>1229</v>
      </c>
      <c r="Q354" s="38">
        <f t="shared" si="120"/>
        <v>0</v>
      </c>
      <c r="R354" s="110"/>
    </row>
    <row r="355" spans="1:18" s="49" customFormat="1" ht="36.75" customHeight="1">
      <c r="A355" s="86" t="s">
        <v>36</v>
      </c>
      <c r="B355" s="3" t="s">
        <v>28</v>
      </c>
      <c r="C355" s="3" t="s">
        <v>121</v>
      </c>
      <c r="D355" s="3" t="s">
        <v>136</v>
      </c>
      <c r="E355" s="3" t="s">
        <v>484</v>
      </c>
      <c r="F355" s="38">
        <v>1229</v>
      </c>
      <c r="G355" s="38"/>
      <c r="H355" s="38">
        <v>1229</v>
      </c>
      <c r="I355" s="39"/>
      <c r="J355" s="52"/>
      <c r="K355" s="52"/>
      <c r="L355" s="52"/>
      <c r="M355" s="52"/>
      <c r="N355" s="38">
        <f>F355+J355+K355</f>
        <v>1229</v>
      </c>
      <c r="O355" s="38">
        <f>G355+K355</f>
        <v>0</v>
      </c>
      <c r="P355" s="38">
        <f>H355+L355+M355</f>
        <v>1229</v>
      </c>
      <c r="Q355" s="39">
        <f>I355+M355</f>
        <v>0</v>
      </c>
      <c r="R355" s="110"/>
    </row>
    <row r="356" spans="1:18" s="49" customFormat="1" ht="83.25">
      <c r="A356" s="8" t="s">
        <v>131</v>
      </c>
      <c r="B356" s="3" t="s">
        <v>28</v>
      </c>
      <c r="C356" s="3" t="s">
        <v>121</v>
      </c>
      <c r="D356" s="51" t="s">
        <v>508</v>
      </c>
      <c r="E356" s="3"/>
      <c r="F356" s="38">
        <f>F357+F366</f>
        <v>0</v>
      </c>
      <c r="G356" s="38">
        <f t="shared" ref="G356:I356" si="121">G357+G366</f>
        <v>0</v>
      </c>
      <c r="H356" s="38">
        <f>H357+H366</f>
        <v>1000</v>
      </c>
      <c r="I356" s="38">
        <f t="shared" si="121"/>
        <v>0</v>
      </c>
      <c r="J356" s="52"/>
      <c r="K356" s="52"/>
      <c r="L356" s="52"/>
      <c r="M356" s="52"/>
      <c r="N356" s="38"/>
      <c r="O356" s="38"/>
      <c r="P356" s="38"/>
      <c r="Q356" s="39"/>
      <c r="R356" s="110"/>
    </row>
    <row r="357" spans="1:18" s="49" customFormat="1" ht="33.75">
      <c r="A357" s="8" t="s">
        <v>77</v>
      </c>
      <c r="B357" s="3" t="s">
        <v>28</v>
      </c>
      <c r="C357" s="3" t="s">
        <v>121</v>
      </c>
      <c r="D357" s="51" t="s">
        <v>508</v>
      </c>
      <c r="E357" s="4">
        <v>600</v>
      </c>
      <c r="F357" s="38">
        <f t="shared" ref="F357:I357" si="122">F358</f>
        <v>0</v>
      </c>
      <c r="G357" s="38">
        <f t="shared" si="122"/>
        <v>0</v>
      </c>
      <c r="H357" s="38">
        <f t="shared" si="122"/>
        <v>1000</v>
      </c>
      <c r="I357" s="38">
        <f t="shared" si="122"/>
        <v>0</v>
      </c>
      <c r="J357" s="52"/>
      <c r="K357" s="52"/>
      <c r="L357" s="52"/>
      <c r="M357" s="52"/>
      <c r="N357" s="38"/>
      <c r="O357" s="38"/>
      <c r="P357" s="38"/>
      <c r="Q357" s="39"/>
      <c r="R357" s="110"/>
    </row>
    <row r="358" spans="1:18" s="49" customFormat="1" ht="50.25">
      <c r="A358" s="8" t="s">
        <v>509</v>
      </c>
      <c r="B358" s="3" t="s">
        <v>28</v>
      </c>
      <c r="C358" s="3" t="s">
        <v>121</v>
      </c>
      <c r="D358" s="51" t="s">
        <v>508</v>
      </c>
      <c r="E358" s="4">
        <v>630</v>
      </c>
      <c r="F358" s="38">
        <v>0</v>
      </c>
      <c r="G358" s="38"/>
      <c r="H358" s="38">
        <v>1000</v>
      </c>
      <c r="I358" s="39"/>
      <c r="J358" s="52"/>
      <c r="K358" s="52"/>
      <c r="L358" s="52"/>
      <c r="M358" s="52"/>
      <c r="N358" s="38"/>
      <c r="O358" s="38"/>
      <c r="P358" s="38"/>
      <c r="Q358" s="39"/>
      <c r="R358" s="110"/>
    </row>
    <row r="359" spans="1:18" s="49" customFormat="1" ht="50.25">
      <c r="A359" s="8" t="s">
        <v>125</v>
      </c>
      <c r="B359" s="3" t="s">
        <v>28</v>
      </c>
      <c r="C359" s="3" t="s">
        <v>121</v>
      </c>
      <c r="D359" s="51" t="s">
        <v>507</v>
      </c>
      <c r="E359" s="3"/>
      <c r="F359" s="38">
        <f>F360+F362+F364</f>
        <v>0</v>
      </c>
      <c r="G359" s="38">
        <f t="shared" ref="G359:I359" si="123">G360+G362+G364</f>
        <v>0</v>
      </c>
      <c r="H359" s="38">
        <f t="shared" si="123"/>
        <v>57346</v>
      </c>
      <c r="I359" s="38">
        <f t="shared" si="123"/>
        <v>0</v>
      </c>
      <c r="J359" s="52"/>
      <c r="K359" s="52"/>
      <c r="L359" s="52"/>
      <c r="M359" s="52"/>
      <c r="N359" s="38"/>
      <c r="O359" s="38"/>
      <c r="P359" s="38"/>
      <c r="Q359" s="39"/>
      <c r="R359" s="110"/>
    </row>
    <row r="360" spans="1:18" s="49" customFormat="1" ht="83.25">
      <c r="A360" s="8" t="s">
        <v>25</v>
      </c>
      <c r="B360" s="3" t="s">
        <v>28</v>
      </c>
      <c r="C360" s="3" t="s">
        <v>121</v>
      </c>
      <c r="D360" s="51" t="s">
        <v>507</v>
      </c>
      <c r="E360" s="4">
        <v>100</v>
      </c>
      <c r="F360" s="38">
        <f t="shared" ref="F360:I360" si="124">F361</f>
        <v>0</v>
      </c>
      <c r="G360" s="38">
        <f t="shared" si="124"/>
        <v>0</v>
      </c>
      <c r="H360" s="38">
        <f t="shared" si="124"/>
        <v>54678</v>
      </c>
      <c r="I360" s="38">
        <f t="shared" si="124"/>
        <v>0</v>
      </c>
      <c r="J360" s="52"/>
      <c r="K360" s="52"/>
      <c r="L360" s="52"/>
      <c r="M360" s="52"/>
      <c r="N360" s="38"/>
      <c r="O360" s="38"/>
      <c r="P360" s="38"/>
      <c r="Q360" s="39"/>
      <c r="R360" s="110"/>
    </row>
    <row r="361" spans="1:18" s="49" customFormat="1" ht="21" customHeight="1">
      <c r="A361" s="8" t="s">
        <v>93</v>
      </c>
      <c r="B361" s="3" t="s">
        <v>28</v>
      </c>
      <c r="C361" s="3" t="s">
        <v>121</v>
      </c>
      <c r="D361" s="51" t="s">
        <v>507</v>
      </c>
      <c r="E361" s="4">
        <v>110</v>
      </c>
      <c r="F361" s="38">
        <v>0</v>
      </c>
      <c r="G361" s="38"/>
      <c r="H361" s="38">
        <v>54678</v>
      </c>
      <c r="I361" s="39"/>
      <c r="J361" s="52"/>
      <c r="K361" s="52"/>
      <c r="L361" s="52"/>
      <c r="M361" s="52"/>
      <c r="N361" s="38"/>
      <c r="O361" s="38"/>
      <c r="P361" s="38"/>
      <c r="Q361" s="39"/>
      <c r="R361" s="110"/>
    </row>
    <row r="362" spans="1:18" s="49" customFormat="1" ht="33.75">
      <c r="A362" s="8" t="s">
        <v>35</v>
      </c>
      <c r="B362" s="3" t="s">
        <v>28</v>
      </c>
      <c r="C362" s="3" t="s">
        <v>121</v>
      </c>
      <c r="D362" s="51" t="s">
        <v>507</v>
      </c>
      <c r="E362" s="4">
        <v>200</v>
      </c>
      <c r="F362" s="38">
        <f t="shared" ref="F362:I362" si="125">F363</f>
        <v>0</v>
      </c>
      <c r="G362" s="38">
        <f t="shared" si="125"/>
        <v>0</v>
      </c>
      <c r="H362" s="38">
        <f t="shared" si="125"/>
        <v>2638</v>
      </c>
      <c r="I362" s="38">
        <f t="shared" si="125"/>
        <v>0</v>
      </c>
      <c r="J362" s="52"/>
      <c r="K362" s="52"/>
      <c r="L362" s="52"/>
      <c r="M362" s="52"/>
      <c r="N362" s="38"/>
      <c r="O362" s="38"/>
      <c r="P362" s="38"/>
      <c r="Q362" s="39"/>
      <c r="R362" s="110"/>
    </row>
    <row r="363" spans="1:18" s="49" customFormat="1" ht="34.5" customHeight="1">
      <c r="A363" s="8" t="s">
        <v>36</v>
      </c>
      <c r="B363" s="3" t="s">
        <v>28</v>
      </c>
      <c r="C363" s="3" t="s">
        <v>121</v>
      </c>
      <c r="D363" s="51" t="s">
        <v>507</v>
      </c>
      <c r="E363" s="4">
        <v>240</v>
      </c>
      <c r="F363" s="38">
        <v>0</v>
      </c>
      <c r="G363" s="38"/>
      <c r="H363" s="38">
        <v>2638</v>
      </c>
      <c r="I363" s="39"/>
      <c r="J363" s="52"/>
      <c r="K363" s="52"/>
      <c r="L363" s="52"/>
      <c r="M363" s="52"/>
      <c r="N363" s="38"/>
      <c r="O363" s="38"/>
      <c r="P363" s="38"/>
      <c r="Q363" s="39"/>
      <c r="R363" s="110"/>
    </row>
    <row r="364" spans="1:18" s="49" customFormat="1" ht="20.25">
      <c r="A364" s="8" t="s">
        <v>39</v>
      </c>
      <c r="B364" s="3" t="s">
        <v>28</v>
      </c>
      <c r="C364" s="3" t="s">
        <v>121</v>
      </c>
      <c r="D364" s="51" t="s">
        <v>507</v>
      </c>
      <c r="E364" s="4">
        <v>800</v>
      </c>
      <c r="F364" s="38">
        <f t="shared" ref="F364:I364" si="126">F365</f>
        <v>0</v>
      </c>
      <c r="G364" s="38">
        <f t="shared" si="126"/>
        <v>0</v>
      </c>
      <c r="H364" s="38">
        <f t="shared" si="126"/>
        <v>30</v>
      </c>
      <c r="I364" s="38">
        <f t="shared" si="126"/>
        <v>0</v>
      </c>
      <c r="J364" s="52"/>
      <c r="K364" s="52"/>
      <c r="L364" s="52"/>
      <c r="M364" s="52"/>
      <c r="N364" s="38"/>
      <c r="O364" s="38"/>
      <c r="P364" s="38"/>
      <c r="Q364" s="39"/>
      <c r="R364" s="110"/>
    </row>
    <row r="365" spans="1:18" s="49" customFormat="1" ht="20.25">
      <c r="A365" s="8" t="s">
        <v>41</v>
      </c>
      <c r="B365" s="3" t="s">
        <v>28</v>
      </c>
      <c r="C365" s="3" t="s">
        <v>121</v>
      </c>
      <c r="D365" s="51" t="s">
        <v>507</v>
      </c>
      <c r="E365" s="4">
        <v>850</v>
      </c>
      <c r="F365" s="38">
        <v>0</v>
      </c>
      <c r="G365" s="38"/>
      <c r="H365" s="38">
        <v>30</v>
      </c>
      <c r="I365" s="39"/>
      <c r="J365" s="52"/>
      <c r="K365" s="52"/>
      <c r="L365" s="52"/>
      <c r="M365" s="52"/>
      <c r="N365" s="38"/>
      <c r="O365" s="38"/>
      <c r="P365" s="38"/>
      <c r="Q365" s="39"/>
      <c r="R365" s="110"/>
    </row>
    <row r="366" spans="1:18" s="41" customFormat="1" ht="20.25">
      <c r="A366" s="8"/>
      <c r="B366" s="3"/>
      <c r="C366" s="3"/>
      <c r="D366" s="51"/>
      <c r="E366" s="3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10"/>
    </row>
    <row r="367" spans="1:18" s="41" customFormat="1" ht="20.25">
      <c r="A367" s="21" t="s">
        <v>137</v>
      </c>
      <c r="B367" s="22" t="s">
        <v>138</v>
      </c>
      <c r="C367" s="22"/>
      <c r="D367" s="23"/>
      <c r="E367" s="22"/>
      <c r="F367" s="59">
        <f t="shared" ref="F367:Q367" si="127">F369+F451+F500+F566+F575</f>
        <v>1801661</v>
      </c>
      <c r="G367" s="59">
        <f t="shared" si="127"/>
        <v>818806</v>
      </c>
      <c r="H367" s="59">
        <f t="shared" si="127"/>
        <v>973787</v>
      </c>
      <c r="I367" s="59">
        <f t="shared" si="127"/>
        <v>0</v>
      </c>
      <c r="J367" s="59">
        <f t="shared" si="127"/>
        <v>0</v>
      </c>
      <c r="K367" s="59">
        <f t="shared" si="127"/>
        <v>0</v>
      </c>
      <c r="L367" s="59">
        <f t="shared" si="127"/>
        <v>0</v>
      </c>
      <c r="M367" s="59">
        <f t="shared" si="127"/>
        <v>0</v>
      </c>
      <c r="N367" s="59">
        <f t="shared" si="127"/>
        <v>1676458</v>
      </c>
      <c r="O367" s="59">
        <f t="shared" si="127"/>
        <v>700000</v>
      </c>
      <c r="P367" s="59">
        <f t="shared" si="127"/>
        <v>967521</v>
      </c>
      <c r="Q367" s="59">
        <f t="shared" si="127"/>
        <v>0</v>
      </c>
      <c r="R367" s="110"/>
    </row>
    <row r="368" spans="1:18" s="41" customFormat="1" ht="20.25">
      <c r="A368" s="21"/>
      <c r="B368" s="22"/>
      <c r="C368" s="22"/>
      <c r="D368" s="23"/>
      <c r="E368" s="22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110"/>
    </row>
    <row r="369" spans="1:18" s="41" customFormat="1" ht="20.25">
      <c r="A369" s="33" t="s">
        <v>139</v>
      </c>
      <c r="B369" s="34" t="s">
        <v>43</v>
      </c>
      <c r="C369" s="34" t="s">
        <v>140</v>
      </c>
      <c r="D369" s="43"/>
      <c r="E369" s="34"/>
      <c r="F369" s="36">
        <f>F375+F416+F370</f>
        <v>21032</v>
      </c>
      <c r="G369" s="36">
        <f t="shared" ref="G369:I369" si="128">G375+G416+G370</f>
        <v>0</v>
      </c>
      <c r="H369" s="36">
        <f t="shared" si="128"/>
        <v>20718</v>
      </c>
      <c r="I369" s="36">
        <f t="shared" si="128"/>
        <v>0</v>
      </c>
      <c r="J369" s="36">
        <f t="shared" ref="J369:Q369" si="129">J375+J416</f>
        <v>0</v>
      </c>
      <c r="K369" s="36">
        <f t="shared" si="129"/>
        <v>0</v>
      </c>
      <c r="L369" s="36">
        <f t="shared" si="129"/>
        <v>0</v>
      </c>
      <c r="M369" s="36">
        <f t="shared" si="129"/>
        <v>0</v>
      </c>
      <c r="N369" s="36">
        <f t="shared" si="129"/>
        <v>19250</v>
      </c>
      <c r="O369" s="36">
        <f t="shared" si="129"/>
        <v>0</v>
      </c>
      <c r="P369" s="36">
        <f t="shared" si="129"/>
        <v>18936</v>
      </c>
      <c r="Q369" s="36">
        <f t="shared" si="129"/>
        <v>0</v>
      </c>
      <c r="R369" s="110"/>
    </row>
    <row r="370" spans="1:18" s="41" customFormat="1" ht="99.75">
      <c r="A370" s="8" t="s">
        <v>555</v>
      </c>
      <c r="B370" s="3" t="s">
        <v>43</v>
      </c>
      <c r="C370" s="3" t="s">
        <v>140</v>
      </c>
      <c r="D370" s="51" t="s">
        <v>66</v>
      </c>
      <c r="E370" s="3"/>
      <c r="F370" s="38">
        <f t="shared" ref="F370:I370" si="130">F371+F375+F383+F386+F389+F392+F395</f>
        <v>1782</v>
      </c>
      <c r="G370" s="38">
        <f t="shared" si="130"/>
        <v>0</v>
      </c>
      <c r="H370" s="38">
        <f t="shared" si="130"/>
        <v>1782</v>
      </c>
      <c r="I370" s="38">
        <f t="shared" si="130"/>
        <v>0</v>
      </c>
      <c r="J370" s="36"/>
      <c r="K370" s="36"/>
      <c r="L370" s="36"/>
      <c r="M370" s="36"/>
      <c r="N370" s="36"/>
      <c r="O370" s="36"/>
      <c r="P370" s="36"/>
      <c r="Q370" s="36"/>
      <c r="R370" s="110"/>
    </row>
    <row r="371" spans="1:18" s="41" customFormat="1" ht="33.75">
      <c r="A371" s="8" t="s">
        <v>73</v>
      </c>
      <c r="B371" s="3" t="s">
        <v>43</v>
      </c>
      <c r="C371" s="3" t="s">
        <v>140</v>
      </c>
      <c r="D371" s="51" t="s">
        <v>553</v>
      </c>
      <c r="E371" s="3"/>
      <c r="F371" s="38">
        <f>F372</f>
        <v>1782</v>
      </c>
      <c r="G371" s="38">
        <f t="shared" ref="G371:I373" si="131">G372</f>
        <v>0</v>
      </c>
      <c r="H371" s="38">
        <f t="shared" si="131"/>
        <v>1782</v>
      </c>
      <c r="I371" s="38">
        <f t="shared" si="131"/>
        <v>0</v>
      </c>
      <c r="J371" s="36"/>
      <c r="K371" s="36"/>
      <c r="L371" s="36"/>
      <c r="M371" s="36"/>
      <c r="N371" s="36"/>
      <c r="O371" s="36"/>
      <c r="P371" s="36"/>
      <c r="Q371" s="36"/>
      <c r="R371" s="110"/>
    </row>
    <row r="372" spans="1:18" s="41" customFormat="1" ht="33.75">
      <c r="A372" s="8" t="s">
        <v>144</v>
      </c>
      <c r="B372" s="3" t="s">
        <v>43</v>
      </c>
      <c r="C372" s="3" t="s">
        <v>140</v>
      </c>
      <c r="D372" s="51" t="s">
        <v>554</v>
      </c>
      <c r="E372" s="3"/>
      <c r="F372" s="38">
        <f>F373</f>
        <v>1782</v>
      </c>
      <c r="G372" s="38">
        <f t="shared" si="131"/>
        <v>0</v>
      </c>
      <c r="H372" s="38">
        <f t="shared" si="131"/>
        <v>1782</v>
      </c>
      <c r="I372" s="38">
        <f t="shared" si="131"/>
        <v>0</v>
      </c>
      <c r="J372" s="36"/>
      <c r="K372" s="36"/>
      <c r="L372" s="36"/>
      <c r="M372" s="36"/>
      <c r="N372" s="36"/>
      <c r="O372" s="36"/>
      <c r="P372" s="36"/>
      <c r="Q372" s="36"/>
      <c r="R372" s="110"/>
    </row>
    <row r="373" spans="1:18" s="41" customFormat="1" ht="33.75">
      <c r="A373" s="8" t="s">
        <v>35</v>
      </c>
      <c r="B373" s="3" t="s">
        <v>43</v>
      </c>
      <c r="C373" s="3" t="s">
        <v>140</v>
      </c>
      <c r="D373" s="51" t="s">
        <v>554</v>
      </c>
      <c r="E373" s="4">
        <v>200</v>
      </c>
      <c r="F373" s="38">
        <f>F374</f>
        <v>1782</v>
      </c>
      <c r="G373" s="38">
        <f t="shared" si="131"/>
        <v>0</v>
      </c>
      <c r="H373" s="38">
        <f t="shared" si="131"/>
        <v>1782</v>
      </c>
      <c r="I373" s="38">
        <f t="shared" si="131"/>
        <v>0</v>
      </c>
      <c r="J373" s="36"/>
      <c r="K373" s="36"/>
      <c r="L373" s="36"/>
      <c r="M373" s="36"/>
      <c r="N373" s="36"/>
      <c r="O373" s="36"/>
      <c r="P373" s="36"/>
      <c r="Q373" s="36"/>
      <c r="R373" s="110"/>
    </row>
    <row r="374" spans="1:18" s="41" customFormat="1" ht="31.5" customHeight="1">
      <c r="A374" s="8" t="s">
        <v>36</v>
      </c>
      <c r="B374" s="3" t="s">
        <v>43</v>
      </c>
      <c r="C374" s="3" t="s">
        <v>140</v>
      </c>
      <c r="D374" s="51" t="s">
        <v>554</v>
      </c>
      <c r="E374" s="4">
        <v>240</v>
      </c>
      <c r="F374" s="38">
        <v>1782</v>
      </c>
      <c r="G374" s="38"/>
      <c r="H374" s="38">
        <v>1782</v>
      </c>
      <c r="I374" s="39"/>
      <c r="J374" s="36"/>
      <c r="K374" s="36"/>
      <c r="L374" s="36"/>
      <c r="M374" s="36"/>
      <c r="N374" s="36"/>
      <c r="O374" s="36"/>
      <c r="P374" s="36"/>
      <c r="Q374" s="36"/>
      <c r="R374" s="110"/>
    </row>
    <row r="375" spans="1:18" s="41" customFormat="1" ht="50.25" hidden="1">
      <c r="A375" s="130" t="s">
        <v>141</v>
      </c>
      <c r="B375" s="125" t="s">
        <v>43</v>
      </c>
      <c r="C375" s="125" t="s">
        <v>140</v>
      </c>
      <c r="D375" s="140" t="s">
        <v>142</v>
      </c>
      <c r="E375" s="125"/>
      <c r="F375" s="127">
        <f>F376+F380+F384+F392+F395+F398+F403+F408+F411</f>
        <v>0</v>
      </c>
      <c r="G375" s="127">
        <f t="shared" ref="G375:Q375" si="132">G376+G380+G384+G392+G395+G398+G403+G408+G411</f>
        <v>0</v>
      </c>
      <c r="H375" s="127">
        <f t="shared" si="132"/>
        <v>0</v>
      </c>
      <c r="I375" s="127">
        <f t="shared" si="132"/>
        <v>0</v>
      </c>
      <c r="J375" s="38">
        <f t="shared" si="132"/>
        <v>0</v>
      </c>
      <c r="K375" s="38">
        <f t="shared" si="132"/>
        <v>0</v>
      </c>
      <c r="L375" s="38">
        <f t="shared" si="132"/>
        <v>0</v>
      </c>
      <c r="M375" s="38">
        <f t="shared" si="132"/>
        <v>0</v>
      </c>
      <c r="N375" s="38">
        <f t="shared" si="132"/>
        <v>0</v>
      </c>
      <c r="O375" s="38">
        <f t="shared" si="132"/>
        <v>0</v>
      </c>
      <c r="P375" s="38">
        <f t="shared" si="132"/>
        <v>0</v>
      </c>
      <c r="Q375" s="38">
        <f t="shared" si="132"/>
        <v>0</v>
      </c>
      <c r="R375" s="110"/>
    </row>
    <row r="376" spans="1:18" s="41" customFormat="1" ht="33.75" hidden="1">
      <c r="A376" s="130" t="s">
        <v>73</v>
      </c>
      <c r="B376" s="125" t="s">
        <v>43</v>
      </c>
      <c r="C376" s="125" t="s">
        <v>140</v>
      </c>
      <c r="D376" s="140" t="s">
        <v>143</v>
      </c>
      <c r="E376" s="125"/>
      <c r="F376" s="127">
        <f>F377</f>
        <v>0</v>
      </c>
      <c r="G376" s="127">
        <f t="shared" ref="G376:Q378" si="133">G377</f>
        <v>0</v>
      </c>
      <c r="H376" s="127">
        <f t="shared" si="133"/>
        <v>0</v>
      </c>
      <c r="I376" s="127">
        <f t="shared" si="133"/>
        <v>0</v>
      </c>
      <c r="J376" s="38">
        <f t="shared" si="133"/>
        <v>0</v>
      </c>
      <c r="K376" s="38">
        <f t="shared" si="133"/>
        <v>0</v>
      </c>
      <c r="L376" s="38">
        <f t="shared" si="133"/>
        <v>0</v>
      </c>
      <c r="M376" s="38">
        <f t="shared" si="133"/>
        <v>0</v>
      </c>
      <c r="N376" s="38">
        <f t="shared" si="133"/>
        <v>0</v>
      </c>
      <c r="O376" s="38">
        <f t="shared" si="133"/>
        <v>0</v>
      </c>
      <c r="P376" s="38">
        <f t="shared" si="133"/>
        <v>0</v>
      </c>
      <c r="Q376" s="38">
        <f t="shared" si="133"/>
        <v>0</v>
      </c>
      <c r="R376" s="110"/>
    </row>
    <row r="377" spans="1:18" s="41" customFormat="1" ht="33.75" hidden="1">
      <c r="A377" s="130" t="s">
        <v>144</v>
      </c>
      <c r="B377" s="125" t="s">
        <v>43</v>
      </c>
      <c r="C377" s="125" t="s">
        <v>140</v>
      </c>
      <c r="D377" s="140" t="s">
        <v>145</v>
      </c>
      <c r="E377" s="125"/>
      <c r="F377" s="127">
        <f>F378</f>
        <v>0</v>
      </c>
      <c r="G377" s="127">
        <f t="shared" si="133"/>
        <v>0</v>
      </c>
      <c r="H377" s="127">
        <f t="shared" si="133"/>
        <v>0</v>
      </c>
      <c r="I377" s="127">
        <f t="shared" si="133"/>
        <v>0</v>
      </c>
      <c r="J377" s="38">
        <f t="shared" si="133"/>
        <v>0</v>
      </c>
      <c r="K377" s="38">
        <f t="shared" si="133"/>
        <v>0</v>
      </c>
      <c r="L377" s="38">
        <f t="shared" si="133"/>
        <v>0</v>
      </c>
      <c r="M377" s="38">
        <f t="shared" si="133"/>
        <v>0</v>
      </c>
      <c r="N377" s="38">
        <f t="shared" si="133"/>
        <v>0</v>
      </c>
      <c r="O377" s="38">
        <f t="shared" si="133"/>
        <v>0</v>
      </c>
      <c r="P377" s="38">
        <f t="shared" si="133"/>
        <v>0</v>
      </c>
      <c r="Q377" s="38">
        <f t="shared" si="133"/>
        <v>0</v>
      </c>
      <c r="R377" s="110"/>
    </row>
    <row r="378" spans="1:18" s="41" customFormat="1" ht="33.75" hidden="1">
      <c r="A378" s="130" t="s">
        <v>77</v>
      </c>
      <c r="B378" s="125" t="s">
        <v>43</v>
      </c>
      <c r="C378" s="125" t="s">
        <v>140</v>
      </c>
      <c r="D378" s="140" t="s">
        <v>145</v>
      </c>
      <c r="E378" s="125" t="s">
        <v>471</v>
      </c>
      <c r="F378" s="127">
        <f>F379</f>
        <v>0</v>
      </c>
      <c r="G378" s="127">
        <f t="shared" si="133"/>
        <v>0</v>
      </c>
      <c r="H378" s="127">
        <f t="shared" si="133"/>
        <v>0</v>
      </c>
      <c r="I378" s="127">
        <f t="shared" si="133"/>
        <v>0</v>
      </c>
      <c r="J378" s="38">
        <f t="shared" si="133"/>
        <v>0</v>
      </c>
      <c r="K378" s="38">
        <f t="shared" si="133"/>
        <v>0</v>
      </c>
      <c r="L378" s="38">
        <f t="shared" si="133"/>
        <v>0</v>
      </c>
      <c r="M378" s="38">
        <f t="shared" si="133"/>
        <v>0</v>
      </c>
      <c r="N378" s="38">
        <f t="shared" si="133"/>
        <v>0</v>
      </c>
      <c r="O378" s="38">
        <f t="shared" si="133"/>
        <v>0</v>
      </c>
      <c r="P378" s="38">
        <f t="shared" si="133"/>
        <v>0</v>
      </c>
      <c r="Q378" s="38">
        <f t="shared" si="133"/>
        <v>0</v>
      </c>
      <c r="R378" s="110"/>
    </row>
    <row r="379" spans="1:18" s="41" customFormat="1" ht="20.25" hidden="1">
      <c r="A379" s="130" t="s">
        <v>146</v>
      </c>
      <c r="B379" s="125" t="s">
        <v>43</v>
      </c>
      <c r="C379" s="125" t="s">
        <v>140</v>
      </c>
      <c r="D379" s="140" t="s">
        <v>145</v>
      </c>
      <c r="E379" s="125" t="s">
        <v>472</v>
      </c>
      <c r="F379" s="127"/>
      <c r="G379" s="127"/>
      <c r="H379" s="127"/>
      <c r="I379" s="128"/>
      <c r="J379" s="54"/>
      <c r="K379" s="54"/>
      <c r="L379" s="54"/>
      <c r="M379" s="54"/>
      <c r="N379" s="38">
        <f>F379+J379+K379</f>
        <v>0</v>
      </c>
      <c r="O379" s="38">
        <f>G379+K379</f>
        <v>0</v>
      </c>
      <c r="P379" s="38">
        <f>H379+L379+M379</f>
        <v>0</v>
      </c>
      <c r="Q379" s="39">
        <f>I379+M379</f>
        <v>0</v>
      </c>
      <c r="R379" s="110"/>
    </row>
    <row r="380" spans="1:18" s="41" customFormat="1" ht="20.25" hidden="1">
      <c r="A380" s="130" t="s">
        <v>67</v>
      </c>
      <c r="B380" s="125" t="s">
        <v>43</v>
      </c>
      <c r="C380" s="125" t="s">
        <v>140</v>
      </c>
      <c r="D380" s="140" t="s">
        <v>603</v>
      </c>
      <c r="E380" s="125"/>
      <c r="F380" s="127">
        <f>F381</f>
        <v>0</v>
      </c>
      <c r="G380" s="127">
        <f t="shared" ref="F380:I382" si="134">G381</f>
        <v>0</v>
      </c>
      <c r="H380" s="127">
        <f t="shared" si="134"/>
        <v>0</v>
      </c>
      <c r="I380" s="128">
        <f t="shared" si="134"/>
        <v>0</v>
      </c>
      <c r="J380" s="54"/>
      <c r="K380" s="54"/>
      <c r="L380" s="54"/>
      <c r="M380" s="54"/>
      <c r="N380" s="38">
        <f>N381</f>
        <v>0</v>
      </c>
      <c r="O380" s="38">
        <f t="shared" ref="N380:Q382" si="135">O381</f>
        <v>0</v>
      </c>
      <c r="P380" s="38">
        <f t="shared" si="135"/>
        <v>0</v>
      </c>
      <c r="Q380" s="39">
        <f t="shared" si="135"/>
        <v>0</v>
      </c>
      <c r="R380" s="110"/>
    </row>
    <row r="381" spans="1:18" s="41" customFormat="1" ht="20.25" hidden="1">
      <c r="A381" s="130" t="s">
        <v>604</v>
      </c>
      <c r="B381" s="125" t="s">
        <v>43</v>
      </c>
      <c r="C381" s="125" t="s">
        <v>140</v>
      </c>
      <c r="D381" s="140" t="s">
        <v>605</v>
      </c>
      <c r="E381" s="125"/>
      <c r="F381" s="127">
        <f t="shared" si="134"/>
        <v>0</v>
      </c>
      <c r="G381" s="127">
        <f t="shared" si="134"/>
        <v>0</v>
      </c>
      <c r="H381" s="127">
        <f t="shared" si="134"/>
        <v>0</v>
      </c>
      <c r="I381" s="128">
        <f t="shared" si="134"/>
        <v>0</v>
      </c>
      <c r="J381" s="54"/>
      <c r="K381" s="54"/>
      <c r="L381" s="54"/>
      <c r="M381" s="54"/>
      <c r="N381" s="38">
        <f t="shared" si="135"/>
        <v>0</v>
      </c>
      <c r="O381" s="38">
        <f t="shared" si="135"/>
        <v>0</v>
      </c>
      <c r="P381" s="38">
        <f t="shared" si="135"/>
        <v>0</v>
      </c>
      <c r="Q381" s="39">
        <f t="shared" si="135"/>
        <v>0</v>
      </c>
      <c r="R381" s="110"/>
    </row>
    <row r="382" spans="1:18" s="41" customFormat="1" ht="33.75" hidden="1">
      <c r="A382" s="130" t="s">
        <v>35</v>
      </c>
      <c r="B382" s="125" t="s">
        <v>43</v>
      </c>
      <c r="C382" s="125" t="s">
        <v>140</v>
      </c>
      <c r="D382" s="140" t="s">
        <v>605</v>
      </c>
      <c r="E382" s="125" t="s">
        <v>483</v>
      </c>
      <c r="F382" s="127">
        <f t="shared" si="134"/>
        <v>0</v>
      </c>
      <c r="G382" s="127">
        <f t="shared" si="134"/>
        <v>0</v>
      </c>
      <c r="H382" s="127">
        <f t="shared" si="134"/>
        <v>0</v>
      </c>
      <c r="I382" s="128">
        <f t="shared" si="134"/>
        <v>0</v>
      </c>
      <c r="J382" s="54"/>
      <c r="K382" s="54"/>
      <c r="L382" s="54"/>
      <c r="M382" s="54"/>
      <c r="N382" s="38">
        <f t="shared" si="135"/>
        <v>0</v>
      </c>
      <c r="O382" s="38">
        <f t="shared" si="135"/>
        <v>0</v>
      </c>
      <c r="P382" s="38">
        <f t="shared" si="135"/>
        <v>0</v>
      </c>
      <c r="Q382" s="39">
        <f t="shared" si="135"/>
        <v>0</v>
      </c>
      <c r="R382" s="110"/>
    </row>
    <row r="383" spans="1:18" s="41" customFormat="1" ht="50.25" hidden="1">
      <c r="A383" s="124" t="s">
        <v>36</v>
      </c>
      <c r="B383" s="125" t="s">
        <v>43</v>
      </c>
      <c r="C383" s="125" t="s">
        <v>140</v>
      </c>
      <c r="D383" s="140" t="s">
        <v>605</v>
      </c>
      <c r="E383" s="125" t="s">
        <v>484</v>
      </c>
      <c r="F383" s="127"/>
      <c r="G383" s="127"/>
      <c r="H383" s="127"/>
      <c r="I383" s="128"/>
      <c r="J383" s="54"/>
      <c r="K383" s="54"/>
      <c r="L383" s="54"/>
      <c r="M383" s="54"/>
      <c r="N383" s="38"/>
      <c r="O383" s="38"/>
      <c r="P383" s="38"/>
      <c r="Q383" s="39"/>
      <c r="R383" s="110"/>
    </row>
    <row r="384" spans="1:18" s="41" customFormat="1" ht="33.75" hidden="1">
      <c r="A384" s="130" t="s">
        <v>90</v>
      </c>
      <c r="B384" s="125" t="s">
        <v>43</v>
      </c>
      <c r="C384" s="125" t="s">
        <v>140</v>
      </c>
      <c r="D384" s="131" t="s">
        <v>147</v>
      </c>
      <c r="E384" s="125"/>
      <c r="F384" s="127">
        <f>F385</f>
        <v>0</v>
      </c>
      <c r="G384" s="127">
        <f t="shared" ref="G384:Q384" si="136">G385</f>
        <v>0</v>
      </c>
      <c r="H384" s="127">
        <f t="shared" si="136"/>
        <v>0</v>
      </c>
      <c r="I384" s="127">
        <f t="shared" si="136"/>
        <v>0</v>
      </c>
      <c r="J384" s="38">
        <f t="shared" si="136"/>
        <v>0</v>
      </c>
      <c r="K384" s="38">
        <f t="shared" si="136"/>
        <v>0</v>
      </c>
      <c r="L384" s="38">
        <f t="shared" si="136"/>
        <v>0</v>
      </c>
      <c r="M384" s="38">
        <f t="shared" si="136"/>
        <v>0</v>
      </c>
      <c r="N384" s="38">
        <f t="shared" si="136"/>
        <v>0</v>
      </c>
      <c r="O384" s="38">
        <f t="shared" si="136"/>
        <v>0</v>
      </c>
      <c r="P384" s="38">
        <f t="shared" si="136"/>
        <v>0</v>
      </c>
      <c r="Q384" s="38">
        <f t="shared" si="136"/>
        <v>0</v>
      </c>
      <c r="R384" s="110"/>
    </row>
    <row r="385" spans="1:18" s="41" customFormat="1" ht="33.75" hidden="1">
      <c r="A385" s="130" t="s">
        <v>144</v>
      </c>
      <c r="B385" s="125" t="s">
        <v>43</v>
      </c>
      <c r="C385" s="125" t="s">
        <v>140</v>
      </c>
      <c r="D385" s="131" t="s">
        <v>148</v>
      </c>
      <c r="E385" s="125"/>
      <c r="F385" s="127">
        <f>F386+F388+F390</f>
        <v>0</v>
      </c>
      <c r="G385" s="127">
        <f t="shared" ref="G385:Q385" si="137">G386+G388+G390</f>
        <v>0</v>
      </c>
      <c r="H385" s="127">
        <f t="shared" si="137"/>
        <v>0</v>
      </c>
      <c r="I385" s="127">
        <f t="shared" si="137"/>
        <v>0</v>
      </c>
      <c r="J385" s="38">
        <f t="shared" si="137"/>
        <v>0</v>
      </c>
      <c r="K385" s="38">
        <f t="shared" si="137"/>
        <v>0</v>
      </c>
      <c r="L385" s="38">
        <f t="shared" si="137"/>
        <v>0</v>
      </c>
      <c r="M385" s="38">
        <f t="shared" si="137"/>
        <v>0</v>
      </c>
      <c r="N385" s="38">
        <f t="shared" si="137"/>
        <v>0</v>
      </c>
      <c r="O385" s="38">
        <f t="shared" si="137"/>
        <v>0</v>
      </c>
      <c r="P385" s="38">
        <f t="shared" si="137"/>
        <v>0</v>
      </c>
      <c r="Q385" s="38">
        <f t="shared" si="137"/>
        <v>0</v>
      </c>
      <c r="R385" s="110"/>
    </row>
    <row r="386" spans="1:18" s="41" customFormat="1" ht="83.25" hidden="1">
      <c r="A386" s="130" t="s">
        <v>25</v>
      </c>
      <c r="B386" s="125" t="s">
        <v>43</v>
      </c>
      <c r="C386" s="125" t="s">
        <v>140</v>
      </c>
      <c r="D386" s="131" t="s">
        <v>148</v>
      </c>
      <c r="E386" s="125" t="s">
        <v>479</v>
      </c>
      <c r="F386" s="127">
        <f t="shared" ref="F386:Q386" si="138">F387</f>
        <v>0</v>
      </c>
      <c r="G386" s="127">
        <f t="shared" si="138"/>
        <v>0</v>
      </c>
      <c r="H386" s="127">
        <f t="shared" si="138"/>
        <v>0</v>
      </c>
      <c r="I386" s="127">
        <f t="shared" si="138"/>
        <v>0</v>
      </c>
      <c r="J386" s="38">
        <f t="shared" si="138"/>
        <v>0</v>
      </c>
      <c r="K386" s="38">
        <f t="shared" si="138"/>
        <v>0</v>
      </c>
      <c r="L386" s="38">
        <f t="shared" si="138"/>
        <v>0</v>
      </c>
      <c r="M386" s="38">
        <f t="shared" si="138"/>
        <v>0</v>
      </c>
      <c r="N386" s="38">
        <f t="shared" si="138"/>
        <v>0</v>
      </c>
      <c r="O386" s="38">
        <f t="shared" si="138"/>
        <v>0</v>
      </c>
      <c r="P386" s="38">
        <f t="shared" si="138"/>
        <v>0</v>
      </c>
      <c r="Q386" s="38">
        <f t="shared" si="138"/>
        <v>0</v>
      </c>
      <c r="R386" s="110"/>
    </row>
    <row r="387" spans="1:18" s="41" customFormat="1" ht="33.75" hidden="1">
      <c r="A387" s="130" t="s">
        <v>93</v>
      </c>
      <c r="B387" s="125" t="s">
        <v>43</v>
      </c>
      <c r="C387" s="125" t="s">
        <v>140</v>
      </c>
      <c r="D387" s="131" t="s">
        <v>148</v>
      </c>
      <c r="E387" s="125" t="s">
        <v>543</v>
      </c>
      <c r="F387" s="127"/>
      <c r="G387" s="127"/>
      <c r="H387" s="127"/>
      <c r="I387" s="128"/>
      <c r="J387" s="54"/>
      <c r="K387" s="54"/>
      <c r="L387" s="54"/>
      <c r="M387" s="54"/>
      <c r="N387" s="38">
        <f>F387+J387+K387</f>
        <v>0</v>
      </c>
      <c r="O387" s="38">
        <f>G387+K387</f>
        <v>0</v>
      </c>
      <c r="P387" s="38">
        <f>H387+L387+M387</f>
        <v>0</v>
      </c>
      <c r="Q387" s="39">
        <f>I387+M387</f>
        <v>0</v>
      </c>
      <c r="R387" s="110"/>
    </row>
    <row r="388" spans="1:18" s="41" customFormat="1" ht="33.75" hidden="1">
      <c r="A388" s="130" t="s">
        <v>35</v>
      </c>
      <c r="B388" s="125" t="s">
        <v>43</v>
      </c>
      <c r="C388" s="125" t="s">
        <v>140</v>
      </c>
      <c r="D388" s="131" t="s">
        <v>148</v>
      </c>
      <c r="E388" s="125" t="s">
        <v>483</v>
      </c>
      <c r="F388" s="127">
        <f>F389</f>
        <v>0</v>
      </c>
      <c r="G388" s="127">
        <f t="shared" ref="G388:Q388" si="139">G389</f>
        <v>0</v>
      </c>
      <c r="H388" s="127">
        <f t="shared" si="139"/>
        <v>0</v>
      </c>
      <c r="I388" s="127">
        <f t="shared" si="139"/>
        <v>0</v>
      </c>
      <c r="J388" s="38">
        <f t="shared" si="139"/>
        <v>0</v>
      </c>
      <c r="K388" s="38">
        <f t="shared" si="139"/>
        <v>0</v>
      </c>
      <c r="L388" s="38">
        <f t="shared" si="139"/>
        <v>0</v>
      </c>
      <c r="M388" s="38">
        <f t="shared" si="139"/>
        <v>0</v>
      </c>
      <c r="N388" s="38">
        <f t="shared" si="139"/>
        <v>0</v>
      </c>
      <c r="O388" s="38">
        <f t="shared" si="139"/>
        <v>0</v>
      </c>
      <c r="P388" s="38">
        <f t="shared" si="139"/>
        <v>0</v>
      </c>
      <c r="Q388" s="38">
        <f t="shared" si="139"/>
        <v>0</v>
      </c>
      <c r="R388" s="110"/>
    </row>
    <row r="389" spans="1:18" s="41" customFormat="1" ht="50.25" hidden="1">
      <c r="A389" s="130" t="s">
        <v>36</v>
      </c>
      <c r="B389" s="125" t="s">
        <v>43</v>
      </c>
      <c r="C389" s="125" t="s">
        <v>140</v>
      </c>
      <c r="D389" s="131" t="s">
        <v>148</v>
      </c>
      <c r="E389" s="125" t="s">
        <v>484</v>
      </c>
      <c r="F389" s="127"/>
      <c r="G389" s="127"/>
      <c r="H389" s="127"/>
      <c r="I389" s="128"/>
      <c r="J389" s="54"/>
      <c r="K389" s="54"/>
      <c r="L389" s="54"/>
      <c r="M389" s="54"/>
      <c r="N389" s="38">
        <f>F389+J389+K389</f>
        <v>0</v>
      </c>
      <c r="O389" s="38">
        <f>G389+K389</f>
        <v>0</v>
      </c>
      <c r="P389" s="38">
        <f>H389+L389+M389</f>
        <v>0</v>
      </c>
      <c r="Q389" s="39">
        <f>I389+M389</f>
        <v>0</v>
      </c>
      <c r="R389" s="110"/>
    </row>
    <row r="390" spans="1:18" s="41" customFormat="1" ht="20.25" hidden="1">
      <c r="A390" s="130" t="s">
        <v>39</v>
      </c>
      <c r="B390" s="125" t="s">
        <v>43</v>
      </c>
      <c r="C390" s="125" t="s">
        <v>140</v>
      </c>
      <c r="D390" s="131" t="s">
        <v>148</v>
      </c>
      <c r="E390" s="125" t="s">
        <v>490</v>
      </c>
      <c r="F390" s="127">
        <f>F391</f>
        <v>0</v>
      </c>
      <c r="G390" s="127">
        <f t="shared" ref="G390:Q390" si="140">G391</f>
        <v>0</v>
      </c>
      <c r="H390" s="127">
        <f t="shared" si="140"/>
        <v>0</v>
      </c>
      <c r="I390" s="127">
        <f t="shared" si="140"/>
        <v>0</v>
      </c>
      <c r="J390" s="38">
        <f t="shared" si="140"/>
        <v>0</v>
      </c>
      <c r="K390" s="38">
        <f t="shared" si="140"/>
        <v>0</v>
      </c>
      <c r="L390" s="38">
        <f t="shared" si="140"/>
        <v>0</v>
      </c>
      <c r="M390" s="38">
        <f t="shared" si="140"/>
        <v>0</v>
      </c>
      <c r="N390" s="38">
        <f t="shared" si="140"/>
        <v>0</v>
      </c>
      <c r="O390" s="38">
        <f t="shared" si="140"/>
        <v>0</v>
      </c>
      <c r="P390" s="38">
        <f t="shared" si="140"/>
        <v>0</v>
      </c>
      <c r="Q390" s="38">
        <f t="shared" si="140"/>
        <v>0</v>
      </c>
      <c r="R390" s="110"/>
    </row>
    <row r="391" spans="1:18" s="41" customFormat="1" ht="20.25" hidden="1">
      <c r="A391" s="130" t="s">
        <v>41</v>
      </c>
      <c r="B391" s="125" t="s">
        <v>43</v>
      </c>
      <c r="C391" s="125" t="s">
        <v>140</v>
      </c>
      <c r="D391" s="131" t="s">
        <v>148</v>
      </c>
      <c r="E391" s="125" t="s">
        <v>492</v>
      </c>
      <c r="F391" s="127"/>
      <c r="G391" s="127"/>
      <c r="H391" s="127"/>
      <c r="I391" s="128"/>
      <c r="J391" s="54"/>
      <c r="K391" s="54"/>
      <c r="L391" s="54"/>
      <c r="M391" s="54"/>
      <c r="N391" s="38">
        <f>F391+J391+K391</f>
        <v>0</v>
      </c>
      <c r="O391" s="38">
        <f>G391+K391</f>
        <v>0</v>
      </c>
      <c r="P391" s="38">
        <f>H391+L391+M391</f>
        <v>0</v>
      </c>
      <c r="Q391" s="39">
        <f>I391+M391</f>
        <v>0</v>
      </c>
      <c r="R391" s="110"/>
    </row>
    <row r="392" spans="1:18" s="41" customFormat="1" ht="66.75" hidden="1">
      <c r="A392" s="130" t="s">
        <v>155</v>
      </c>
      <c r="B392" s="125" t="s">
        <v>43</v>
      </c>
      <c r="C392" s="125" t="s">
        <v>140</v>
      </c>
      <c r="D392" s="131" t="s">
        <v>606</v>
      </c>
      <c r="E392" s="125"/>
      <c r="F392" s="127">
        <f>F393</f>
        <v>0</v>
      </c>
      <c r="G392" s="127">
        <f t="shared" ref="G392:I393" si="141">G393</f>
        <v>0</v>
      </c>
      <c r="H392" s="127">
        <f t="shared" si="141"/>
        <v>0</v>
      </c>
      <c r="I392" s="128">
        <f t="shared" si="141"/>
        <v>0</v>
      </c>
      <c r="J392" s="54"/>
      <c r="K392" s="54"/>
      <c r="L392" s="54"/>
      <c r="M392" s="54"/>
      <c r="N392" s="38">
        <f>N393</f>
        <v>0</v>
      </c>
      <c r="O392" s="38">
        <f t="shared" ref="O392:Q393" si="142">O393</f>
        <v>0</v>
      </c>
      <c r="P392" s="38">
        <f t="shared" si="142"/>
        <v>0</v>
      </c>
      <c r="Q392" s="39">
        <f t="shared" si="142"/>
        <v>0</v>
      </c>
      <c r="R392" s="110"/>
    </row>
    <row r="393" spans="1:18" s="41" customFormat="1" ht="33.75" hidden="1">
      <c r="A393" s="130" t="s">
        <v>35</v>
      </c>
      <c r="B393" s="125" t="s">
        <v>43</v>
      </c>
      <c r="C393" s="125" t="s">
        <v>140</v>
      </c>
      <c r="D393" s="131" t="s">
        <v>606</v>
      </c>
      <c r="E393" s="125">
        <v>200</v>
      </c>
      <c r="F393" s="127">
        <f>F394</f>
        <v>0</v>
      </c>
      <c r="G393" s="127">
        <f t="shared" si="141"/>
        <v>0</v>
      </c>
      <c r="H393" s="127">
        <f t="shared" si="141"/>
        <v>0</v>
      </c>
      <c r="I393" s="128">
        <f t="shared" si="141"/>
        <v>0</v>
      </c>
      <c r="J393" s="54"/>
      <c r="K393" s="54"/>
      <c r="L393" s="54"/>
      <c r="M393" s="54"/>
      <c r="N393" s="38">
        <f>N394</f>
        <v>0</v>
      </c>
      <c r="O393" s="38">
        <f t="shared" si="142"/>
        <v>0</v>
      </c>
      <c r="P393" s="38">
        <f t="shared" si="142"/>
        <v>0</v>
      </c>
      <c r="Q393" s="39">
        <f t="shared" si="142"/>
        <v>0</v>
      </c>
      <c r="R393" s="110"/>
    </row>
    <row r="394" spans="1:18" s="41" customFormat="1" ht="50.25" hidden="1">
      <c r="A394" s="130" t="s">
        <v>36</v>
      </c>
      <c r="B394" s="125" t="s">
        <v>43</v>
      </c>
      <c r="C394" s="125" t="s">
        <v>140</v>
      </c>
      <c r="D394" s="131" t="s">
        <v>606</v>
      </c>
      <c r="E394" s="125" t="s">
        <v>484</v>
      </c>
      <c r="F394" s="127"/>
      <c r="G394" s="127"/>
      <c r="H394" s="127"/>
      <c r="I394" s="128"/>
      <c r="J394" s="54"/>
      <c r="K394" s="54"/>
      <c r="L394" s="54"/>
      <c r="M394" s="54"/>
      <c r="N394" s="38"/>
      <c r="O394" s="38"/>
      <c r="P394" s="38"/>
      <c r="Q394" s="39"/>
      <c r="R394" s="110"/>
    </row>
    <row r="395" spans="1:18" s="41" customFormat="1" ht="66.75" hidden="1">
      <c r="A395" s="130" t="s">
        <v>149</v>
      </c>
      <c r="B395" s="125" t="s">
        <v>43</v>
      </c>
      <c r="C395" s="125" t="s">
        <v>140</v>
      </c>
      <c r="D395" s="131" t="s">
        <v>150</v>
      </c>
      <c r="E395" s="125"/>
      <c r="F395" s="127">
        <f>F396</f>
        <v>0</v>
      </c>
      <c r="G395" s="127">
        <f t="shared" ref="G395:Q396" si="143">G396</f>
        <v>0</v>
      </c>
      <c r="H395" s="127">
        <f t="shared" si="143"/>
        <v>0</v>
      </c>
      <c r="I395" s="127">
        <f t="shared" si="143"/>
        <v>0</v>
      </c>
      <c r="J395" s="38">
        <f t="shared" si="143"/>
        <v>0</v>
      </c>
      <c r="K395" s="38">
        <f t="shared" si="143"/>
        <v>0</v>
      </c>
      <c r="L395" s="38">
        <f t="shared" si="143"/>
        <v>0</v>
      </c>
      <c r="M395" s="38">
        <f t="shared" si="143"/>
        <v>0</v>
      </c>
      <c r="N395" s="38">
        <f t="shared" si="143"/>
        <v>0</v>
      </c>
      <c r="O395" s="38">
        <f t="shared" si="143"/>
        <v>0</v>
      </c>
      <c r="P395" s="38">
        <f t="shared" si="143"/>
        <v>0</v>
      </c>
      <c r="Q395" s="38">
        <f t="shared" si="143"/>
        <v>0</v>
      </c>
      <c r="R395" s="110"/>
    </row>
    <row r="396" spans="1:18" s="41" customFormat="1" ht="33.75" hidden="1">
      <c r="A396" s="130" t="s">
        <v>77</v>
      </c>
      <c r="B396" s="125" t="s">
        <v>43</v>
      </c>
      <c r="C396" s="125" t="s">
        <v>140</v>
      </c>
      <c r="D396" s="131" t="s">
        <v>150</v>
      </c>
      <c r="E396" s="125" t="s">
        <v>471</v>
      </c>
      <c r="F396" s="127">
        <f>F397</f>
        <v>0</v>
      </c>
      <c r="G396" s="127">
        <f t="shared" si="143"/>
        <v>0</v>
      </c>
      <c r="H396" s="127">
        <f t="shared" si="143"/>
        <v>0</v>
      </c>
      <c r="I396" s="127">
        <f t="shared" si="143"/>
        <v>0</v>
      </c>
      <c r="J396" s="38">
        <f t="shared" si="143"/>
        <v>0</v>
      </c>
      <c r="K396" s="38">
        <f t="shared" si="143"/>
        <v>0</v>
      </c>
      <c r="L396" s="38">
        <f t="shared" si="143"/>
        <v>0</v>
      </c>
      <c r="M396" s="38">
        <f t="shared" si="143"/>
        <v>0</v>
      </c>
      <c r="N396" s="38">
        <f t="shared" si="143"/>
        <v>0</v>
      </c>
      <c r="O396" s="38">
        <f t="shared" si="143"/>
        <v>0</v>
      </c>
      <c r="P396" s="38">
        <f t="shared" si="143"/>
        <v>0</v>
      </c>
      <c r="Q396" s="38">
        <f t="shared" si="143"/>
        <v>0</v>
      </c>
      <c r="R396" s="110"/>
    </row>
    <row r="397" spans="1:18" s="41" customFormat="1" ht="20.25" hidden="1">
      <c r="A397" s="130" t="s">
        <v>146</v>
      </c>
      <c r="B397" s="125" t="s">
        <v>43</v>
      </c>
      <c r="C397" s="125" t="s">
        <v>140</v>
      </c>
      <c r="D397" s="131" t="s">
        <v>150</v>
      </c>
      <c r="E397" s="125" t="s">
        <v>472</v>
      </c>
      <c r="F397" s="127"/>
      <c r="G397" s="127"/>
      <c r="H397" s="127"/>
      <c r="I397" s="128"/>
      <c r="J397" s="54"/>
      <c r="K397" s="54"/>
      <c r="L397" s="54"/>
      <c r="M397" s="54"/>
      <c r="N397" s="38">
        <f>F397+J397+K397</f>
        <v>0</v>
      </c>
      <c r="O397" s="38">
        <f>G397+K397</f>
        <v>0</v>
      </c>
      <c r="P397" s="38">
        <f>H397+L397+M397</f>
        <v>0</v>
      </c>
      <c r="Q397" s="39">
        <f>I397+M397</f>
        <v>0</v>
      </c>
      <c r="R397" s="110"/>
    </row>
    <row r="398" spans="1:18" s="41" customFormat="1" ht="66.75" hidden="1">
      <c r="A398" s="130" t="s">
        <v>151</v>
      </c>
      <c r="B398" s="125" t="s">
        <v>43</v>
      </c>
      <c r="C398" s="125" t="s">
        <v>140</v>
      </c>
      <c r="D398" s="131" t="s">
        <v>152</v>
      </c>
      <c r="E398" s="125"/>
      <c r="F398" s="127">
        <f>F399+F401</f>
        <v>0</v>
      </c>
      <c r="G398" s="127">
        <f>G399+G401</f>
        <v>0</v>
      </c>
      <c r="H398" s="127">
        <f>H399+H401</f>
        <v>0</v>
      </c>
      <c r="I398" s="127">
        <f>I399+I401</f>
        <v>0</v>
      </c>
      <c r="J398" s="54"/>
      <c r="K398" s="54"/>
      <c r="L398" s="54"/>
      <c r="M398" s="54"/>
      <c r="N398" s="38">
        <f>N399+N401</f>
        <v>0</v>
      </c>
      <c r="O398" s="38">
        <f>O399+O401</f>
        <v>0</v>
      </c>
      <c r="P398" s="38">
        <f>P399+P401</f>
        <v>0</v>
      </c>
      <c r="Q398" s="38">
        <f>Q399+Q401</f>
        <v>0</v>
      </c>
      <c r="R398" s="110"/>
    </row>
    <row r="399" spans="1:18" s="41" customFormat="1" ht="33.75" hidden="1">
      <c r="A399" s="130" t="s">
        <v>35</v>
      </c>
      <c r="B399" s="125" t="s">
        <v>43</v>
      </c>
      <c r="C399" s="125" t="s">
        <v>140</v>
      </c>
      <c r="D399" s="131" t="s">
        <v>152</v>
      </c>
      <c r="E399" s="125">
        <v>200</v>
      </c>
      <c r="F399" s="127">
        <f>F400</f>
        <v>0</v>
      </c>
      <c r="G399" s="127">
        <f>G400</f>
        <v>0</v>
      </c>
      <c r="H399" s="127">
        <f>H400</f>
        <v>0</v>
      </c>
      <c r="I399" s="128">
        <f>I400</f>
        <v>0</v>
      </c>
      <c r="J399" s="54"/>
      <c r="K399" s="54"/>
      <c r="L399" s="54"/>
      <c r="M399" s="54"/>
      <c r="N399" s="38">
        <f>N400</f>
        <v>0</v>
      </c>
      <c r="O399" s="38">
        <f>O400</f>
        <v>0</v>
      </c>
      <c r="P399" s="38">
        <f>P400</f>
        <v>0</v>
      </c>
      <c r="Q399" s="39">
        <f>Q400</f>
        <v>0</v>
      </c>
      <c r="R399" s="110"/>
    </row>
    <row r="400" spans="1:18" s="41" customFormat="1" ht="50.25" hidden="1">
      <c r="A400" s="130" t="s">
        <v>36</v>
      </c>
      <c r="B400" s="125" t="s">
        <v>43</v>
      </c>
      <c r="C400" s="125" t="s">
        <v>140</v>
      </c>
      <c r="D400" s="131" t="s">
        <v>152</v>
      </c>
      <c r="E400" s="125" t="s">
        <v>484</v>
      </c>
      <c r="F400" s="127"/>
      <c r="G400" s="127"/>
      <c r="H400" s="127"/>
      <c r="I400" s="128"/>
      <c r="J400" s="54"/>
      <c r="K400" s="54"/>
      <c r="L400" s="54"/>
      <c r="M400" s="54"/>
      <c r="N400" s="38"/>
      <c r="O400" s="38"/>
      <c r="P400" s="38"/>
      <c r="Q400" s="39"/>
      <c r="R400" s="110"/>
    </row>
    <row r="401" spans="1:18" s="41" customFormat="1" ht="33.75" hidden="1">
      <c r="A401" s="130" t="s">
        <v>77</v>
      </c>
      <c r="B401" s="125" t="s">
        <v>43</v>
      </c>
      <c r="C401" s="125" t="s">
        <v>140</v>
      </c>
      <c r="D401" s="131" t="s">
        <v>152</v>
      </c>
      <c r="E401" s="125" t="s">
        <v>471</v>
      </c>
      <c r="F401" s="127">
        <f>F402</f>
        <v>0</v>
      </c>
      <c r="G401" s="127">
        <f>G402</f>
        <v>0</v>
      </c>
      <c r="H401" s="127">
        <f>H402</f>
        <v>0</v>
      </c>
      <c r="I401" s="127">
        <f>I402</f>
        <v>0</v>
      </c>
      <c r="J401" s="54"/>
      <c r="K401" s="54"/>
      <c r="L401" s="54"/>
      <c r="M401" s="54"/>
      <c r="N401" s="38">
        <f>N402</f>
        <v>0</v>
      </c>
      <c r="O401" s="38">
        <f>O402</f>
        <v>0</v>
      </c>
      <c r="P401" s="38">
        <f>P402</f>
        <v>0</v>
      </c>
      <c r="Q401" s="38">
        <f>Q402</f>
        <v>0</v>
      </c>
      <c r="R401" s="110"/>
    </row>
    <row r="402" spans="1:18" s="41" customFormat="1" ht="20.25" hidden="1">
      <c r="A402" s="130" t="s">
        <v>146</v>
      </c>
      <c r="B402" s="125" t="s">
        <v>43</v>
      </c>
      <c r="C402" s="125" t="s">
        <v>140</v>
      </c>
      <c r="D402" s="131" t="s">
        <v>152</v>
      </c>
      <c r="E402" s="125" t="s">
        <v>472</v>
      </c>
      <c r="F402" s="127"/>
      <c r="G402" s="127"/>
      <c r="H402" s="127"/>
      <c r="I402" s="128"/>
      <c r="J402" s="54"/>
      <c r="K402" s="54"/>
      <c r="L402" s="54"/>
      <c r="M402" s="54"/>
      <c r="N402" s="38">
        <f>F402+J402+K402</f>
        <v>0</v>
      </c>
      <c r="O402" s="38">
        <f>G402+K402</f>
        <v>0</v>
      </c>
      <c r="P402" s="38">
        <f>H402+L402+M402</f>
        <v>0</v>
      </c>
      <c r="Q402" s="39">
        <f>I402+M402</f>
        <v>0</v>
      </c>
      <c r="R402" s="110"/>
    </row>
    <row r="403" spans="1:18" s="41" customFormat="1" ht="66.75" hidden="1">
      <c r="A403" s="130" t="s">
        <v>153</v>
      </c>
      <c r="B403" s="125" t="s">
        <v>43</v>
      </c>
      <c r="C403" s="125" t="s">
        <v>140</v>
      </c>
      <c r="D403" s="131" t="s">
        <v>154</v>
      </c>
      <c r="E403" s="125"/>
      <c r="F403" s="127">
        <f>F404+F406</f>
        <v>0</v>
      </c>
      <c r="G403" s="127">
        <f>G404+G406</f>
        <v>0</v>
      </c>
      <c r="H403" s="127">
        <f>H404+H406</f>
        <v>0</v>
      </c>
      <c r="I403" s="127">
        <f>I404+I406</f>
        <v>0</v>
      </c>
      <c r="J403" s="54"/>
      <c r="K403" s="54"/>
      <c r="L403" s="54"/>
      <c r="M403" s="54"/>
      <c r="N403" s="38">
        <f>N404+N406</f>
        <v>0</v>
      </c>
      <c r="O403" s="38">
        <f>O404+O406</f>
        <v>0</v>
      </c>
      <c r="P403" s="38">
        <f>P404+P406</f>
        <v>0</v>
      </c>
      <c r="Q403" s="38">
        <f>Q404+Q406</f>
        <v>0</v>
      </c>
      <c r="R403" s="110"/>
    </row>
    <row r="404" spans="1:18" s="41" customFormat="1" ht="33.75" hidden="1">
      <c r="A404" s="130" t="s">
        <v>35</v>
      </c>
      <c r="B404" s="125" t="s">
        <v>43</v>
      </c>
      <c r="C404" s="125" t="s">
        <v>140</v>
      </c>
      <c r="D404" s="131" t="s">
        <v>154</v>
      </c>
      <c r="E404" s="125">
        <v>200</v>
      </c>
      <c r="F404" s="127">
        <f>F405</f>
        <v>0</v>
      </c>
      <c r="G404" s="127">
        <f>G405</f>
        <v>0</v>
      </c>
      <c r="H404" s="127">
        <f>H405</f>
        <v>0</v>
      </c>
      <c r="I404" s="128">
        <f>I405</f>
        <v>0</v>
      </c>
      <c r="J404" s="54"/>
      <c r="K404" s="54"/>
      <c r="L404" s="54"/>
      <c r="M404" s="54"/>
      <c r="N404" s="38">
        <f>N405</f>
        <v>0</v>
      </c>
      <c r="O404" s="38">
        <f>O405</f>
        <v>0</v>
      </c>
      <c r="P404" s="38">
        <f>P405</f>
        <v>0</v>
      </c>
      <c r="Q404" s="39">
        <f>Q405</f>
        <v>0</v>
      </c>
      <c r="R404" s="110"/>
    </row>
    <row r="405" spans="1:18" s="41" customFormat="1" ht="50.25" hidden="1">
      <c r="A405" s="130" t="s">
        <v>36</v>
      </c>
      <c r="B405" s="125" t="s">
        <v>43</v>
      </c>
      <c r="C405" s="125" t="s">
        <v>140</v>
      </c>
      <c r="D405" s="131" t="s">
        <v>154</v>
      </c>
      <c r="E405" s="125" t="s">
        <v>484</v>
      </c>
      <c r="F405" s="127"/>
      <c r="G405" s="127"/>
      <c r="H405" s="127"/>
      <c r="I405" s="128"/>
      <c r="J405" s="54"/>
      <c r="K405" s="54"/>
      <c r="L405" s="54"/>
      <c r="M405" s="54"/>
      <c r="N405" s="38"/>
      <c r="O405" s="38"/>
      <c r="P405" s="38"/>
      <c r="Q405" s="39"/>
      <c r="R405" s="110"/>
    </row>
    <row r="406" spans="1:18" s="41" customFormat="1" ht="33.75" hidden="1">
      <c r="A406" s="130" t="s">
        <v>77</v>
      </c>
      <c r="B406" s="125" t="s">
        <v>43</v>
      </c>
      <c r="C406" s="125" t="s">
        <v>140</v>
      </c>
      <c r="D406" s="131" t="s">
        <v>154</v>
      </c>
      <c r="E406" s="125" t="s">
        <v>471</v>
      </c>
      <c r="F406" s="127">
        <f>F407</f>
        <v>0</v>
      </c>
      <c r="G406" s="127">
        <f>G407</f>
        <v>0</v>
      </c>
      <c r="H406" s="127">
        <f>H407</f>
        <v>0</v>
      </c>
      <c r="I406" s="127">
        <f>I407</f>
        <v>0</v>
      </c>
      <c r="J406" s="54"/>
      <c r="K406" s="54"/>
      <c r="L406" s="54"/>
      <c r="M406" s="54"/>
      <c r="N406" s="38">
        <f>N407</f>
        <v>0</v>
      </c>
      <c r="O406" s="38">
        <f>O407</f>
        <v>0</v>
      </c>
      <c r="P406" s="38">
        <f>P407</f>
        <v>0</v>
      </c>
      <c r="Q406" s="38">
        <f>Q407</f>
        <v>0</v>
      </c>
      <c r="R406" s="110"/>
    </row>
    <row r="407" spans="1:18" s="41" customFormat="1" ht="20.25" hidden="1">
      <c r="A407" s="130" t="s">
        <v>146</v>
      </c>
      <c r="B407" s="125" t="s">
        <v>43</v>
      </c>
      <c r="C407" s="125" t="s">
        <v>140</v>
      </c>
      <c r="D407" s="131" t="s">
        <v>154</v>
      </c>
      <c r="E407" s="125" t="s">
        <v>472</v>
      </c>
      <c r="F407" s="127"/>
      <c r="G407" s="127"/>
      <c r="H407" s="127"/>
      <c r="I407" s="128"/>
      <c r="J407" s="54"/>
      <c r="K407" s="54"/>
      <c r="L407" s="54"/>
      <c r="M407" s="54"/>
      <c r="N407" s="38">
        <f>F407+J407+K407</f>
        <v>0</v>
      </c>
      <c r="O407" s="38">
        <f>G407+K407</f>
        <v>0</v>
      </c>
      <c r="P407" s="38">
        <f>H407+L407+M407</f>
        <v>0</v>
      </c>
      <c r="Q407" s="39">
        <f>I407+M407</f>
        <v>0</v>
      </c>
      <c r="R407" s="110"/>
    </row>
    <row r="408" spans="1:18" s="41" customFormat="1" ht="66.75" hidden="1">
      <c r="A408" s="130" t="s">
        <v>155</v>
      </c>
      <c r="B408" s="125" t="s">
        <v>43</v>
      </c>
      <c r="C408" s="125" t="s">
        <v>140</v>
      </c>
      <c r="D408" s="131" t="s">
        <v>156</v>
      </c>
      <c r="E408" s="125"/>
      <c r="F408" s="127">
        <f>F409</f>
        <v>0</v>
      </c>
      <c r="G408" s="127">
        <f t="shared" ref="G408:Q409" si="144">G409</f>
        <v>0</v>
      </c>
      <c r="H408" s="127">
        <f t="shared" si="144"/>
        <v>0</v>
      </c>
      <c r="I408" s="127">
        <f t="shared" si="144"/>
        <v>0</v>
      </c>
      <c r="J408" s="38">
        <f t="shared" si="144"/>
        <v>0</v>
      </c>
      <c r="K408" s="38">
        <f t="shared" si="144"/>
        <v>0</v>
      </c>
      <c r="L408" s="38">
        <f t="shared" si="144"/>
        <v>0</v>
      </c>
      <c r="M408" s="38">
        <f t="shared" si="144"/>
        <v>0</v>
      </c>
      <c r="N408" s="38">
        <f t="shared" si="144"/>
        <v>0</v>
      </c>
      <c r="O408" s="38">
        <f t="shared" si="144"/>
        <v>0</v>
      </c>
      <c r="P408" s="38">
        <f t="shared" si="144"/>
        <v>0</v>
      </c>
      <c r="Q408" s="38">
        <f t="shared" si="144"/>
        <v>0</v>
      </c>
      <c r="R408" s="110"/>
    </row>
    <row r="409" spans="1:18" s="41" customFormat="1" ht="33.75" hidden="1">
      <c r="A409" s="130" t="s">
        <v>77</v>
      </c>
      <c r="B409" s="125" t="s">
        <v>43</v>
      </c>
      <c r="C409" s="125" t="s">
        <v>140</v>
      </c>
      <c r="D409" s="131" t="s">
        <v>156</v>
      </c>
      <c r="E409" s="125">
        <v>600</v>
      </c>
      <c r="F409" s="127">
        <f>F410</f>
        <v>0</v>
      </c>
      <c r="G409" s="127">
        <f t="shared" si="144"/>
        <v>0</v>
      </c>
      <c r="H409" s="127">
        <f t="shared" si="144"/>
        <v>0</v>
      </c>
      <c r="I409" s="127">
        <f t="shared" si="144"/>
        <v>0</v>
      </c>
      <c r="J409" s="38">
        <f t="shared" si="144"/>
        <v>0</v>
      </c>
      <c r="K409" s="38">
        <f t="shared" si="144"/>
        <v>0</v>
      </c>
      <c r="L409" s="38">
        <f t="shared" si="144"/>
        <v>0</v>
      </c>
      <c r="M409" s="38">
        <f t="shared" si="144"/>
        <v>0</v>
      </c>
      <c r="N409" s="38">
        <f t="shared" si="144"/>
        <v>0</v>
      </c>
      <c r="O409" s="38">
        <f t="shared" si="144"/>
        <v>0</v>
      </c>
      <c r="P409" s="38">
        <f t="shared" si="144"/>
        <v>0</v>
      </c>
      <c r="Q409" s="38">
        <f t="shared" si="144"/>
        <v>0</v>
      </c>
      <c r="R409" s="110"/>
    </row>
    <row r="410" spans="1:18" s="41" customFormat="1" ht="20.25" hidden="1">
      <c r="A410" s="130" t="s">
        <v>146</v>
      </c>
      <c r="B410" s="125" t="s">
        <v>43</v>
      </c>
      <c r="C410" s="125" t="s">
        <v>140</v>
      </c>
      <c r="D410" s="131" t="s">
        <v>156</v>
      </c>
      <c r="E410" s="125" t="s">
        <v>472</v>
      </c>
      <c r="F410" s="127"/>
      <c r="G410" s="127"/>
      <c r="H410" s="127"/>
      <c r="I410" s="128"/>
      <c r="J410" s="54"/>
      <c r="K410" s="54"/>
      <c r="L410" s="54"/>
      <c r="M410" s="54"/>
      <c r="N410" s="38">
        <f>F410+J410+K410</f>
        <v>0</v>
      </c>
      <c r="O410" s="38">
        <f>G410+K410</f>
        <v>0</v>
      </c>
      <c r="P410" s="38">
        <f>H410+L410+M410</f>
        <v>0</v>
      </c>
      <c r="Q410" s="39">
        <f>I410+M410</f>
        <v>0</v>
      </c>
      <c r="R410" s="110"/>
    </row>
    <row r="411" spans="1:18" s="41" customFormat="1" ht="66.75" hidden="1">
      <c r="A411" s="130" t="s">
        <v>157</v>
      </c>
      <c r="B411" s="125" t="s">
        <v>43</v>
      </c>
      <c r="C411" s="125" t="s">
        <v>140</v>
      </c>
      <c r="D411" s="131" t="s">
        <v>158</v>
      </c>
      <c r="E411" s="125"/>
      <c r="F411" s="127">
        <f>F412+F414</f>
        <v>0</v>
      </c>
      <c r="G411" s="127">
        <f>G412+G414</f>
        <v>0</v>
      </c>
      <c r="H411" s="127">
        <f>H412+H414</f>
        <v>0</v>
      </c>
      <c r="I411" s="127">
        <f>I412+I414</f>
        <v>0</v>
      </c>
      <c r="J411" s="54"/>
      <c r="K411" s="54"/>
      <c r="L411" s="54"/>
      <c r="M411" s="54"/>
      <c r="N411" s="38">
        <f>N412+N414</f>
        <v>0</v>
      </c>
      <c r="O411" s="38">
        <f>O412+O414</f>
        <v>0</v>
      </c>
      <c r="P411" s="38">
        <f>P412+P414</f>
        <v>0</v>
      </c>
      <c r="Q411" s="38">
        <f>Q412+Q414</f>
        <v>0</v>
      </c>
      <c r="R411" s="110"/>
    </row>
    <row r="412" spans="1:18" s="41" customFormat="1" ht="33.75" hidden="1">
      <c r="A412" s="130" t="s">
        <v>35</v>
      </c>
      <c r="B412" s="125" t="s">
        <v>43</v>
      </c>
      <c r="C412" s="125" t="s">
        <v>140</v>
      </c>
      <c r="D412" s="131" t="s">
        <v>158</v>
      </c>
      <c r="E412" s="125">
        <v>200</v>
      </c>
      <c r="F412" s="127">
        <f>F413</f>
        <v>0</v>
      </c>
      <c r="G412" s="127">
        <f>G413</f>
        <v>0</v>
      </c>
      <c r="H412" s="127">
        <f>H413</f>
        <v>0</v>
      </c>
      <c r="I412" s="128">
        <f>I413</f>
        <v>0</v>
      </c>
      <c r="J412" s="54"/>
      <c r="K412" s="54"/>
      <c r="L412" s="54"/>
      <c r="M412" s="54"/>
      <c r="N412" s="38">
        <f>N413</f>
        <v>0</v>
      </c>
      <c r="O412" s="38">
        <f>O413</f>
        <v>0</v>
      </c>
      <c r="P412" s="38">
        <f>P413</f>
        <v>0</v>
      </c>
      <c r="Q412" s="39">
        <f>Q413</f>
        <v>0</v>
      </c>
      <c r="R412" s="110"/>
    </row>
    <row r="413" spans="1:18" s="41" customFormat="1" ht="50.25" hidden="1">
      <c r="A413" s="130" t="s">
        <v>36</v>
      </c>
      <c r="B413" s="125" t="s">
        <v>43</v>
      </c>
      <c r="C413" s="125" t="s">
        <v>140</v>
      </c>
      <c r="D413" s="131" t="s">
        <v>158</v>
      </c>
      <c r="E413" s="125" t="s">
        <v>484</v>
      </c>
      <c r="F413" s="127"/>
      <c r="G413" s="127"/>
      <c r="H413" s="127"/>
      <c r="I413" s="128"/>
      <c r="J413" s="54"/>
      <c r="K413" s="54"/>
      <c r="L413" s="54"/>
      <c r="M413" s="54"/>
      <c r="N413" s="38">
        <f>F413+J413+K413</f>
        <v>0</v>
      </c>
      <c r="O413" s="38">
        <f>G413+K413</f>
        <v>0</v>
      </c>
      <c r="P413" s="38">
        <f>H413+L413+M413</f>
        <v>0</v>
      </c>
      <c r="Q413" s="39">
        <f>I413+M413</f>
        <v>0</v>
      </c>
      <c r="R413" s="110"/>
    </row>
    <row r="414" spans="1:18" s="41" customFormat="1" ht="33.75" hidden="1">
      <c r="A414" s="130" t="s">
        <v>77</v>
      </c>
      <c r="B414" s="125" t="s">
        <v>43</v>
      </c>
      <c r="C414" s="125" t="s">
        <v>140</v>
      </c>
      <c r="D414" s="131" t="s">
        <v>158</v>
      </c>
      <c r="E414" s="125" t="s">
        <v>471</v>
      </c>
      <c r="F414" s="127">
        <f>F415</f>
        <v>0</v>
      </c>
      <c r="G414" s="127">
        <f>G415</f>
        <v>0</v>
      </c>
      <c r="H414" s="127">
        <f>H415</f>
        <v>0</v>
      </c>
      <c r="I414" s="127">
        <f>I415</f>
        <v>0</v>
      </c>
      <c r="J414" s="54"/>
      <c r="K414" s="54"/>
      <c r="L414" s="54"/>
      <c r="M414" s="54"/>
      <c r="N414" s="38">
        <f>N415</f>
        <v>0</v>
      </c>
      <c r="O414" s="38">
        <f>O415</f>
        <v>0</v>
      </c>
      <c r="P414" s="38">
        <f>P415</f>
        <v>0</v>
      </c>
      <c r="Q414" s="38">
        <f>Q415</f>
        <v>0</v>
      </c>
      <c r="R414" s="110"/>
    </row>
    <row r="415" spans="1:18" s="41" customFormat="1" ht="20.25" hidden="1">
      <c r="A415" s="130" t="s">
        <v>146</v>
      </c>
      <c r="B415" s="125" t="s">
        <v>43</v>
      </c>
      <c r="C415" s="125" t="s">
        <v>140</v>
      </c>
      <c r="D415" s="131" t="s">
        <v>158</v>
      </c>
      <c r="E415" s="125" t="s">
        <v>472</v>
      </c>
      <c r="F415" s="127"/>
      <c r="G415" s="127"/>
      <c r="H415" s="127"/>
      <c r="I415" s="128"/>
      <c r="J415" s="54"/>
      <c r="K415" s="54"/>
      <c r="L415" s="54"/>
      <c r="M415" s="54"/>
      <c r="N415" s="38">
        <f>F415+J415+K415</f>
        <v>0</v>
      </c>
      <c r="O415" s="38">
        <f>G415+K415</f>
        <v>0</v>
      </c>
      <c r="P415" s="38">
        <f>H415+L415+M415</f>
        <v>0</v>
      </c>
      <c r="Q415" s="39">
        <f>I415+M415</f>
        <v>0</v>
      </c>
      <c r="R415" s="110"/>
    </row>
    <row r="416" spans="1:18" s="49" customFormat="1" ht="20.25">
      <c r="A416" s="7" t="s">
        <v>19</v>
      </c>
      <c r="B416" s="3" t="s">
        <v>43</v>
      </c>
      <c r="C416" s="3" t="s">
        <v>140</v>
      </c>
      <c r="D416" s="3" t="s">
        <v>20</v>
      </c>
      <c r="E416" s="3"/>
      <c r="F416" s="38">
        <f>F417+F421+F429+F432+F437+F442+F445</f>
        <v>19250</v>
      </c>
      <c r="G416" s="38">
        <f t="shared" ref="G416:Q416" si="145">G417+G421+G429+G432+G437+G442+G445</f>
        <v>0</v>
      </c>
      <c r="H416" s="38">
        <f t="shared" si="145"/>
        <v>18936</v>
      </c>
      <c r="I416" s="38">
        <f t="shared" si="145"/>
        <v>0</v>
      </c>
      <c r="J416" s="38">
        <f t="shared" si="145"/>
        <v>0</v>
      </c>
      <c r="K416" s="38">
        <f t="shared" si="145"/>
        <v>0</v>
      </c>
      <c r="L416" s="38">
        <f t="shared" si="145"/>
        <v>0</v>
      </c>
      <c r="M416" s="38">
        <f t="shared" si="145"/>
        <v>0</v>
      </c>
      <c r="N416" s="38">
        <f t="shared" si="145"/>
        <v>19250</v>
      </c>
      <c r="O416" s="38">
        <f t="shared" si="145"/>
        <v>0</v>
      </c>
      <c r="P416" s="38">
        <f t="shared" si="145"/>
        <v>18936</v>
      </c>
      <c r="Q416" s="38">
        <f t="shared" si="145"/>
        <v>0</v>
      </c>
      <c r="R416" s="110"/>
    </row>
    <row r="417" spans="1:18" ht="19.5" customHeight="1">
      <c r="A417" s="112" t="s">
        <v>73</v>
      </c>
      <c r="B417" s="3" t="s">
        <v>43</v>
      </c>
      <c r="C417" s="3" t="s">
        <v>140</v>
      </c>
      <c r="D417" s="9" t="s">
        <v>159</v>
      </c>
      <c r="E417" s="9"/>
      <c r="F417" s="38">
        <f>F418</f>
        <v>3108</v>
      </c>
      <c r="G417" s="38">
        <f t="shared" ref="G417:Q419" si="146">G418</f>
        <v>0</v>
      </c>
      <c r="H417" s="38">
        <f t="shared" si="146"/>
        <v>3108</v>
      </c>
      <c r="I417" s="38">
        <f t="shared" si="146"/>
        <v>0</v>
      </c>
      <c r="J417" s="38">
        <f t="shared" si="146"/>
        <v>0</v>
      </c>
      <c r="K417" s="38">
        <f t="shared" si="146"/>
        <v>0</v>
      </c>
      <c r="L417" s="38">
        <f t="shared" si="146"/>
        <v>0</v>
      </c>
      <c r="M417" s="38">
        <f t="shared" si="146"/>
        <v>0</v>
      </c>
      <c r="N417" s="38">
        <f>N418</f>
        <v>3108</v>
      </c>
      <c r="O417" s="38">
        <f t="shared" si="146"/>
        <v>0</v>
      </c>
      <c r="P417" s="38">
        <f t="shared" si="146"/>
        <v>3108</v>
      </c>
      <c r="Q417" s="38">
        <f t="shared" si="146"/>
        <v>0</v>
      </c>
      <c r="R417" s="110"/>
    </row>
    <row r="418" spans="1:18" s="41" customFormat="1" ht="33.75">
      <c r="A418" s="10" t="s">
        <v>144</v>
      </c>
      <c r="B418" s="3" t="s">
        <v>43</v>
      </c>
      <c r="C418" s="3" t="s">
        <v>140</v>
      </c>
      <c r="D418" s="51" t="s">
        <v>160</v>
      </c>
      <c r="E418" s="3"/>
      <c r="F418" s="38">
        <f>F419</f>
        <v>3108</v>
      </c>
      <c r="G418" s="38">
        <f t="shared" si="146"/>
        <v>0</v>
      </c>
      <c r="H418" s="38">
        <f t="shared" si="146"/>
        <v>3108</v>
      </c>
      <c r="I418" s="38">
        <f t="shared" si="146"/>
        <v>0</v>
      </c>
      <c r="J418" s="38">
        <f t="shared" si="146"/>
        <v>0</v>
      </c>
      <c r="K418" s="38">
        <f t="shared" si="146"/>
        <v>0</v>
      </c>
      <c r="L418" s="38">
        <f t="shared" si="146"/>
        <v>0</v>
      </c>
      <c r="M418" s="38">
        <f t="shared" si="146"/>
        <v>0</v>
      </c>
      <c r="N418" s="38">
        <f t="shared" si="146"/>
        <v>3108</v>
      </c>
      <c r="O418" s="38">
        <f t="shared" si="146"/>
        <v>0</v>
      </c>
      <c r="P418" s="38">
        <f t="shared" si="146"/>
        <v>3108</v>
      </c>
      <c r="Q418" s="38">
        <f t="shared" si="146"/>
        <v>0</v>
      </c>
      <c r="R418" s="110"/>
    </row>
    <row r="419" spans="1:18" s="41" customFormat="1" ht="31.5" customHeight="1">
      <c r="A419" s="10" t="s">
        <v>77</v>
      </c>
      <c r="B419" s="3" t="s">
        <v>43</v>
      </c>
      <c r="C419" s="3" t="s">
        <v>140</v>
      </c>
      <c r="D419" s="51" t="s">
        <v>160</v>
      </c>
      <c r="E419" s="3" t="s">
        <v>471</v>
      </c>
      <c r="F419" s="38">
        <f>F420</f>
        <v>3108</v>
      </c>
      <c r="G419" s="38">
        <f t="shared" si="146"/>
        <v>0</v>
      </c>
      <c r="H419" s="38">
        <f t="shared" si="146"/>
        <v>3108</v>
      </c>
      <c r="I419" s="38">
        <f t="shared" si="146"/>
        <v>0</v>
      </c>
      <c r="J419" s="38">
        <f t="shared" si="146"/>
        <v>0</v>
      </c>
      <c r="K419" s="38">
        <f t="shared" si="146"/>
        <v>0</v>
      </c>
      <c r="L419" s="38">
        <f t="shared" si="146"/>
        <v>0</v>
      </c>
      <c r="M419" s="38">
        <f t="shared" si="146"/>
        <v>0</v>
      </c>
      <c r="N419" s="38">
        <f t="shared" si="146"/>
        <v>3108</v>
      </c>
      <c r="O419" s="38">
        <f t="shared" si="146"/>
        <v>0</v>
      </c>
      <c r="P419" s="38">
        <f t="shared" si="146"/>
        <v>3108</v>
      </c>
      <c r="Q419" s="38">
        <f t="shared" si="146"/>
        <v>0</v>
      </c>
      <c r="R419" s="110"/>
    </row>
    <row r="420" spans="1:18" s="41" customFormat="1" ht="20.25">
      <c r="A420" s="10" t="s">
        <v>146</v>
      </c>
      <c r="B420" s="3" t="s">
        <v>43</v>
      </c>
      <c r="C420" s="3" t="s">
        <v>140</v>
      </c>
      <c r="D420" s="51" t="s">
        <v>160</v>
      </c>
      <c r="E420" s="3" t="s">
        <v>472</v>
      </c>
      <c r="F420" s="38">
        <v>3108</v>
      </c>
      <c r="G420" s="38"/>
      <c r="H420" s="38">
        <v>3108</v>
      </c>
      <c r="I420" s="39"/>
      <c r="J420" s="54"/>
      <c r="K420" s="54"/>
      <c r="L420" s="54"/>
      <c r="M420" s="54"/>
      <c r="N420" s="38">
        <f>F420+J420+K420</f>
        <v>3108</v>
      </c>
      <c r="O420" s="38">
        <f>G420+K420</f>
        <v>0</v>
      </c>
      <c r="P420" s="38">
        <f>H420+L420+M420</f>
        <v>3108</v>
      </c>
      <c r="Q420" s="39">
        <f>I420+M420</f>
        <v>0</v>
      </c>
      <c r="R420" s="110"/>
    </row>
    <row r="421" spans="1:18" s="41" customFormat="1" ht="33.75">
      <c r="A421" s="10" t="s">
        <v>90</v>
      </c>
      <c r="B421" s="3" t="s">
        <v>43</v>
      </c>
      <c r="C421" s="3" t="s">
        <v>140</v>
      </c>
      <c r="D421" s="5" t="s">
        <v>103</v>
      </c>
      <c r="E421" s="3"/>
      <c r="F421" s="38">
        <f>F422</f>
        <v>15455</v>
      </c>
      <c r="G421" s="38">
        <f t="shared" ref="G421:Q421" si="147">G422</f>
        <v>0</v>
      </c>
      <c r="H421" s="38">
        <f t="shared" si="147"/>
        <v>15828</v>
      </c>
      <c r="I421" s="38">
        <f t="shared" si="147"/>
        <v>0</v>
      </c>
      <c r="J421" s="38">
        <f t="shared" si="147"/>
        <v>0</v>
      </c>
      <c r="K421" s="38">
        <f t="shared" si="147"/>
        <v>0</v>
      </c>
      <c r="L421" s="38">
        <f t="shared" si="147"/>
        <v>0</v>
      </c>
      <c r="M421" s="38">
        <f t="shared" si="147"/>
        <v>0</v>
      </c>
      <c r="N421" s="38">
        <f t="shared" si="147"/>
        <v>15455</v>
      </c>
      <c r="O421" s="38">
        <f t="shared" si="147"/>
        <v>0</v>
      </c>
      <c r="P421" s="38">
        <f t="shared" si="147"/>
        <v>15828</v>
      </c>
      <c r="Q421" s="38">
        <f t="shared" si="147"/>
        <v>0</v>
      </c>
      <c r="R421" s="110"/>
    </row>
    <row r="422" spans="1:18" s="41" customFormat="1" ht="33.75">
      <c r="A422" s="10" t="s">
        <v>144</v>
      </c>
      <c r="B422" s="3" t="s">
        <v>43</v>
      </c>
      <c r="C422" s="3" t="s">
        <v>140</v>
      </c>
      <c r="D422" s="5" t="s">
        <v>161</v>
      </c>
      <c r="E422" s="3"/>
      <c r="F422" s="38">
        <f>F423+F425+F427</f>
        <v>15455</v>
      </c>
      <c r="G422" s="38">
        <f t="shared" ref="G422:Q422" si="148">G423+G425+G427</f>
        <v>0</v>
      </c>
      <c r="H422" s="38">
        <f t="shared" si="148"/>
        <v>15828</v>
      </c>
      <c r="I422" s="38">
        <f t="shared" si="148"/>
        <v>0</v>
      </c>
      <c r="J422" s="38">
        <f t="shared" si="148"/>
        <v>0</v>
      </c>
      <c r="K422" s="38">
        <f t="shared" si="148"/>
        <v>0</v>
      </c>
      <c r="L422" s="38">
        <f t="shared" si="148"/>
        <v>0</v>
      </c>
      <c r="M422" s="38">
        <f t="shared" si="148"/>
        <v>0</v>
      </c>
      <c r="N422" s="38">
        <f t="shared" si="148"/>
        <v>15455</v>
      </c>
      <c r="O422" s="38">
        <f t="shared" si="148"/>
        <v>0</v>
      </c>
      <c r="P422" s="38">
        <f t="shared" si="148"/>
        <v>15828</v>
      </c>
      <c r="Q422" s="38">
        <f t="shared" si="148"/>
        <v>0</v>
      </c>
      <c r="R422" s="110"/>
    </row>
    <row r="423" spans="1:18" s="41" customFormat="1" ht="83.25">
      <c r="A423" s="10" t="s">
        <v>25</v>
      </c>
      <c r="B423" s="3" t="s">
        <v>43</v>
      </c>
      <c r="C423" s="3" t="s">
        <v>140</v>
      </c>
      <c r="D423" s="5" t="s">
        <v>161</v>
      </c>
      <c r="E423" s="3" t="s">
        <v>479</v>
      </c>
      <c r="F423" s="38">
        <f t="shared" ref="F423:Q423" si="149">F424</f>
        <v>7130</v>
      </c>
      <c r="G423" s="38">
        <f t="shared" si="149"/>
        <v>0</v>
      </c>
      <c r="H423" s="38">
        <f t="shared" si="149"/>
        <v>7130</v>
      </c>
      <c r="I423" s="38">
        <f t="shared" si="149"/>
        <v>0</v>
      </c>
      <c r="J423" s="38">
        <f t="shared" si="149"/>
        <v>0</v>
      </c>
      <c r="K423" s="38">
        <f t="shared" si="149"/>
        <v>0</v>
      </c>
      <c r="L423" s="38">
        <f t="shared" si="149"/>
        <v>0</v>
      </c>
      <c r="M423" s="38">
        <f t="shared" si="149"/>
        <v>0</v>
      </c>
      <c r="N423" s="38">
        <f t="shared" si="149"/>
        <v>7130</v>
      </c>
      <c r="O423" s="38">
        <f t="shared" si="149"/>
        <v>0</v>
      </c>
      <c r="P423" s="38">
        <f t="shared" si="149"/>
        <v>7130</v>
      </c>
      <c r="Q423" s="38">
        <f t="shared" si="149"/>
        <v>0</v>
      </c>
      <c r="R423" s="110"/>
    </row>
    <row r="424" spans="1:18" s="41" customFormat="1" ht="21.75" customHeight="1">
      <c r="A424" s="10" t="s">
        <v>93</v>
      </c>
      <c r="B424" s="3" t="s">
        <v>43</v>
      </c>
      <c r="C424" s="3" t="s">
        <v>140</v>
      </c>
      <c r="D424" s="5" t="s">
        <v>161</v>
      </c>
      <c r="E424" s="3" t="s">
        <v>543</v>
      </c>
      <c r="F424" s="38">
        <v>7130</v>
      </c>
      <c r="G424" s="38"/>
      <c r="H424" s="38">
        <v>7130</v>
      </c>
      <c r="I424" s="39"/>
      <c r="J424" s="54"/>
      <c r="K424" s="54"/>
      <c r="L424" s="54"/>
      <c r="M424" s="54"/>
      <c r="N424" s="38">
        <f>F424+J424+K424</f>
        <v>7130</v>
      </c>
      <c r="O424" s="38">
        <f>G424+K424</f>
        <v>0</v>
      </c>
      <c r="P424" s="38">
        <f>H424+L424+M424</f>
        <v>7130</v>
      </c>
      <c r="Q424" s="39">
        <f>I424+M424</f>
        <v>0</v>
      </c>
      <c r="R424" s="110"/>
    </row>
    <row r="425" spans="1:18" s="41" customFormat="1" ht="33.75">
      <c r="A425" s="10" t="s">
        <v>35</v>
      </c>
      <c r="B425" s="3" t="s">
        <v>43</v>
      </c>
      <c r="C425" s="3" t="s">
        <v>140</v>
      </c>
      <c r="D425" s="5" t="s">
        <v>161</v>
      </c>
      <c r="E425" s="3" t="s">
        <v>483</v>
      </c>
      <c r="F425" s="38">
        <f>F426</f>
        <v>8310</v>
      </c>
      <c r="G425" s="38">
        <f t="shared" ref="G425:Q425" si="150">G426</f>
        <v>0</v>
      </c>
      <c r="H425" s="38">
        <f t="shared" si="150"/>
        <v>8683</v>
      </c>
      <c r="I425" s="38">
        <f t="shared" si="150"/>
        <v>0</v>
      </c>
      <c r="J425" s="38">
        <f t="shared" si="150"/>
        <v>0</v>
      </c>
      <c r="K425" s="38">
        <f t="shared" si="150"/>
        <v>0</v>
      </c>
      <c r="L425" s="38">
        <f t="shared" si="150"/>
        <v>0</v>
      </c>
      <c r="M425" s="38">
        <f t="shared" si="150"/>
        <v>0</v>
      </c>
      <c r="N425" s="38">
        <f t="shared" si="150"/>
        <v>8310</v>
      </c>
      <c r="O425" s="38">
        <f t="shared" si="150"/>
        <v>0</v>
      </c>
      <c r="P425" s="38">
        <f t="shared" si="150"/>
        <v>8683</v>
      </c>
      <c r="Q425" s="38">
        <f t="shared" si="150"/>
        <v>0</v>
      </c>
      <c r="R425" s="110"/>
    </row>
    <row r="426" spans="1:18" s="41" customFormat="1" ht="32.25" customHeight="1">
      <c r="A426" s="10" t="s">
        <v>36</v>
      </c>
      <c r="B426" s="3" t="s">
        <v>43</v>
      </c>
      <c r="C426" s="3" t="s">
        <v>140</v>
      </c>
      <c r="D426" s="5" t="s">
        <v>161</v>
      </c>
      <c r="E426" s="3" t="s">
        <v>484</v>
      </c>
      <c r="F426" s="38">
        <v>8310</v>
      </c>
      <c r="G426" s="38"/>
      <c r="H426" s="38">
        <v>8683</v>
      </c>
      <c r="I426" s="39"/>
      <c r="J426" s="54"/>
      <c r="K426" s="54"/>
      <c r="L426" s="54"/>
      <c r="M426" s="54"/>
      <c r="N426" s="38">
        <f>F426+J426+K426</f>
        <v>8310</v>
      </c>
      <c r="O426" s="38">
        <f>G426+K426</f>
        <v>0</v>
      </c>
      <c r="P426" s="38">
        <f>H426+L426+M426</f>
        <v>8683</v>
      </c>
      <c r="Q426" s="39">
        <f>I426+M426</f>
        <v>0</v>
      </c>
      <c r="R426" s="110"/>
    </row>
    <row r="427" spans="1:18" s="41" customFormat="1" ht="20.25">
      <c r="A427" s="10" t="s">
        <v>39</v>
      </c>
      <c r="B427" s="3" t="s">
        <v>43</v>
      </c>
      <c r="C427" s="3" t="s">
        <v>140</v>
      </c>
      <c r="D427" s="5" t="s">
        <v>161</v>
      </c>
      <c r="E427" s="3" t="s">
        <v>490</v>
      </c>
      <c r="F427" s="38">
        <f>F428</f>
        <v>15</v>
      </c>
      <c r="G427" s="38">
        <f t="shared" ref="G427:Q427" si="151">G428</f>
        <v>0</v>
      </c>
      <c r="H427" s="38">
        <f t="shared" si="151"/>
        <v>15</v>
      </c>
      <c r="I427" s="38">
        <f t="shared" si="151"/>
        <v>0</v>
      </c>
      <c r="J427" s="38">
        <f t="shared" si="151"/>
        <v>0</v>
      </c>
      <c r="K427" s="38">
        <f t="shared" si="151"/>
        <v>0</v>
      </c>
      <c r="L427" s="38">
        <f t="shared" si="151"/>
        <v>0</v>
      </c>
      <c r="M427" s="38">
        <f t="shared" si="151"/>
        <v>0</v>
      </c>
      <c r="N427" s="38">
        <f t="shared" si="151"/>
        <v>15</v>
      </c>
      <c r="O427" s="38">
        <f t="shared" si="151"/>
        <v>0</v>
      </c>
      <c r="P427" s="38">
        <f t="shared" si="151"/>
        <v>15</v>
      </c>
      <c r="Q427" s="38">
        <f t="shared" si="151"/>
        <v>0</v>
      </c>
      <c r="R427" s="110"/>
    </row>
    <row r="428" spans="1:18" s="41" customFormat="1" ht="20.25">
      <c r="A428" s="10" t="s">
        <v>41</v>
      </c>
      <c r="B428" s="3" t="s">
        <v>43</v>
      </c>
      <c r="C428" s="3" t="s">
        <v>140</v>
      </c>
      <c r="D428" s="5" t="s">
        <v>161</v>
      </c>
      <c r="E428" s="3" t="s">
        <v>492</v>
      </c>
      <c r="F428" s="38">
        <v>15</v>
      </c>
      <c r="G428" s="38"/>
      <c r="H428" s="38">
        <v>15</v>
      </c>
      <c r="I428" s="39"/>
      <c r="J428" s="54"/>
      <c r="K428" s="54"/>
      <c r="L428" s="54"/>
      <c r="M428" s="54"/>
      <c r="N428" s="38">
        <f>F428+J428+K428</f>
        <v>15</v>
      </c>
      <c r="O428" s="38">
        <f>G428+K428</f>
        <v>0</v>
      </c>
      <c r="P428" s="38">
        <f>H428+L428+M428</f>
        <v>15</v>
      </c>
      <c r="Q428" s="39">
        <f>I428+M428</f>
        <v>0</v>
      </c>
      <c r="R428" s="110"/>
    </row>
    <row r="429" spans="1:18" s="41" customFormat="1" ht="66.75">
      <c r="A429" s="10" t="s">
        <v>149</v>
      </c>
      <c r="B429" s="3" t="s">
        <v>43</v>
      </c>
      <c r="C429" s="3" t="s">
        <v>140</v>
      </c>
      <c r="D429" s="5" t="s">
        <v>162</v>
      </c>
      <c r="E429" s="3"/>
      <c r="F429" s="38">
        <f t="shared" ref="F429:Q429" si="152">F430+F450</f>
        <v>156</v>
      </c>
      <c r="G429" s="38">
        <f t="shared" si="152"/>
        <v>0</v>
      </c>
      <c r="H429" s="38">
        <f t="shared" si="152"/>
        <v>0</v>
      </c>
      <c r="I429" s="38">
        <f t="shared" si="152"/>
        <v>0</v>
      </c>
      <c r="J429" s="38">
        <f t="shared" si="152"/>
        <v>0</v>
      </c>
      <c r="K429" s="38">
        <f t="shared" si="152"/>
        <v>0</v>
      </c>
      <c r="L429" s="38">
        <f t="shared" si="152"/>
        <v>0</v>
      </c>
      <c r="M429" s="38">
        <f t="shared" si="152"/>
        <v>0</v>
      </c>
      <c r="N429" s="38">
        <f t="shared" si="152"/>
        <v>156</v>
      </c>
      <c r="O429" s="38">
        <f t="shared" si="152"/>
        <v>0</v>
      </c>
      <c r="P429" s="38">
        <f t="shared" si="152"/>
        <v>0</v>
      </c>
      <c r="Q429" s="38">
        <f t="shared" si="152"/>
        <v>0</v>
      </c>
      <c r="R429" s="110"/>
    </row>
    <row r="430" spans="1:18" s="41" customFormat="1" ht="33.75">
      <c r="A430" s="10" t="s">
        <v>77</v>
      </c>
      <c r="B430" s="3" t="s">
        <v>43</v>
      </c>
      <c r="C430" s="3" t="s">
        <v>140</v>
      </c>
      <c r="D430" s="5" t="s">
        <v>162</v>
      </c>
      <c r="E430" s="3" t="s">
        <v>471</v>
      </c>
      <c r="F430" s="38">
        <f>F431</f>
        <v>156</v>
      </c>
      <c r="G430" s="38">
        <f t="shared" ref="G430:Q430" si="153">G431</f>
        <v>0</v>
      </c>
      <c r="H430" s="38">
        <f t="shared" si="153"/>
        <v>0</v>
      </c>
      <c r="I430" s="38">
        <f t="shared" si="153"/>
        <v>0</v>
      </c>
      <c r="J430" s="38">
        <f t="shared" si="153"/>
        <v>0</v>
      </c>
      <c r="K430" s="38">
        <f t="shared" si="153"/>
        <v>0</v>
      </c>
      <c r="L430" s="38">
        <f t="shared" si="153"/>
        <v>0</v>
      </c>
      <c r="M430" s="38">
        <f t="shared" si="153"/>
        <v>0</v>
      </c>
      <c r="N430" s="38">
        <f t="shared" si="153"/>
        <v>156</v>
      </c>
      <c r="O430" s="38">
        <f t="shared" si="153"/>
        <v>0</v>
      </c>
      <c r="P430" s="38">
        <f t="shared" si="153"/>
        <v>0</v>
      </c>
      <c r="Q430" s="38">
        <f t="shared" si="153"/>
        <v>0</v>
      </c>
      <c r="R430" s="110"/>
    </row>
    <row r="431" spans="1:18" s="41" customFormat="1" ht="20.25">
      <c r="A431" s="10" t="s">
        <v>146</v>
      </c>
      <c r="B431" s="3" t="s">
        <v>43</v>
      </c>
      <c r="C431" s="3" t="s">
        <v>140</v>
      </c>
      <c r="D431" s="5" t="s">
        <v>162</v>
      </c>
      <c r="E431" s="3" t="s">
        <v>472</v>
      </c>
      <c r="F431" s="38">
        <v>156</v>
      </c>
      <c r="G431" s="38"/>
      <c r="H431" s="38"/>
      <c r="I431" s="39"/>
      <c r="J431" s="54"/>
      <c r="K431" s="54"/>
      <c r="L431" s="54"/>
      <c r="M431" s="54"/>
      <c r="N431" s="38">
        <f>F431+J431+K431</f>
        <v>156</v>
      </c>
      <c r="O431" s="38">
        <f>G431+K431</f>
        <v>0</v>
      </c>
      <c r="P431" s="38">
        <f>H431+L431+M431</f>
        <v>0</v>
      </c>
      <c r="Q431" s="39">
        <f>I431+M431</f>
        <v>0</v>
      </c>
      <c r="R431" s="110"/>
    </row>
    <row r="432" spans="1:18" s="41" customFormat="1" ht="66.75">
      <c r="A432" s="10" t="s">
        <v>151</v>
      </c>
      <c r="B432" s="3" t="s">
        <v>43</v>
      </c>
      <c r="C432" s="3" t="s">
        <v>140</v>
      </c>
      <c r="D432" s="5" t="s">
        <v>163</v>
      </c>
      <c r="E432" s="3"/>
      <c r="F432" s="38">
        <f>F433+F435</f>
        <v>206</v>
      </c>
      <c r="G432" s="38">
        <f>G433+G435</f>
        <v>0</v>
      </c>
      <c r="H432" s="38">
        <f>H433+H435</f>
        <v>0</v>
      </c>
      <c r="I432" s="38">
        <f>I433+I435</f>
        <v>0</v>
      </c>
      <c r="J432" s="54"/>
      <c r="K432" s="54"/>
      <c r="L432" s="54"/>
      <c r="M432" s="54"/>
      <c r="N432" s="38">
        <f>N433+N435</f>
        <v>206</v>
      </c>
      <c r="O432" s="38">
        <f>O433+O435</f>
        <v>0</v>
      </c>
      <c r="P432" s="38">
        <f>P433+P435</f>
        <v>0</v>
      </c>
      <c r="Q432" s="38">
        <f>Q433+Q435</f>
        <v>0</v>
      </c>
      <c r="R432" s="110"/>
    </row>
    <row r="433" spans="1:18" s="41" customFormat="1" ht="33.75" hidden="1">
      <c r="A433" s="130" t="s">
        <v>35</v>
      </c>
      <c r="B433" s="125" t="s">
        <v>43</v>
      </c>
      <c r="C433" s="125" t="s">
        <v>140</v>
      </c>
      <c r="D433" s="131" t="s">
        <v>163</v>
      </c>
      <c r="E433" s="125">
        <v>200</v>
      </c>
      <c r="F433" s="127">
        <f>F434</f>
        <v>0</v>
      </c>
      <c r="G433" s="127">
        <f>G434</f>
        <v>0</v>
      </c>
      <c r="H433" s="127">
        <f>H434</f>
        <v>0</v>
      </c>
      <c r="I433" s="128">
        <f>I434</f>
        <v>0</v>
      </c>
      <c r="J433" s="54"/>
      <c r="K433" s="54"/>
      <c r="L433" s="54"/>
      <c r="M433" s="54"/>
      <c r="N433" s="38">
        <f>N434</f>
        <v>0</v>
      </c>
      <c r="O433" s="38">
        <f>O434</f>
        <v>0</v>
      </c>
      <c r="P433" s="38">
        <f>P434</f>
        <v>0</v>
      </c>
      <c r="Q433" s="39">
        <f>Q434</f>
        <v>0</v>
      </c>
      <c r="R433" s="110"/>
    </row>
    <row r="434" spans="1:18" s="41" customFormat="1" ht="50.25" hidden="1">
      <c r="A434" s="130" t="s">
        <v>36</v>
      </c>
      <c r="B434" s="125" t="s">
        <v>43</v>
      </c>
      <c r="C434" s="125" t="s">
        <v>140</v>
      </c>
      <c r="D434" s="131" t="s">
        <v>163</v>
      </c>
      <c r="E434" s="125" t="s">
        <v>484</v>
      </c>
      <c r="F434" s="127"/>
      <c r="G434" s="127"/>
      <c r="H434" s="127"/>
      <c r="I434" s="128"/>
      <c r="J434" s="54"/>
      <c r="K434" s="54"/>
      <c r="L434" s="54"/>
      <c r="M434" s="54"/>
      <c r="N434" s="38"/>
      <c r="O434" s="38"/>
      <c r="P434" s="38"/>
      <c r="Q434" s="39"/>
      <c r="R434" s="110"/>
    </row>
    <row r="435" spans="1:18" s="41" customFormat="1" ht="33.75">
      <c r="A435" s="10" t="s">
        <v>77</v>
      </c>
      <c r="B435" s="3" t="s">
        <v>43</v>
      </c>
      <c r="C435" s="3" t="s">
        <v>140</v>
      </c>
      <c r="D435" s="5" t="s">
        <v>163</v>
      </c>
      <c r="E435" s="3" t="s">
        <v>471</v>
      </c>
      <c r="F435" s="38">
        <f>F436</f>
        <v>206</v>
      </c>
      <c r="G435" s="38">
        <f>G436</f>
        <v>0</v>
      </c>
      <c r="H435" s="38">
        <f>H436</f>
        <v>0</v>
      </c>
      <c r="I435" s="38">
        <f>I436</f>
        <v>0</v>
      </c>
      <c r="J435" s="54"/>
      <c r="K435" s="54"/>
      <c r="L435" s="54"/>
      <c r="M435" s="54"/>
      <c r="N435" s="38">
        <f>N436</f>
        <v>206</v>
      </c>
      <c r="O435" s="38">
        <f>O436</f>
        <v>0</v>
      </c>
      <c r="P435" s="38">
        <f>P436</f>
        <v>0</v>
      </c>
      <c r="Q435" s="38">
        <f>Q436</f>
        <v>0</v>
      </c>
      <c r="R435" s="110"/>
    </row>
    <row r="436" spans="1:18" s="41" customFormat="1" ht="20.25">
      <c r="A436" s="10" t="s">
        <v>146</v>
      </c>
      <c r="B436" s="3" t="s">
        <v>43</v>
      </c>
      <c r="C436" s="3" t="s">
        <v>140</v>
      </c>
      <c r="D436" s="5" t="s">
        <v>163</v>
      </c>
      <c r="E436" s="3" t="s">
        <v>472</v>
      </c>
      <c r="F436" s="38">
        <v>206</v>
      </c>
      <c r="G436" s="38"/>
      <c r="H436" s="38"/>
      <c r="I436" s="39"/>
      <c r="J436" s="54"/>
      <c r="K436" s="54"/>
      <c r="L436" s="54"/>
      <c r="M436" s="54"/>
      <c r="N436" s="38">
        <f>F436+J436+K436</f>
        <v>206</v>
      </c>
      <c r="O436" s="38">
        <f>G436+K436</f>
        <v>0</v>
      </c>
      <c r="P436" s="38">
        <f>H436+L436+M436</f>
        <v>0</v>
      </c>
      <c r="Q436" s="39">
        <f>I436+M436</f>
        <v>0</v>
      </c>
      <c r="R436" s="110"/>
    </row>
    <row r="437" spans="1:18" s="41" customFormat="1" ht="66.75">
      <c r="A437" s="10" t="s">
        <v>153</v>
      </c>
      <c r="B437" s="3" t="s">
        <v>43</v>
      </c>
      <c r="C437" s="3" t="s">
        <v>140</v>
      </c>
      <c r="D437" s="5" t="s">
        <v>164</v>
      </c>
      <c r="E437" s="3"/>
      <c r="F437" s="38">
        <f>F438+F440</f>
        <v>36</v>
      </c>
      <c r="G437" s="38">
        <f>G438+G440</f>
        <v>0</v>
      </c>
      <c r="H437" s="38">
        <f>H438+H440</f>
        <v>0</v>
      </c>
      <c r="I437" s="38">
        <f>I438+I440</f>
        <v>0</v>
      </c>
      <c r="J437" s="54"/>
      <c r="K437" s="54"/>
      <c r="L437" s="54"/>
      <c r="M437" s="54"/>
      <c r="N437" s="38">
        <f>N438+N440</f>
        <v>36</v>
      </c>
      <c r="O437" s="38">
        <f>O438+O440</f>
        <v>0</v>
      </c>
      <c r="P437" s="38">
        <f>P438+P440</f>
        <v>0</v>
      </c>
      <c r="Q437" s="38">
        <f>Q438+Q440</f>
        <v>0</v>
      </c>
      <c r="R437" s="110"/>
    </row>
    <row r="438" spans="1:18" s="41" customFormat="1" ht="33.75" hidden="1">
      <c r="A438" s="130" t="s">
        <v>35</v>
      </c>
      <c r="B438" s="125" t="s">
        <v>43</v>
      </c>
      <c r="C438" s="125" t="s">
        <v>140</v>
      </c>
      <c r="D438" s="131" t="s">
        <v>164</v>
      </c>
      <c r="E438" s="125">
        <v>200</v>
      </c>
      <c r="F438" s="127">
        <f>F439</f>
        <v>0</v>
      </c>
      <c r="G438" s="127">
        <f>G439</f>
        <v>0</v>
      </c>
      <c r="H438" s="127">
        <f>H439</f>
        <v>0</v>
      </c>
      <c r="I438" s="128">
        <f>I439</f>
        <v>0</v>
      </c>
      <c r="J438" s="54"/>
      <c r="K438" s="54"/>
      <c r="L438" s="54"/>
      <c r="M438" s="54"/>
      <c r="N438" s="38">
        <f>N439</f>
        <v>0</v>
      </c>
      <c r="O438" s="38">
        <f>O439</f>
        <v>0</v>
      </c>
      <c r="P438" s="38">
        <f>P439</f>
        <v>0</v>
      </c>
      <c r="Q438" s="39">
        <f>Q439</f>
        <v>0</v>
      </c>
      <c r="R438" s="110"/>
    </row>
    <row r="439" spans="1:18" s="41" customFormat="1" ht="50.25" hidden="1">
      <c r="A439" s="130" t="s">
        <v>36</v>
      </c>
      <c r="B439" s="125" t="s">
        <v>43</v>
      </c>
      <c r="C439" s="125" t="s">
        <v>140</v>
      </c>
      <c r="D439" s="131" t="s">
        <v>164</v>
      </c>
      <c r="E439" s="125" t="s">
        <v>484</v>
      </c>
      <c r="F439" s="127"/>
      <c r="G439" s="127"/>
      <c r="H439" s="127"/>
      <c r="I439" s="128"/>
      <c r="J439" s="54"/>
      <c r="K439" s="54"/>
      <c r="L439" s="54"/>
      <c r="M439" s="54"/>
      <c r="N439" s="38"/>
      <c r="O439" s="38"/>
      <c r="P439" s="38"/>
      <c r="Q439" s="39"/>
      <c r="R439" s="110"/>
    </row>
    <row r="440" spans="1:18" s="41" customFormat="1" ht="33.75">
      <c r="A440" s="10" t="s">
        <v>77</v>
      </c>
      <c r="B440" s="3" t="s">
        <v>43</v>
      </c>
      <c r="C440" s="3" t="s">
        <v>140</v>
      </c>
      <c r="D440" s="5" t="s">
        <v>164</v>
      </c>
      <c r="E440" s="3" t="s">
        <v>471</v>
      </c>
      <c r="F440" s="38">
        <f>F441</f>
        <v>36</v>
      </c>
      <c r="G440" s="38">
        <f>G441</f>
        <v>0</v>
      </c>
      <c r="H440" s="38">
        <f>H441</f>
        <v>0</v>
      </c>
      <c r="I440" s="38">
        <f>I441</f>
        <v>0</v>
      </c>
      <c r="J440" s="54"/>
      <c r="K440" s="54"/>
      <c r="L440" s="54"/>
      <c r="M440" s="54"/>
      <c r="N440" s="38">
        <f>N441</f>
        <v>36</v>
      </c>
      <c r="O440" s="38">
        <f>O441</f>
        <v>0</v>
      </c>
      <c r="P440" s="38">
        <f>P441</f>
        <v>0</v>
      </c>
      <c r="Q440" s="38">
        <f>Q441</f>
        <v>0</v>
      </c>
      <c r="R440" s="110"/>
    </row>
    <row r="441" spans="1:18" s="41" customFormat="1" ht="20.25">
      <c r="A441" s="10" t="s">
        <v>146</v>
      </c>
      <c r="B441" s="3" t="s">
        <v>43</v>
      </c>
      <c r="C441" s="3" t="s">
        <v>140</v>
      </c>
      <c r="D441" s="5" t="s">
        <v>164</v>
      </c>
      <c r="E441" s="3" t="s">
        <v>472</v>
      </c>
      <c r="F441" s="38">
        <v>36</v>
      </c>
      <c r="G441" s="38"/>
      <c r="H441" s="38"/>
      <c r="I441" s="39"/>
      <c r="J441" s="54"/>
      <c r="K441" s="54"/>
      <c r="L441" s="54"/>
      <c r="M441" s="54"/>
      <c r="N441" s="38">
        <f>F441+J441+K441</f>
        <v>36</v>
      </c>
      <c r="O441" s="38">
        <f>G441+K441</f>
        <v>0</v>
      </c>
      <c r="P441" s="38">
        <f>H441+L441+M441</f>
        <v>0</v>
      </c>
      <c r="Q441" s="39">
        <f>I441+M441</f>
        <v>0</v>
      </c>
      <c r="R441" s="110"/>
    </row>
    <row r="442" spans="1:18" s="41" customFormat="1" ht="65.25" customHeight="1">
      <c r="A442" s="10" t="s">
        <v>155</v>
      </c>
      <c r="B442" s="3" t="s">
        <v>43</v>
      </c>
      <c r="C442" s="3" t="s">
        <v>140</v>
      </c>
      <c r="D442" s="5" t="s">
        <v>165</v>
      </c>
      <c r="E442" s="3"/>
      <c r="F442" s="38">
        <f t="shared" ref="F442:Q443" si="154">F443</f>
        <v>220</v>
      </c>
      <c r="G442" s="38">
        <f t="shared" si="154"/>
        <v>0</v>
      </c>
      <c r="H442" s="38">
        <f t="shared" si="154"/>
        <v>0</v>
      </c>
      <c r="I442" s="38">
        <f t="shared" si="154"/>
        <v>0</v>
      </c>
      <c r="J442" s="38">
        <f t="shared" si="154"/>
        <v>0</v>
      </c>
      <c r="K442" s="38">
        <f t="shared" si="154"/>
        <v>0</v>
      </c>
      <c r="L442" s="38">
        <f t="shared" si="154"/>
        <v>0</v>
      </c>
      <c r="M442" s="38">
        <f t="shared" si="154"/>
        <v>0</v>
      </c>
      <c r="N442" s="38">
        <f t="shared" si="154"/>
        <v>220</v>
      </c>
      <c r="O442" s="38">
        <f t="shared" si="154"/>
        <v>0</v>
      </c>
      <c r="P442" s="38">
        <f t="shared" si="154"/>
        <v>0</v>
      </c>
      <c r="Q442" s="38">
        <f t="shared" si="154"/>
        <v>0</v>
      </c>
      <c r="R442" s="110"/>
    </row>
    <row r="443" spans="1:18" s="41" customFormat="1" ht="33.75">
      <c r="A443" s="10" t="s">
        <v>77</v>
      </c>
      <c r="B443" s="3" t="s">
        <v>43</v>
      </c>
      <c r="C443" s="3" t="s">
        <v>140</v>
      </c>
      <c r="D443" s="5" t="s">
        <v>165</v>
      </c>
      <c r="E443" s="3">
        <v>600</v>
      </c>
      <c r="F443" s="38">
        <f t="shared" si="154"/>
        <v>220</v>
      </c>
      <c r="G443" s="38">
        <f t="shared" si="154"/>
        <v>0</v>
      </c>
      <c r="H443" s="38">
        <f t="shared" si="154"/>
        <v>0</v>
      </c>
      <c r="I443" s="38">
        <f t="shared" si="154"/>
        <v>0</v>
      </c>
      <c r="J443" s="38">
        <f t="shared" si="154"/>
        <v>0</v>
      </c>
      <c r="K443" s="38">
        <f t="shared" si="154"/>
        <v>0</v>
      </c>
      <c r="L443" s="38">
        <f t="shared" si="154"/>
        <v>0</v>
      </c>
      <c r="M443" s="38">
        <f t="shared" si="154"/>
        <v>0</v>
      </c>
      <c r="N443" s="38">
        <f t="shared" si="154"/>
        <v>220</v>
      </c>
      <c r="O443" s="38">
        <f t="shared" si="154"/>
        <v>0</v>
      </c>
      <c r="P443" s="38">
        <f t="shared" si="154"/>
        <v>0</v>
      </c>
      <c r="Q443" s="38">
        <f t="shared" si="154"/>
        <v>0</v>
      </c>
      <c r="R443" s="110"/>
    </row>
    <row r="444" spans="1:18" s="41" customFormat="1" ht="20.25">
      <c r="A444" s="10" t="s">
        <v>146</v>
      </c>
      <c r="B444" s="3" t="s">
        <v>43</v>
      </c>
      <c r="C444" s="3" t="s">
        <v>140</v>
      </c>
      <c r="D444" s="5" t="s">
        <v>165</v>
      </c>
      <c r="E444" s="3" t="s">
        <v>472</v>
      </c>
      <c r="F444" s="38">
        <v>220</v>
      </c>
      <c r="G444" s="38"/>
      <c r="H444" s="38"/>
      <c r="I444" s="39"/>
      <c r="J444" s="54"/>
      <c r="K444" s="54"/>
      <c r="L444" s="54"/>
      <c r="M444" s="54"/>
      <c r="N444" s="38">
        <f>F444+J444+K444</f>
        <v>220</v>
      </c>
      <c r="O444" s="38">
        <f>G444+K444</f>
        <v>0</v>
      </c>
      <c r="P444" s="38">
        <f>H444+L444+M444</f>
        <v>0</v>
      </c>
      <c r="Q444" s="39">
        <f>I444+M444</f>
        <v>0</v>
      </c>
      <c r="R444" s="110"/>
    </row>
    <row r="445" spans="1:18" s="41" customFormat="1" ht="66.75">
      <c r="A445" s="10" t="s">
        <v>157</v>
      </c>
      <c r="B445" s="3" t="s">
        <v>43</v>
      </c>
      <c r="C445" s="3" t="s">
        <v>140</v>
      </c>
      <c r="D445" s="5" t="s">
        <v>166</v>
      </c>
      <c r="E445" s="3"/>
      <c r="F445" s="38">
        <f>F446+F448</f>
        <v>69</v>
      </c>
      <c r="G445" s="38">
        <f>G446+G448</f>
        <v>0</v>
      </c>
      <c r="H445" s="38">
        <f>H446+H448</f>
        <v>0</v>
      </c>
      <c r="I445" s="38">
        <f>I446+I448</f>
        <v>0</v>
      </c>
      <c r="J445" s="54"/>
      <c r="K445" s="54"/>
      <c r="L445" s="54"/>
      <c r="M445" s="54"/>
      <c r="N445" s="38">
        <f>N446+N448</f>
        <v>69</v>
      </c>
      <c r="O445" s="38">
        <f>O446+O448</f>
        <v>0</v>
      </c>
      <c r="P445" s="38">
        <f>P446+P448</f>
        <v>0</v>
      </c>
      <c r="Q445" s="38">
        <f>Q446+Q448</f>
        <v>0</v>
      </c>
      <c r="R445" s="110"/>
    </row>
    <row r="446" spans="1:18" s="41" customFormat="1" ht="33.75">
      <c r="A446" s="10" t="s">
        <v>35</v>
      </c>
      <c r="B446" s="3" t="s">
        <v>43</v>
      </c>
      <c r="C446" s="3" t="s">
        <v>140</v>
      </c>
      <c r="D446" s="5" t="s">
        <v>166</v>
      </c>
      <c r="E446" s="3">
        <v>200</v>
      </c>
      <c r="F446" s="38">
        <f>F447</f>
        <v>62</v>
      </c>
      <c r="G446" s="38">
        <f>G447</f>
        <v>0</v>
      </c>
      <c r="H446" s="38">
        <f>H447</f>
        <v>0</v>
      </c>
      <c r="I446" s="39">
        <f>I447</f>
        <v>0</v>
      </c>
      <c r="J446" s="54"/>
      <c r="K446" s="54"/>
      <c r="L446" s="54"/>
      <c r="M446" s="54"/>
      <c r="N446" s="38">
        <f>N447</f>
        <v>62</v>
      </c>
      <c r="O446" s="38">
        <f>O447</f>
        <v>0</v>
      </c>
      <c r="P446" s="38">
        <f>P447</f>
        <v>0</v>
      </c>
      <c r="Q446" s="39">
        <f>Q447</f>
        <v>0</v>
      </c>
      <c r="R446" s="110"/>
    </row>
    <row r="447" spans="1:18" s="41" customFormat="1" ht="33.75" customHeight="1">
      <c r="A447" s="10" t="s">
        <v>36</v>
      </c>
      <c r="B447" s="3" t="s">
        <v>43</v>
      </c>
      <c r="C447" s="3" t="s">
        <v>140</v>
      </c>
      <c r="D447" s="5" t="s">
        <v>166</v>
      </c>
      <c r="E447" s="3" t="s">
        <v>484</v>
      </c>
      <c r="F447" s="38">
        <v>62</v>
      </c>
      <c r="G447" s="38"/>
      <c r="H447" s="38"/>
      <c r="I447" s="39"/>
      <c r="J447" s="54"/>
      <c r="K447" s="54"/>
      <c r="L447" s="54"/>
      <c r="M447" s="54"/>
      <c r="N447" s="38">
        <f>F447+J447+K447</f>
        <v>62</v>
      </c>
      <c r="O447" s="38">
        <f>G447+K447</f>
        <v>0</v>
      </c>
      <c r="P447" s="38">
        <f>H447+L447+M447</f>
        <v>0</v>
      </c>
      <c r="Q447" s="39">
        <f>I447+M447</f>
        <v>0</v>
      </c>
      <c r="R447" s="110"/>
    </row>
    <row r="448" spans="1:18" s="41" customFormat="1" ht="33.75">
      <c r="A448" s="10" t="s">
        <v>77</v>
      </c>
      <c r="B448" s="3" t="s">
        <v>43</v>
      </c>
      <c r="C448" s="3" t="s">
        <v>140</v>
      </c>
      <c r="D448" s="5" t="s">
        <v>166</v>
      </c>
      <c r="E448" s="3" t="s">
        <v>471</v>
      </c>
      <c r="F448" s="38">
        <f>F449</f>
        <v>7</v>
      </c>
      <c r="G448" s="38">
        <f>G449</f>
        <v>0</v>
      </c>
      <c r="H448" s="38">
        <f>H449</f>
        <v>0</v>
      </c>
      <c r="I448" s="38">
        <f>I449</f>
        <v>0</v>
      </c>
      <c r="J448" s="54"/>
      <c r="K448" s="54"/>
      <c r="L448" s="54"/>
      <c r="M448" s="54"/>
      <c r="N448" s="38">
        <f>N449</f>
        <v>7</v>
      </c>
      <c r="O448" s="38">
        <f>O449</f>
        <v>0</v>
      </c>
      <c r="P448" s="38">
        <f>P449</f>
        <v>0</v>
      </c>
      <c r="Q448" s="38">
        <f>Q449</f>
        <v>0</v>
      </c>
      <c r="R448" s="110"/>
    </row>
    <row r="449" spans="1:18" s="41" customFormat="1" ht="20.25">
      <c r="A449" s="10" t="s">
        <v>146</v>
      </c>
      <c r="B449" s="3" t="s">
        <v>43</v>
      </c>
      <c r="C449" s="3" t="s">
        <v>140</v>
      </c>
      <c r="D449" s="5" t="s">
        <v>166</v>
      </c>
      <c r="E449" s="3" t="s">
        <v>472</v>
      </c>
      <c r="F449" s="38">
        <v>7</v>
      </c>
      <c r="G449" s="38"/>
      <c r="H449" s="38"/>
      <c r="I449" s="39"/>
      <c r="J449" s="54"/>
      <c r="K449" s="54"/>
      <c r="L449" s="54"/>
      <c r="M449" s="54"/>
      <c r="N449" s="38">
        <f>F449+J449+K449</f>
        <v>7</v>
      </c>
      <c r="O449" s="38">
        <f>G449+K449</f>
        <v>0</v>
      </c>
      <c r="P449" s="38">
        <f>H449+L449+M449</f>
        <v>0</v>
      </c>
      <c r="Q449" s="39">
        <f>I449+M449</f>
        <v>0</v>
      </c>
      <c r="R449" s="110"/>
    </row>
    <row r="450" spans="1:18" s="41" customFormat="1" ht="20.25">
      <c r="A450" s="10"/>
      <c r="B450" s="3"/>
      <c r="C450" s="3"/>
      <c r="D450" s="51"/>
      <c r="E450" s="3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110"/>
    </row>
    <row r="451" spans="1:18" s="41" customFormat="1" ht="19.5" customHeight="1">
      <c r="A451" s="33" t="s">
        <v>167</v>
      </c>
      <c r="B451" s="34" t="s">
        <v>43</v>
      </c>
      <c r="C451" s="34" t="s">
        <v>168</v>
      </c>
      <c r="D451" s="43"/>
      <c r="E451" s="34"/>
      <c r="F451" s="44">
        <f>F478+F452</f>
        <v>353278</v>
      </c>
      <c r="G451" s="44">
        <f t="shared" ref="G451:Q451" si="155">G478+G452</f>
        <v>118806</v>
      </c>
      <c r="H451" s="44">
        <f t="shared" si="155"/>
        <v>234341</v>
      </c>
      <c r="I451" s="44">
        <f t="shared" si="155"/>
        <v>0</v>
      </c>
      <c r="J451" s="44">
        <f t="shared" si="155"/>
        <v>0</v>
      </c>
      <c r="K451" s="44">
        <f t="shared" si="155"/>
        <v>0</v>
      </c>
      <c r="L451" s="44">
        <f t="shared" si="155"/>
        <v>0</v>
      </c>
      <c r="M451" s="44">
        <f t="shared" si="155"/>
        <v>0</v>
      </c>
      <c r="N451" s="44">
        <f t="shared" si="155"/>
        <v>229857</v>
      </c>
      <c r="O451" s="44">
        <f t="shared" si="155"/>
        <v>0</v>
      </c>
      <c r="P451" s="44">
        <f t="shared" si="155"/>
        <v>229857</v>
      </c>
      <c r="Q451" s="44">
        <f t="shared" si="155"/>
        <v>0</v>
      </c>
      <c r="R451" s="110"/>
    </row>
    <row r="452" spans="1:18" s="41" customFormat="1" ht="50.25">
      <c r="A452" s="10" t="s">
        <v>169</v>
      </c>
      <c r="B452" s="3" t="s">
        <v>43</v>
      </c>
      <c r="C452" s="3" t="s">
        <v>168</v>
      </c>
      <c r="D452" s="51" t="s">
        <v>170</v>
      </c>
      <c r="E452" s="3"/>
      <c r="F452" s="38">
        <f>F453</f>
        <v>353278</v>
      </c>
      <c r="G452" s="38">
        <f t="shared" ref="G452:Q452" si="156">G453</f>
        <v>118806</v>
      </c>
      <c r="H452" s="38">
        <f t="shared" si="156"/>
        <v>234341</v>
      </c>
      <c r="I452" s="38">
        <f t="shared" si="156"/>
        <v>0</v>
      </c>
      <c r="J452" s="38">
        <f t="shared" si="156"/>
        <v>0</v>
      </c>
      <c r="K452" s="38">
        <f t="shared" si="156"/>
        <v>0</v>
      </c>
      <c r="L452" s="38">
        <f t="shared" si="156"/>
        <v>0</v>
      </c>
      <c r="M452" s="38">
        <f t="shared" si="156"/>
        <v>0</v>
      </c>
      <c r="N452" s="38">
        <f t="shared" si="156"/>
        <v>229857</v>
      </c>
      <c r="O452" s="38">
        <f t="shared" si="156"/>
        <v>0</v>
      </c>
      <c r="P452" s="38">
        <f t="shared" si="156"/>
        <v>229857</v>
      </c>
      <c r="Q452" s="38">
        <f t="shared" si="156"/>
        <v>0</v>
      </c>
      <c r="R452" s="110"/>
    </row>
    <row r="453" spans="1:18" s="41" customFormat="1" ht="50.25">
      <c r="A453" s="10" t="s">
        <v>171</v>
      </c>
      <c r="B453" s="3" t="s">
        <v>43</v>
      </c>
      <c r="C453" s="3" t="s">
        <v>168</v>
      </c>
      <c r="D453" s="61" t="s">
        <v>172</v>
      </c>
      <c r="E453" s="3"/>
      <c r="F453" s="38">
        <f>F454+F475+F461+F468+F472</f>
        <v>353278</v>
      </c>
      <c r="G453" s="38">
        <f t="shared" ref="G453:I453" si="157">G454+G475+G461+G468+G472</f>
        <v>118806</v>
      </c>
      <c r="H453" s="38">
        <f t="shared" si="157"/>
        <v>234341</v>
      </c>
      <c r="I453" s="38">
        <f t="shared" si="157"/>
        <v>0</v>
      </c>
      <c r="J453" s="38">
        <f t="shared" ref="J453:Q453" si="158">J454+J475+J461</f>
        <v>0</v>
      </c>
      <c r="K453" s="38">
        <f t="shared" si="158"/>
        <v>0</v>
      </c>
      <c r="L453" s="38">
        <f t="shared" si="158"/>
        <v>0</v>
      </c>
      <c r="M453" s="38">
        <f t="shared" si="158"/>
        <v>0</v>
      </c>
      <c r="N453" s="38">
        <f t="shared" si="158"/>
        <v>229857</v>
      </c>
      <c r="O453" s="38">
        <f t="shared" si="158"/>
        <v>0</v>
      </c>
      <c r="P453" s="38">
        <f t="shared" si="158"/>
        <v>229857</v>
      </c>
      <c r="Q453" s="38">
        <f t="shared" si="158"/>
        <v>0</v>
      </c>
      <c r="R453" s="110"/>
    </row>
    <row r="454" spans="1:18" s="41" customFormat="1" ht="20.25">
      <c r="A454" s="10" t="s">
        <v>67</v>
      </c>
      <c r="B454" s="3" t="s">
        <v>43</v>
      </c>
      <c r="C454" s="3" t="s">
        <v>168</v>
      </c>
      <c r="D454" s="51" t="s">
        <v>173</v>
      </c>
      <c r="E454" s="3"/>
      <c r="F454" s="38">
        <f>F455+F458</f>
        <v>214752</v>
      </c>
      <c r="G454" s="38">
        <f t="shared" ref="G454:Q454" si="159">G455+G458</f>
        <v>0</v>
      </c>
      <c r="H454" s="38">
        <f t="shared" si="159"/>
        <v>214752</v>
      </c>
      <c r="I454" s="38">
        <f t="shared" si="159"/>
        <v>0</v>
      </c>
      <c r="J454" s="38">
        <f t="shared" si="159"/>
        <v>0</v>
      </c>
      <c r="K454" s="38">
        <f t="shared" si="159"/>
        <v>0</v>
      </c>
      <c r="L454" s="38">
        <f t="shared" si="159"/>
        <v>0</v>
      </c>
      <c r="M454" s="38">
        <f t="shared" si="159"/>
        <v>0</v>
      </c>
      <c r="N454" s="38">
        <f t="shared" si="159"/>
        <v>214752</v>
      </c>
      <c r="O454" s="38">
        <f t="shared" si="159"/>
        <v>0</v>
      </c>
      <c r="P454" s="38">
        <f t="shared" si="159"/>
        <v>214752</v>
      </c>
      <c r="Q454" s="38">
        <f t="shared" si="159"/>
        <v>0</v>
      </c>
      <c r="R454" s="110"/>
    </row>
    <row r="455" spans="1:18" s="41" customFormat="1" ht="20.25">
      <c r="A455" s="10" t="s">
        <v>174</v>
      </c>
      <c r="B455" s="3" t="s">
        <v>43</v>
      </c>
      <c r="C455" s="3" t="s">
        <v>168</v>
      </c>
      <c r="D455" s="51" t="s">
        <v>175</v>
      </c>
      <c r="E455" s="3"/>
      <c r="F455" s="38">
        <f>F456</f>
        <v>214752</v>
      </c>
      <c r="G455" s="38">
        <f t="shared" ref="G455:Q456" si="160">G456</f>
        <v>0</v>
      </c>
      <c r="H455" s="38">
        <f t="shared" si="160"/>
        <v>214752</v>
      </c>
      <c r="I455" s="38">
        <f t="shared" si="160"/>
        <v>0</v>
      </c>
      <c r="J455" s="38">
        <f t="shared" si="160"/>
        <v>0</v>
      </c>
      <c r="K455" s="38">
        <f t="shared" si="160"/>
        <v>0</v>
      </c>
      <c r="L455" s="38">
        <f t="shared" si="160"/>
        <v>0</v>
      </c>
      <c r="M455" s="38">
        <f t="shared" si="160"/>
        <v>0</v>
      </c>
      <c r="N455" s="38">
        <f t="shared" si="160"/>
        <v>214752</v>
      </c>
      <c r="O455" s="38">
        <f t="shared" si="160"/>
        <v>0</v>
      </c>
      <c r="P455" s="38">
        <f t="shared" si="160"/>
        <v>214752</v>
      </c>
      <c r="Q455" s="38">
        <f t="shared" si="160"/>
        <v>0</v>
      </c>
      <c r="R455" s="110"/>
    </row>
    <row r="456" spans="1:18" s="41" customFormat="1" ht="33.75">
      <c r="A456" s="10" t="s">
        <v>35</v>
      </c>
      <c r="B456" s="3" t="s">
        <v>43</v>
      </c>
      <c r="C456" s="3" t="s">
        <v>168</v>
      </c>
      <c r="D456" s="51" t="s">
        <v>175</v>
      </c>
      <c r="E456" s="3" t="s">
        <v>483</v>
      </c>
      <c r="F456" s="38">
        <f>F457</f>
        <v>214752</v>
      </c>
      <c r="G456" s="38">
        <f t="shared" si="160"/>
        <v>0</v>
      </c>
      <c r="H456" s="38">
        <f t="shared" si="160"/>
        <v>214752</v>
      </c>
      <c r="I456" s="38">
        <f t="shared" si="160"/>
        <v>0</v>
      </c>
      <c r="J456" s="38">
        <f t="shared" si="160"/>
        <v>0</v>
      </c>
      <c r="K456" s="38">
        <f t="shared" si="160"/>
        <v>0</v>
      </c>
      <c r="L456" s="38">
        <f t="shared" si="160"/>
        <v>0</v>
      </c>
      <c r="M456" s="38">
        <f t="shared" si="160"/>
        <v>0</v>
      </c>
      <c r="N456" s="38">
        <f t="shared" si="160"/>
        <v>214752</v>
      </c>
      <c r="O456" s="38">
        <f t="shared" si="160"/>
        <v>0</v>
      </c>
      <c r="P456" s="38">
        <f t="shared" si="160"/>
        <v>214752</v>
      </c>
      <c r="Q456" s="38">
        <f t="shared" si="160"/>
        <v>0</v>
      </c>
      <c r="R456" s="110"/>
    </row>
    <row r="457" spans="1:18" s="41" customFormat="1" ht="31.5" customHeight="1">
      <c r="A457" s="10" t="s">
        <v>36</v>
      </c>
      <c r="B457" s="3" t="s">
        <v>43</v>
      </c>
      <c r="C457" s="3" t="s">
        <v>168</v>
      </c>
      <c r="D457" s="51" t="s">
        <v>175</v>
      </c>
      <c r="E457" s="3" t="s">
        <v>484</v>
      </c>
      <c r="F457" s="38">
        <v>214752</v>
      </c>
      <c r="G457" s="38"/>
      <c r="H457" s="38">
        <v>214752</v>
      </c>
      <c r="I457" s="38"/>
      <c r="J457" s="54"/>
      <c r="K457" s="54"/>
      <c r="L457" s="54"/>
      <c r="M457" s="54"/>
      <c r="N457" s="38">
        <f>F457+J457+K457</f>
        <v>214752</v>
      </c>
      <c r="O457" s="38">
        <f>G457+K457</f>
        <v>0</v>
      </c>
      <c r="P457" s="38">
        <f>H457+L457+M457</f>
        <v>214752</v>
      </c>
      <c r="Q457" s="39">
        <f>I457+M457</f>
        <v>0</v>
      </c>
      <c r="R457" s="110"/>
    </row>
    <row r="458" spans="1:18" s="41" customFormat="1" ht="50.25" hidden="1">
      <c r="A458" s="130" t="s">
        <v>607</v>
      </c>
      <c r="B458" s="125" t="s">
        <v>43</v>
      </c>
      <c r="C458" s="125" t="s">
        <v>168</v>
      </c>
      <c r="D458" s="140" t="s">
        <v>608</v>
      </c>
      <c r="E458" s="125"/>
      <c r="F458" s="127">
        <f>F459</f>
        <v>0</v>
      </c>
      <c r="G458" s="127">
        <f t="shared" ref="G458:Q459" si="161">G459</f>
        <v>0</v>
      </c>
      <c r="H458" s="127">
        <f t="shared" si="161"/>
        <v>0</v>
      </c>
      <c r="I458" s="127">
        <f t="shared" si="161"/>
        <v>0</v>
      </c>
      <c r="J458" s="38">
        <f t="shared" si="161"/>
        <v>0</v>
      </c>
      <c r="K458" s="38">
        <f t="shared" si="161"/>
        <v>0</v>
      </c>
      <c r="L458" s="38">
        <f t="shared" si="161"/>
        <v>0</v>
      </c>
      <c r="M458" s="38">
        <f t="shared" si="161"/>
        <v>0</v>
      </c>
      <c r="N458" s="38">
        <f t="shared" si="161"/>
        <v>0</v>
      </c>
      <c r="O458" s="38">
        <f t="shared" si="161"/>
        <v>0</v>
      </c>
      <c r="P458" s="38">
        <f t="shared" si="161"/>
        <v>0</v>
      </c>
      <c r="Q458" s="38">
        <f t="shared" si="161"/>
        <v>0</v>
      </c>
      <c r="R458" s="110"/>
    </row>
    <row r="459" spans="1:18" s="41" customFormat="1" ht="33.75" hidden="1">
      <c r="A459" s="130" t="s">
        <v>35</v>
      </c>
      <c r="B459" s="125" t="s">
        <v>43</v>
      </c>
      <c r="C459" s="125" t="s">
        <v>168</v>
      </c>
      <c r="D459" s="140" t="s">
        <v>608</v>
      </c>
      <c r="E459" s="125" t="s">
        <v>483</v>
      </c>
      <c r="F459" s="127">
        <f>F460</f>
        <v>0</v>
      </c>
      <c r="G459" s="127">
        <f t="shared" si="161"/>
        <v>0</v>
      </c>
      <c r="H459" s="127">
        <f t="shared" si="161"/>
        <v>0</v>
      </c>
      <c r="I459" s="127">
        <f t="shared" si="161"/>
        <v>0</v>
      </c>
      <c r="J459" s="38">
        <f t="shared" si="161"/>
        <v>0</v>
      </c>
      <c r="K459" s="38">
        <f t="shared" si="161"/>
        <v>0</v>
      </c>
      <c r="L459" s="38">
        <f t="shared" si="161"/>
        <v>0</v>
      </c>
      <c r="M459" s="38">
        <f t="shared" si="161"/>
        <v>0</v>
      </c>
      <c r="N459" s="38">
        <f t="shared" si="161"/>
        <v>0</v>
      </c>
      <c r="O459" s="38">
        <f t="shared" si="161"/>
        <v>0</v>
      </c>
      <c r="P459" s="38">
        <f t="shared" si="161"/>
        <v>0</v>
      </c>
      <c r="Q459" s="38">
        <f t="shared" si="161"/>
        <v>0</v>
      </c>
      <c r="R459" s="110"/>
    </row>
    <row r="460" spans="1:18" s="41" customFormat="1" ht="50.25" hidden="1">
      <c r="A460" s="130" t="s">
        <v>36</v>
      </c>
      <c r="B460" s="125" t="s">
        <v>43</v>
      </c>
      <c r="C460" s="125" t="s">
        <v>168</v>
      </c>
      <c r="D460" s="140" t="s">
        <v>608</v>
      </c>
      <c r="E460" s="125" t="s">
        <v>484</v>
      </c>
      <c r="F460" s="127"/>
      <c r="G460" s="127"/>
      <c r="H460" s="127"/>
      <c r="I460" s="127"/>
      <c r="J460" s="54"/>
      <c r="K460" s="54"/>
      <c r="L460" s="54"/>
      <c r="M460" s="54"/>
      <c r="N460" s="38">
        <f>F460+J460+K460</f>
        <v>0</v>
      </c>
      <c r="O460" s="38">
        <f>G460+K460</f>
        <v>0</v>
      </c>
      <c r="P460" s="38">
        <f>H460+L460+M460</f>
        <v>0</v>
      </c>
      <c r="Q460" s="39">
        <f>I460+M460</f>
        <v>0</v>
      </c>
      <c r="R460" s="110"/>
    </row>
    <row r="461" spans="1:18" s="41" customFormat="1" ht="66.75">
      <c r="A461" s="10" t="s">
        <v>176</v>
      </c>
      <c r="B461" s="3" t="s">
        <v>43</v>
      </c>
      <c r="C461" s="3" t="s">
        <v>168</v>
      </c>
      <c r="D461" s="3" t="s">
        <v>177</v>
      </c>
      <c r="E461" s="3"/>
      <c r="F461" s="38">
        <f>F462+F465</f>
        <v>18959</v>
      </c>
      <c r="G461" s="38">
        <f t="shared" ref="G461:I461" si="162">G462+G465</f>
        <v>0</v>
      </c>
      <c r="H461" s="38">
        <f t="shared" si="162"/>
        <v>18959</v>
      </c>
      <c r="I461" s="38">
        <f t="shared" si="162"/>
        <v>0</v>
      </c>
      <c r="J461" s="38">
        <f t="shared" ref="G461:Q463" si="163">J462</f>
        <v>0</v>
      </c>
      <c r="K461" s="38">
        <f t="shared" si="163"/>
        <v>0</v>
      </c>
      <c r="L461" s="38">
        <f t="shared" si="163"/>
        <v>0</v>
      </c>
      <c r="M461" s="38">
        <f t="shared" si="163"/>
        <v>0</v>
      </c>
      <c r="N461" s="38">
        <f t="shared" si="163"/>
        <v>15105</v>
      </c>
      <c r="O461" s="38">
        <f t="shared" si="163"/>
        <v>0</v>
      </c>
      <c r="P461" s="38">
        <f t="shared" si="163"/>
        <v>15105</v>
      </c>
      <c r="Q461" s="38">
        <f t="shared" si="163"/>
        <v>0</v>
      </c>
      <c r="R461" s="110"/>
    </row>
    <row r="462" spans="1:18" s="41" customFormat="1" ht="68.25" customHeight="1">
      <c r="A462" s="10" t="s">
        <v>178</v>
      </c>
      <c r="B462" s="3" t="s">
        <v>43</v>
      </c>
      <c r="C462" s="3" t="s">
        <v>168</v>
      </c>
      <c r="D462" s="3" t="s">
        <v>179</v>
      </c>
      <c r="E462" s="3"/>
      <c r="F462" s="38">
        <f>F463</f>
        <v>15105</v>
      </c>
      <c r="G462" s="38">
        <f t="shared" si="163"/>
        <v>0</v>
      </c>
      <c r="H462" s="38">
        <f t="shared" si="163"/>
        <v>15105</v>
      </c>
      <c r="I462" s="38">
        <f t="shared" si="163"/>
        <v>0</v>
      </c>
      <c r="J462" s="38">
        <f t="shared" si="163"/>
        <v>0</v>
      </c>
      <c r="K462" s="38">
        <f t="shared" si="163"/>
        <v>0</v>
      </c>
      <c r="L462" s="38">
        <f t="shared" si="163"/>
        <v>0</v>
      </c>
      <c r="M462" s="38">
        <f t="shared" si="163"/>
        <v>0</v>
      </c>
      <c r="N462" s="38">
        <f t="shared" si="163"/>
        <v>15105</v>
      </c>
      <c r="O462" s="38">
        <f t="shared" si="163"/>
        <v>0</v>
      </c>
      <c r="P462" s="38">
        <f t="shared" si="163"/>
        <v>15105</v>
      </c>
      <c r="Q462" s="38">
        <f t="shared" si="163"/>
        <v>0</v>
      </c>
      <c r="R462" s="110"/>
    </row>
    <row r="463" spans="1:18" s="41" customFormat="1" ht="20.25">
      <c r="A463" s="10" t="s">
        <v>39</v>
      </c>
      <c r="B463" s="3" t="s">
        <v>43</v>
      </c>
      <c r="C463" s="3" t="s">
        <v>168</v>
      </c>
      <c r="D463" s="3" t="s">
        <v>179</v>
      </c>
      <c r="E463" s="3" t="s">
        <v>490</v>
      </c>
      <c r="F463" s="38">
        <f>F464</f>
        <v>15105</v>
      </c>
      <c r="G463" s="38">
        <f t="shared" si="163"/>
        <v>0</v>
      </c>
      <c r="H463" s="38">
        <f t="shared" si="163"/>
        <v>15105</v>
      </c>
      <c r="I463" s="38">
        <f t="shared" si="163"/>
        <v>0</v>
      </c>
      <c r="J463" s="38">
        <f t="shared" si="163"/>
        <v>0</v>
      </c>
      <c r="K463" s="38">
        <f t="shared" si="163"/>
        <v>0</v>
      </c>
      <c r="L463" s="38">
        <f t="shared" si="163"/>
        <v>0</v>
      </c>
      <c r="M463" s="38">
        <f t="shared" si="163"/>
        <v>0</v>
      </c>
      <c r="N463" s="38">
        <f t="shared" si="163"/>
        <v>15105</v>
      </c>
      <c r="O463" s="38">
        <f t="shared" si="163"/>
        <v>0</v>
      </c>
      <c r="P463" s="38">
        <f t="shared" si="163"/>
        <v>15105</v>
      </c>
      <c r="Q463" s="38">
        <f t="shared" si="163"/>
        <v>0</v>
      </c>
      <c r="R463" s="110"/>
    </row>
    <row r="464" spans="1:18" s="41" customFormat="1" ht="66.75">
      <c r="A464" s="7" t="s">
        <v>180</v>
      </c>
      <c r="B464" s="3" t="s">
        <v>43</v>
      </c>
      <c r="C464" s="3" t="s">
        <v>168</v>
      </c>
      <c r="D464" s="3" t="s">
        <v>179</v>
      </c>
      <c r="E464" s="3" t="s">
        <v>609</v>
      </c>
      <c r="F464" s="38">
        <v>15105</v>
      </c>
      <c r="G464" s="38"/>
      <c r="H464" s="38">
        <v>15105</v>
      </c>
      <c r="I464" s="38"/>
      <c r="J464" s="54"/>
      <c r="K464" s="114"/>
      <c r="L464" s="114"/>
      <c r="M464" s="114"/>
      <c r="N464" s="38">
        <f>F464+J464+K464</f>
        <v>15105</v>
      </c>
      <c r="O464" s="38">
        <f>G464+K464</f>
        <v>0</v>
      </c>
      <c r="P464" s="38">
        <f>H464+L464+M464</f>
        <v>15105</v>
      </c>
      <c r="Q464" s="39">
        <f>I464+M464</f>
        <v>0</v>
      </c>
      <c r="R464" s="110"/>
    </row>
    <row r="465" spans="1:18" s="41" customFormat="1" ht="50.25">
      <c r="A465" s="8" t="s">
        <v>511</v>
      </c>
      <c r="B465" s="3" t="s">
        <v>43</v>
      </c>
      <c r="C465" s="3" t="s">
        <v>168</v>
      </c>
      <c r="D465" s="3" t="s">
        <v>510</v>
      </c>
      <c r="E465" s="3"/>
      <c r="F465" s="38">
        <f>F466</f>
        <v>3854</v>
      </c>
      <c r="G465" s="38">
        <f t="shared" ref="G465:I466" si="164">G466</f>
        <v>0</v>
      </c>
      <c r="H465" s="38">
        <f t="shared" si="164"/>
        <v>3854</v>
      </c>
      <c r="I465" s="38">
        <f t="shared" si="164"/>
        <v>0</v>
      </c>
      <c r="J465" s="54"/>
      <c r="K465" s="114"/>
      <c r="L465" s="114"/>
      <c r="M465" s="114"/>
      <c r="N465" s="38"/>
      <c r="O465" s="38"/>
      <c r="P465" s="38"/>
      <c r="Q465" s="39"/>
      <c r="R465" s="110"/>
    </row>
    <row r="466" spans="1:18" s="41" customFormat="1" ht="20.25">
      <c r="A466" s="8" t="s">
        <v>39</v>
      </c>
      <c r="B466" s="3" t="s">
        <v>43</v>
      </c>
      <c r="C466" s="3" t="s">
        <v>168</v>
      </c>
      <c r="D466" s="3" t="s">
        <v>510</v>
      </c>
      <c r="E466" s="4">
        <v>800</v>
      </c>
      <c r="F466" s="38">
        <f>F467</f>
        <v>3854</v>
      </c>
      <c r="G466" s="38">
        <f t="shared" si="164"/>
        <v>0</v>
      </c>
      <c r="H466" s="38">
        <f t="shared" si="164"/>
        <v>3854</v>
      </c>
      <c r="I466" s="38">
        <f t="shared" si="164"/>
        <v>0</v>
      </c>
      <c r="J466" s="54"/>
      <c r="K466" s="114"/>
      <c r="L466" s="114"/>
      <c r="M466" s="114"/>
      <c r="N466" s="38"/>
      <c r="O466" s="38"/>
      <c r="P466" s="38"/>
      <c r="Q466" s="39"/>
      <c r="R466" s="110"/>
    </row>
    <row r="467" spans="1:18" s="41" customFormat="1" ht="66.75">
      <c r="A467" s="8" t="s">
        <v>180</v>
      </c>
      <c r="B467" s="3" t="s">
        <v>43</v>
      </c>
      <c r="C467" s="3" t="s">
        <v>168</v>
      </c>
      <c r="D467" s="3" t="s">
        <v>510</v>
      </c>
      <c r="E467" s="4">
        <v>810</v>
      </c>
      <c r="F467" s="38">
        <v>3854</v>
      </c>
      <c r="G467" s="38"/>
      <c r="H467" s="38">
        <v>3854</v>
      </c>
      <c r="I467" s="38"/>
      <c r="J467" s="54"/>
      <c r="K467" s="114"/>
      <c r="L467" s="114"/>
      <c r="M467" s="114"/>
      <c r="N467" s="38"/>
      <c r="O467" s="38"/>
      <c r="P467" s="38"/>
      <c r="Q467" s="39"/>
      <c r="R467" s="110"/>
    </row>
    <row r="468" spans="1:18" s="41" customFormat="1" ht="20.25">
      <c r="A468" s="8" t="s">
        <v>44</v>
      </c>
      <c r="B468" s="3" t="s">
        <v>43</v>
      </c>
      <c r="C468" s="3" t="s">
        <v>168</v>
      </c>
      <c r="D468" s="3" t="s">
        <v>181</v>
      </c>
      <c r="E468" s="4"/>
      <c r="F468" s="38">
        <f>F469</f>
        <v>43500</v>
      </c>
      <c r="G468" s="38">
        <f t="shared" ref="G468:I470" si="165">G469</f>
        <v>43500</v>
      </c>
      <c r="H468" s="38">
        <f t="shared" si="165"/>
        <v>0</v>
      </c>
      <c r="I468" s="38">
        <f t="shared" si="165"/>
        <v>0</v>
      </c>
      <c r="J468" s="54"/>
      <c r="K468" s="114"/>
      <c r="L468" s="114"/>
      <c r="M468" s="114"/>
      <c r="N468" s="38"/>
      <c r="O468" s="38"/>
      <c r="P468" s="38"/>
      <c r="Q468" s="39"/>
      <c r="R468" s="110"/>
    </row>
    <row r="469" spans="1:18" s="41" customFormat="1" ht="83.25">
      <c r="A469" s="7" t="s">
        <v>450</v>
      </c>
      <c r="B469" s="3" t="s">
        <v>43</v>
      </c>
      <c r="C469" s="3" t="s">
        <v>168</v>
      </c>
      <c r="D469" s="3" t="s">
        <v>449</v>
      </c>
      <c r="E469" s="4"/>
      <c r="F469" s="38">
        <f>F470</f>
        <v>43500</v>
      </c>
      <c r="G469" s="38">
        <f t="shared" si="165"/>
        <v>43500</v>
      </c>
      <c r="H469" s="38">
        <f t="shared" si="165"/>
        <v>0</v>
      </c>
      <c r="I469" s="38">
        <f t="shared" si="165"/>
        <v>0</v>
      </c>
      <c r="J469" s="54"/>
      <c r="K469" s="114"/>
      <c r="L469" s="114"/>
      <c r="M469" s="114"/>
      <c r="N469" s="38"/>
      <c r="O469" s="38"/>
      <c r="P469" s="38"/>
      <c r="Q469" s="39"/>
      <c r="R469" s="110"/>
    </row>
    <row r="470" spans="1:18" s="41" customFormat="1" ht="33.75">
      <c r="A470" s="8" t="s">
        <v>35</v>
      </c>
      <c r="B470" s="3" t="s">
        <v>43</v>
      </c>
      <c r="C470" s="3" t="s">
        <v>168</v>
      </c>
      <c r="D470" s="3" t="s">
        <v>449</v>
      </c>
      <c r="E470" s="4">
        <v>200</v>
      </c>
      <c r="F470" s="38">
        <f>F471</f>
        <v>43500</v>
      </c>
      <c r="G470" s="38">
        <f t="shared" si="165"/>
        <v>43500</v>
      </c>
      <c r="H470" s="38">
        <f t="shared" si="165"/>
        <v>0</v>
      </c>
      <c r="I470" s="38">
        <f t="shared" si="165"/>
        <v>0</v>
      </c>
      <c r="J470" s="54"/>
      <c r="K470" s="114"/>
      <c r="L470" s="114"/>
      <c r="M470" s="114"/>
      <c r="N470" s="38"/>
      <c r="O470" s="38"/>
      <c r="P470" s="38"/>
      <c r="Q470" s="39"/>
      <c r="R470" s="110"/>
    </row>
    <row r="471" spans="1:18" s="41" customFormat="1" ht="31.5" customHeight="1">
      <c r="A471" s="8" t="s">
        <v>36</v>
      </c>
      <c r="B471" s="3" t="s">
        <v>43</v>
      </c>
      <c r="C471" s="3" t="s">
        <v>168</v>
      </c>
      <c r="D471" s="3" t="s">
        <v>449</v>
      </c>
      <c r="E471" s="4">
        <v>240</v>
      </c>
      <c r="F471" s="38">
        <v>43500</v>
      </c>
      <c r="G471" s="38">
        <v>43500</v>
      </c>
      <c r="H471" s="38"/>
      <c r="I471" s="38"/>
      <c r="J471" s="54"/>
      <c r="K471" s="114"/>
      <c r="L471" s="114"/>
      <c r="M471" s="114"/>
      <c r="N471" s="38"/>
      <c r="O471" s="38"/>
      <c r="P471" s="38"/>
      <c r="Q471" s="39"/>
      <c r="R471" s="110"/>
    </row>
    <row r="472" spans="1:18" s="41" customFormat="1" ht="83.25">
      <c r="A472" s="7" t="s">
        <v>858</v>
      </c>
      <c r="B472" s="3" t="s">
        <v>43</v>
      </c>
      <c r="C472" s="3" t="s">
        <v>168</v>
      </c>
      <c r="D472" s="51" t="s">
        <v>451</v>
      </c>
      <c r="E472" s="4"/>
      <c r="F472" s="38">
        <f>F473</f>
        <v>76067</v>
      </c>
      <c r="G472" s="38">
        <f t="shared" ref="G472:I473" si="166">G473</f>
        <v>75306</v>
      </c>
      <c r="H472" s="38">
        <f t="shared" si="166"/>
        <v>630</v>
      </c>
      <c r="I472" s="38">
        <f t="shared" si="166"/>
        <v>0</v>
      </c>
      <c r="J472" s="54"/>
      <c r="K472" s="114"/>
      <c r="L472" s="114"/>
      <c r="M472" s="114"/>
      <c r="N472" s="38"/>
      <c r="O472" s="38"/>
      <c r="P472" s="38"/>
      <c r="Q472" s="39"/>
      <c r="R472" s="110"/>
    </row>
    <row r="473" spans="1:18" s="41" customFormat="1" ht="20.25">
      <c r="A473" s="8" t="s">
        <v>39</v>
      </c>
      <c r="B473" s="3" t="s">
        <v>43</v>
      </c>
      <c r="C473" s="3" t="s">
        <v>168</v>
      </c>
      <c r="D473" s="51" t="s">
        <v>451</v>
      </c>
      <c r="E473" s="4">
        <v>800</v>
      </c>
      <c r="F473" s="38">
        <f>F474</f>
        <v>76067</v>
      </c>
      <c r="G473" s="38">
        <f t="shared" si="166"/>
        <v>75306</v>
      </c>
      <c r="H473" s="38">
        <f t="shared" si="166"/>
        <v>630</v>
      </c>
      <c r="I473" s="38">
        <f t="shared" si="166"/>
        <v>0</v>
      </c>
      <c r="J473" s="54"/>
      <c r="K473" s="114"/>
      <c r="L473" s="114"/>
      <c r="M473" s="114"/>
      <c r="N473" s="38"/>
      <c r="O473" s="38"/>
      <c r="P473" s="38"/>
      <c r="Q473" s="39"/>
      <c r="R473" s="110"/>
    </row>
    <row r="474" spans="1:18" s="41" customFormat="1" ht="66.75">
      <c r="A474" s="8" t="s">
        <v>180</v>
      </c>
      <c r="B474" s="3" t="s">
        <v>43</v>
      </c>
      <c r="C474" s="3" t="s">
        <v>168</v>
      </c>
      <c r="D474" s="51" t="s">
        <v>451</v>
      </c>
      <c r="E474" s="4">
        <v>810</v>
      </c>
      <c r="F474" s="38">
        <v>76067</v>
      </c>
      <c r="G474" s="38">
        <v>75306</v>
      </c>
      <c r="H474" s="38">
        <v>630</v>
      </c>
      <c r="I474" s="38"/>
      <c r="J474" s="54"/>
      <c r="K474" s="114"/>
      <c r="L474" s="114"/>
      <c r="M474" s="114"/>
      <c r="N474" s="38"/>
      <c r="O474" s="38"/>
      <c r="P474" s="38"/>
      <c r="Q474" s="39"/>
      <c r="R474" s="110"/>
    </row>
    <row r="475" spans="1:18" s="41" customFormat="1" ht="50.25" hidden="1">
      <c r="A475" s="130" t="s">
        <v>182</v>
      </c>
      <c r="B475" s="125" t="s">
        <v>43</v>
      </c>
      <c r="C475" s="125" t="s">
        <v>168</v>
      </c>
      <c r="D475" s="140" t="s">
        <v>183</v>
      </c>
      <c r="E475" s="125"/>
      <c r="F475" s="127">
        <f>F476</f>
        <v>0</v>
      </c>
      <c r="G475" s="127">
        <f t="shared" ref="G475:Q476" si="167">G476</f>
        <v>0</v>
      </c>
      <c r="H475" s="127">
        <f t="shared" si="167"/>
        <v>0</v>
      </c>
      <c r="I475" s="127">
        <f t="shared" si="167"/>
        <v>0</v>
      </c>
      <c r="J475" s="38">
        <f t="shared" si="167"/>
        <v>0</v>
      </c>
      <c r="K475" s="38">
        <f t="shared" si="167"/>
        <v>0</v>
      </c>
      <c r="L475" s="38">
        <f t="shared" si="167"/>
        <v>0</v>
      </c>
      <c r="M475" s="38">
        <f t="shared" si="167"/>
        <v>0</v>
      </c>
      <c r="N475" s="38">
        <f t="shared" si="167"/>
        <v>0</v>
      </c>
      <c r="O475" s="38">
        <f t="shared" si="167"/>
        <v>0</v>
      </c>
      <c r="P475" s="38">
        <f t="shared" si="167"/>
        <v>0</v>
      </c>
      <c r="Q475" s="38">
        <f t="shared" si="167"/>
        <v>0</v>
      </c>
      <c r="R475" s="110"/>
    </row>
    <row r="476" spans="1:18" s="41" customFormat="1" ht="20.25" hidden="1">
      <c r="A476" s="130" t="s">
        <v>39</v>
      </c>
      <c r="B476" s="125" t="s">
        <v>43</v>
      </c>
      <c r="C476" s="125" t="s">
        <v>168</v>
      </c>
      <c r="D476" s="140" t="s">
        <v>183</v>
      </c>
      <c r="E476" s="125">
        <v>800</v>
      </c>
      <c r="F476" s="127">
        <f>F477</f>
        <v>0</v>
      </c>
      <c r="G476" s="127">
        <f t="shared" si="167"/>
        <v>0</v>
      </c>
      <c r="H476" s="127">
        <f t="shared" si="167"/>
        <v>0</v>
      </c>
      <c r="I476" s="127">
        <f t="shared" si="167"/>
        <v>0</v>
      </c>
      <c r="J476" s="38">
        <f t="shared" si="167"/>
        <v>0</v>
      </c>
      <c r="K476" s="38">
        <f t="shared" si="167"/>
        <v>0</v>
      </c>
      <c r="L476" s="38">
        <f t="shared" si="167"/>
        <v>0</v>
      </c>
      <c r="M476" s="38">
        <f t="shared" si="167"/>
        <v>0</v>
      </c>
      <c r="N476" s="38">
        <f t="shared" si="167"/>
        <v>0</v>
      </c>
      <c r="O476" s="38">
        <f t="shared" si="167"/>
        <v>0</v>
      </c>
      <c r="P476" s="38">
        <f t="shared" si="167"/>
        <v>0</v>
      </c>
      <c r="Q476" s="38">
        <f t="shared" si="167"/>
        <v>0</v>
      </c>
      <c r="R476" s="110"/>
    </row>
    <row r="477" spans="1:18" s="41" customFormat="1" ht="66.75" hidden="1">
      <c r="A477" s="130" t="s">
        <v>180</v>
      </c>
      <c r="B477" s="125" t="s">
        <v>43</v>
      </c>
      <c r="C477" s="125" t="s">
        <v>168</v>
      </c>
      <c r="D477" s="140" t="s">
        <v>183</v>
      </c>
      <c r="E477" s="125">
        <v>810</v>
      </c>
      <c r="F477" s="127"/>
      <c r="G477" s="127"/>
      <c r="H477" s="127"/>
      <c r="I477" s="127"/>
      <c r="J477" s="54"/>
      <c r="K477" s="114"/>
      <c r="L477" s="114"/>
      <c r="M477" s="114"/>
      <c r="N477" s="38">
        <f>F477+J477+K477</f>
        <v>0</v>
      </c>
      <c r="O477" s="38">
        <f>G477+K477</f>
        <v>0</v>
      </c>
      <c r="P477" s="38">
        <f>H477+L477+M477</f>
        <v>0</v>
      </c>
      <c r="Q477" s="39">
        <f>I477+M477</f>
        <v>0</v>
      </c>
      <c r="R477" s="110"/>
    </row>
    <row r="478" spans="1:18" s="41" customFormat="1" ht="20.25" hidden="1">
      <c r="A478" s="130" t="s">
        <v>19</v>
      </c>
      <c r="B478" s="125" t="s">
        <v>43</v>
      </c>
      <c r="C478" s="125" t="s">
        <v>168</v>
      </c>
      <c r="D478" s="140" t="s">
        <v>20</v>
      </c>
      <c r="E478" s="125"/>
      <c r="F478" s="127">
        <f>F479+F492</f>
        <v>0</v>
      </c>
      <c r="G478" s="127">
        <f>G479+G492</f>
        <v>0</v>
      </c>
      <c r="H478" s="127">
        <f>H479+H492</f>
        <v>0</v>
      </c>
      <c r="I478" s="127">
        <f>I479+I492</f>
        <v>0</v>
      </c>
      <c r="J478" s="54"/>
      <c r="K478" s="54"/>
      <c r="L478" s="54"/>
      <c r="M478" s="54"/>
      <c r="N478" s="38">
        <f>N479+N492</f>
        <v>0</v>
      </c>
      <c r="O478" s="38">
        <f>O479+O492</f>
        <v>0</v>
      </c>
      <c r="P478" s="38">
        <f>P479+P492</f>
        <v>0</v>
      </c>
      <c r="Q478" s="38">
        <f>Q479+Q492</f>
        <v>0</v>
      </c>
      <c r="R478" s="110"/>
    </row>
    <row r="479" spans="1:18" s="41" customFormat="1" ht="20.25" hidden="1">
      <c r="A479" s="130" t="s">
        <v>610</v>
      </c>
      <c r="B479" s="125" t="s">
        <v>43</v>
      </c>
      <c r="C479" s="125" t="s">
        <v>168</v>
      </c>
      <c r="D479" s="140" t="s">
        <v>611</v>
      </c>
      <c r="E479" s="125"/>
      <c r="F479" s="127">
        <f>F480+F483+F486+F489</f>
        <v>0</v>
      </c>
      <c r="G479" s="127">
        <f>G480+G483+G486+G489</f>
        <v>0</v>
      </c>
      <c r="H479" s="127">
        <f>H480+H483+H486+H489</f>
        <v>0</v>
      </c>
      <c r="I479" s="127">
        <f>I480+I483+I486+I489</f>
        <v>0</v>
      </c>
      <c r="J479" s="54"/>
      <c r="K479" s="54"/>
      <c r="L479" s="54"/>
      <c r="M479" s="54"/>
      <c r="N479" s="38">
        <f>N480+N483+N486+N489</f>
        <v>0</v>
      </c>
      <c r="O479" s="38">
        <f>O480+O483+O486+O489</f>
        <v>0</v>
      </c>
      <c r="P479" s="38">
        <f>P480+P483+P486+P489</f>
        <v>0</v>
      </c>
      <c r="Q479" s="38">
        <f>Q480+Q483+Q486+Q489</f>
        <v>0</v>
      </c>
      <c r="R479" s="110"/>
    </row>
    <row r="480" spans="1:18" s="41" customFormat="1" ht="50.25" hidden="1">
      <c r="A480" s="130" t="s">
        <v>612</v>
      </c>
      <c r="B480" s="125" t="s">
        <v>43</v>
      </c>
      <c r="C480" s="125" t="s">
        <v>168</v>
      </c>
      <c r="D480" s="140" t="s">
        <v>613</v>
      </c>
      <c r="E480" s="125"/>
      <c r="F480" s="127">
        <f>F481</f>
        <v>0</v>
      </c>
      <c r="G480" s="127">
        <f t="shared" ref="G480:I481" si="168">G481</f>
        <v>0</v>
      </c>
      <c r="H480" s="127">
        <f t="shared" si="168"/>
        <v>0</v>
      </c>
      <c r="I480" s="128">
        <f t="shared" si="168"/>
        <v>0</v>
      </c>
      <c r="J480" s="54"/>
      <c r="K480" s="54"/>
      <c r="L480" s="54"/>
      <c r="M480" s="54"/>
      <c r="N480" s="38">
        <f>N481</f>
        <v>0</v>
      </c>
      <c r="O480" s="38">
        <f t="shared" ref="O480:Q481" si="169">O481</f>
        <v>0</v>
      </c>
      <c r="P480" s="38">
        <f t="shared" si="169"/>
        <v>0</v>
      </c>
      <c r="Q480" s="39">
        <f t="shared" si="169"/>
        <v>0</v>
      </c>
      <c r="R480" s="110"/>
    </row>
    <row r="481" spans="1:18" s="41" customFormat="1" ht="20.25" hidden="1">
      <c r="A481" s="130" t="s">
        <v>39</v>
      </c>
      <c r="B481" s="125" t="s">
        <v>43</v>
      </c>
      <c r="C481" s="125" t="s">
        <v>168</v>
      </c>
      <c r="D481" s="140" t="s">
        <v>613</v>
      </c>
      <c r="E481" s="125" t="s">
        <v>490</v>
      </c>
      <c r="F481" s="127">
        <f>F482</f>
        <v>0</v>
      </c>
      <c r="G481" s="127">
        <f t="shared" si="168"/>
        <v>0</v>
      </c>
      <c r="H481" s="127">
        <f t="shared" si="168"/>
        <v>0</v>
      </c>
      <c r="I481" s="128">
        <f t="shared" si="168"/>
        <v>0</v>
      </c>
      <c r="J481" s="54"/>
      <c r="K481" s="54"/>
      <c r="L481" s="54"/>
      <c r="M481" s="54"/>
      <c r="N481" s="38">
        <f>N482</f>
        <v>0</v>
      </c>
      <c r="O481" s="38">
        <f t="shared" si="169"/>
        <v>0</v>
      </c>
      <c r="P481" s="38">
        <f t="shared" si="169"/>
        <v>0</v>
      </c>
      <c r="Q481" s="39">
        <f t="shared" si="169"/>
        <v>0</v>
      </c>
      <c r="R481" s="110"/>
    </row>
    <row r="482" spans="1:18" s="41" customFormat="1" ht="66.75" hidden="1">
      <c r="A482" s="130" t="s">
        <v>180</v>
      </c>
      <c r="B482" s="125" t="s">
        <v>43</v>
      </c>
      <c r="C482" s="125" t="s">
        <v>168</v>
      </c>
      <c r="D482" s="140" t="s">
        <v>613</v>
      </c>
      <c r="E482" s="125" t="s">
        <v>609</v>
      </c>
      <c r="F482" s="127"/>
      <c r="G482" s="127"/>
      <c r="H482" s="127"/>
      <c r="I482" s="128"/>
      <c r="J482" s="54"/>
      <c r="K482" s="54"/>
      <c r="L482" s="54"/>
      <c r="M482" s="54"/>
      <c r="N482" s="38"/>
      <c r="O482" s="38"/>
      <c r="P482" s="38"/>
      <c r="Q482" s="39"/>
      <c r="R482" s="110"/>
    </row>
    <row r="483" spans="1:18" s="41" customFormat="1" ht="67.5" hidden="1" customHeight="1">
      <c r="A483" s="130" t="s">
        <v>178</v>
      </c>
      <c r="B483" s="125" t="s">
        <v>43</v>
      </c>
      <c r="C483" s="125" t="s">
        <v>168</v>
      </c>
      <c r="D483" s="140" t="s">
        <v>614</v>
      </c>
      <c r="E483" s="125"/>
      <c r="F483" s="127">
        <f>F484</f>
        <v>0</v>
      </c>
      <c r="G483" s="127">
        <f t="shared" ref="G483:I484" si="170">G484</f>
        <v>0</v>
      </c>
      <c r="H483" s="127">
        <f t="shared" si="170"/>
        <v>0</v>
      </c>
      <c r="I483" s="128">
        <f t="shared" si="170"/>
        <v>0</v>
      </c>
      <c r="J483" s="54"/>
      <c r="K483" s="54"/>
      <c r="L483" s="54"/>
      <c r="M483" s="54"/>
      <c r="N483" s="38">
        <f>N484</f>
        <v>0</v>
      </c>
      <c r="O483" s="38">
        <f t="shared" ref="O483:Q484" si="171">O484</f>
        <v>0</v>
      </c>
      <c r="P483" s="38">
        <f t="shared" si="171"/>
        <v>0</v>
      </c>
      <c r="Q483" s="39">
        <f t="shared" si="171"/>
        <v>0</v>
      </c>
      <c r="R483" s="110"/>
    </row>
    <row r="484" spans="1:18" s="41" customFormat="1" ht="20.25" hidden="1">
      <c r="A484" s="130" t="s">
        <v>39</v>
      </c>
      <c r="B484" s="125" t="s">
        <v>43</v>
      </c>
      <c r="C484" s="125" t="s">
        <v>168</v>
      </c>
      <c r="D484" s="140" t="s">
        <v>614</v>
      </c>
      <c r="E484" s="125" t="s">
        <v>490</v>
      </c>
      <c r="F484" s="127">
        <f>F485</f>
        <v>0</v>
      </c>
      <c r="G484" s="127">
        <f t="shared" si="170"/>
        <v>0</v>
      </c>
      <c r="H484" s="127">
        <f t="shared" si="170"/>
        <v>0</v>
      </c>
      <c r="I484" s="128">
        <f t="shared" si="170"/>
        <v>0</v>
      </c>
      <c r="J484" s="54"/>
      <c r="K484" s="54"/>
      <c r="L484" s="54"/>
      <c r="M484" s="54"/>
      <c r="N484" s="38">
        <f>N485</f>
        <v>0</v>
      </c>
      <c r="O484" s="38">
        <f t="shared" si="171"/>
        <v>0</v>
      </c>
      <c r="P484" s="38">
        <f t="shared" si="171"/>
        <v>0</v>
      </c>
      <c r="Q484" s="39">
        <f t="shared" si="171"/>
        <v>0</v>
      </c>
      <c r="R484" s="110"/>
    </row>
    <row r="485" spans="1:18" s="41" customFormat="1" ht="66.75" hidden="1">
      <c r="A485" s="130" t="s">
        <v>180</v>
      </c>
      <c r="B485" s="125" t="s">
        <v>43</v>
      </c>
      <c r="C485" s="125" t="s">
        <v>168</v>
      </c>
      <c r="D485" s="140" t="s">
        <v>614</v>
      </c>
      <c r="E485" s="125" t="s">
        <v>609</v>
      </c>
      <c r="F485" s="127"/>
      <c r="G485" s="127"/>
      <c r="H485" s="127"/>
      <c r="I485" s="128"/>
      <c r="J485" s="54"/>
      <c r="K485" s="54"/>
      <c r="L485" s="54"/>
      <c r="M485" s="54"/>
      <c r="N485" s="38"/>
      <c r="O485" s="38"/>
      <c r="P485" s="38"/>
      <c r="Q485" s="39"/>
      <c r="R485" s="110"/>
    </row>
    <row r="486" spans="1:18" s="41" customFormat="1" ht="116.25" hidden="1">
      <c r="A486" s="130" t="s">
        <v>615</v>
      </c>
      <c r="B486" s="125" t="s">
        <v>43</v>
      </c>
      <c r="C486" s="125" t="s">
        <v>168</v>
      </c>
      <c r="D486" s="140" t="s">
        <v>616</v>
      </c>
      <c r="E486" s="125"/>
      <c r="F486" s="127">
        <f>F487</f>
        <v>0</v>
      </c>
      <c r="G486" s="127">
        <f t="shared" ref="G486:I487" si="172">G487</f>
        <v>0</v>
      </c>
      <c r="H486" s="127">
        <f t="shared" si="172"/>
        <v>0</v>
      </c>
      <c r="I486" s="128">
        <f t="shared" si="172"/>
        <v>0</v>
      </c>
      <c r="J486" s="54"/>
      <c r="K486" s="54"/>
      <c r="L486" s="54"/>
      <c r="M486" s="54"/>
      <c r="N486" s="38">
        <f>N487</f>
        <v>0</v>
      </c>
      <c r="O486" s="38">
        <f t="shared" ref="O486:Q487" si="173">O487</f>
        <v>0</v>
      </c>
      <c r="P486" s="38">
        <f t="shared" si="173"/>
        <v>0</v>
      </c>
      <c r="Q486" s="39">
        <f t="shared" si="173"/>
        <v>0</v>
      </c>
      <c r="R486" s="110"/>
    </row>
    <row r="487" spans="1:18" s="41" customFormat="1" ht="20.25" hidden="1">
      <c r="A487" s="130" t="s">
        <v>39</v>
      </c>
      <c r="B487" s="125" t="s">
        <v>43</v>
      </c>
      <c r="C487" s="125" t="s">
        <v>168</v>
      </c>
      <c r="D487" s="140" t="s">
        <v>616</v>
      </c>
      <c r="E487" s="125" t="s">
        <v>490</v>
      </c>
      <c r="F487" s="127">
        <f>F488</f>
        <v>0</v>
      </c>
      <c r="G487" s="127">
        <f t="shared" si="172"/>
        <v>0</v>
      </c>
      <c r="H487" s="127">
        <f t="shared" si="172"/>
        <v>0</v>
      </c>
      <c r="I487" s="128">
        <f t="shared" si="172"/>
        <v>0</v>
      </c>
      <c r="J487" s="54"/>
      <c r="K487" s="54"/>
      <c r="L487" s="54"/>
      <c r="M487" s="54"/>
      <c r="N487" s="38">
        <f>N488</f>
        <v>0</v>
      </c>
      <c r="O487" s="38">
        <f t="shared" si="173"/>
        <v>0</v>
      </c>
      <c r="P487" s="38">
        <f t="shared" si="173"/>
        <v>0</v>
      </c>
      <c r="Q487" s="39">
        <f t="shared" si="173"/>
        <v>0</v>
      </c>
      <c r="R487" s="110"/>
    </row>
    <row r="488" spans="1:18" s="41" customFormat="1" ht="66.75" hidden="1">
      <c r="A488" s="130" t="s">
        <v>180</v>
      </c>
      <c r="B488" s="125" t="s">
        <v>43</v>
      </c>
      <c r="C488" s="125" t="s">
        <v>168</v>
      </c>
      <c r="D488" s="140" t="s">
        <v>616</v>
      </c>
      <c r="E488" s="125" t="s">
        <v>609</v>
      </c>
      <c r="F488" s="127"/>
      <c r="G488" s="127"/>
      <c r="H488" s="127"/>
      <c r="I488" s="128"/>
      <c r="J488" s="54"/>
      <c r="K488" s="54"/>
      <c r="L488" s="54"/>
      <c r="M488" s="54"/>
      <c r="N488" s="38"/>
      <c r="O488" s="38"/>
      <c r="P488" s="38"/>
      <c r="Q488" s="39"/>
      <c r="R488" s="110"/>
    </row>
    <row r="489" spans="1:18" s="41" customFormat="1" ht="99.75" hidden="1">
      <c r="A489" s="130" t="s">
        <v>617</v>
      </c>
      <c r="B489" s="125" t="s">
        <v>43</v>
      </c>
      <c r="C489" s="125" t="s">
        <v>168</v>
      </c>
      <c r="D489" s="140" t="s">
        <v>618</v>
      </c>
      <c r="E489" s="125"/>
      <c r="F489" s="127">
        <f>F490</f>
        <v>0</v>
      </c>
      <c r="G489" s="127">
        <f t="shared" ref="G489:I490" si="174">G490</f>
        <v>0</v>
      </c>
      <c r="H489" s="127">
        <f t="shared" si="174"/>
        <v>0</v>
      </c>
      <c r="I489" s="128">
        <f t="shared" si="174"/>
        <v>0</v>
      </c>
      <c r="J489" s="54"/>
      <c r="K489" s="54"/>
      <c r="L489" s="54"/>
      <c r="M489" s="54"/>
      <c r="N489" s="38">
        <f>N490</f>
        <v>0</v>
      </c>
      <c r="O489" s="38">
        <f t="shared" ref="O489:Q490" si="175">O490</f>
        <v>0</v>
      </c>
      <c r="P489" s="38">
        <f t="shared" si="175"/>
        <v>0</v>
      </c>
      <c r="Q489" s="39">
        <f t="shared" si="175"/>
        <v>0</v>
      </c>
      <c r="R489" s="110"/>
    </row>
    <row r="490" spans="1:18" s="41" customFormat="1" ht="20.25" hidden="1">
      <c r="A490" s="130" t="s">
        <v>39</v>
      </c>
      <c r="B490" s="125" t="s">
        <v>43</v>
      </c>
      <c r="C490" s="125" t="s">
        <v>168</v>
      </c>
      <c r="D490" s="140" t="s">
        <v>618</v>
      </c>
      <c r="E490" s="125" t="s">
        <v>490</v>
      </c>
      <c r="F490" s="127">
        <f>F491</f>
        <v>0</v>
      </c>
      <c r="G490" s="127">
        <f t="shared" si="174"/>
        <v>0</v>
      </c>
      <c r="H490" s="127">
        <f t="shared" si="174"/>
        <v>0</v>
      </c>
      <c r="I490" s="128">
        <f t="shared" si="174"/>
        <v>0</v>
      </c>
      <c r="J490" s="54"/>
      <c r="K490" s="54"/>
      <c r="L490" s="54"/>
      <c r="M490" s="54"/>
      <c r="N490" s="38">
        <f>N491</f>
        <v>0</v>
      </c>
      <c r="O490" s="38">
        <f t="shared" si="175"/>
        <v>0</v>
      </c>
      <c r="P490" s="38">
        <f t="shared" si="175"/>
        <v>0</v>
      </c>
      <c r="Q490" s="39">
        <f t="shared" si="175"/>
        <v>0</v>
      </c>
      <c r="R490" s="110"/>
    </row>
    <row r="491" spans="1:18" s="41" customFormat="1" ht="66.75" hidden="1">
      <c r="A491" s="130" t="s">
        <v>180</v>
      </c>
      <c r="B491" s="125" t="s">
        <v>43</v>
      </c>
      <c r="C491" s="125" t="s">
        <v>168</v>
      </c>
      <c r="D491" s="140" t="s">
        <v>618</v>
      </c>
      <c r="E491" s="125" t="s">
        <v>609</v>
      </c>
      <c r="F491" s="127"/>
      <c r="G491" s="127"/>
      <c r="H491" s="127"/>
      <c r="I491" s="128"/>
      <c r="J491" s="54"/>
      <c r="K491" s="54"/>
      <c r="L491" s="54"/>
      <c r="M491" s="54"/>
      <c r="N491" s="38"/>
      <c r="O491" s="38"/>
      <c r="P491" s="38"/>
      <c r="Q491" s="39"/>
      <c r="R491" s="110"/>
    </row>
    <row r="492" spans="1:18" s="41" customFormat="1" ht="20.25" hidden="1">
      <c r="A492" s="130" t="s">
        <v>67</v>
      </c>
      <c r="B492" s="125" t="s">
        <v>43</v>
      </c>
      <c r="C492" s="125" t="s">
        <v>168</v>
      </c>
      <c r="D492" s="140" t="s">
        <v>94</v>
      </c>
      <c r="E492" s="125"/>
      <c r="F492" s="127">
        <f>F493</f>
        <v>0</v>
      </c>
      <c r="G492" s="127">
        <f t="shared" ref="G492:I494" si="176">G493</f>
        <v>0</v>
      </c>
      <c r="H492" s="127">
        <f t="shared" si="176"/>
        <v>0</v>
      </c>
      <c r="I492" s="127">
        <f t="shared" si="176"/>
        <v>0</v>
      </c>
      <c r="J492" s="54"/>
      <c r="K492" s="54"/>
      <c r="L492" s="54"/>
      <c r="M492" s="54"/>
      <c r="N492" s="38">
        <f>N493</f>
        <v>0</v>
      </c>
      <c r="O492" s="38">
        <f t="shared" ref="O492:Q494" si="177">O493</f>
        <v>0</v>
      </c>
      <c r="P492" s="38">
        <f t="shared" si="177"/>
        <v>0</v>
      </c>
      <c r="Q492" s="38">
        <f t="shared" si="177"/>
        <v>0</v>
      </c>
      <c r="R492" s="110"/>
    </row>
    <row r="493" spans="1:18" s="41" customFormat="1" ht="20.25" hidden="1">
      <c r="A493" s="130" t="s">
        <v>174</v>
      </c>
      <c r="B493" s="125" t="s">
        <v>43</v>
      </c>
      <c r="C493" s="125" t="s">
        <v>168</v>
      </c>
      <c r="D493" s="140" t="s">
        <v>619</v>
      </c>
      <c r="E493" s="125"/>
      <c r="F493" s="127">
        <f>F494</f>
        <v>0</v>
      </c>
      <c r="G493" s="127">
        <f t="shared" si="176"/>
        <v>0</v>
      </c>
      <c r="H493" s="127">
        <f t="shared" si="176"/>
        <v>0</v>
      </c>
      <c r="I493" s="127">
        <f t="shared" si="176"/>
        <v>0</v>
      </c>
      <c r="J493" s="54"/>
      <c r="K493" s="54"/>
      <c r="L493" s="54"/>
      <c r="M493" s="54"/>
      <c r="N493" s="38">
        <f>N494</f>
        <v>0</v>
      </c>
      <c r="O493" s="38">
        <f t="shared" si="177"/>
        <v>0</v>
      </c>
      <c r="P493" s="38">
        <f t="shared" si="177"/>
        <v>0</v>
      </c>
      <c r="Q493" s="38">
        <f t="shared" si="177"/>
        <v>0</v>
      </c>
      <c r="R493" s="110"/>
    </row>
    <row r="494" spans="1:18" s="41" customFormat="1" ht="33.75" hidden="1">
      <c r="A494" s="130" t="s">
        <v>35</v>
      </c>
      <c r="B494" s="125" t="s">
        <v>43</v>
      </c>
      <c r="C494" s="125" t="s">
        <v>168</v>
      </c>
      <c r="D494" s="140" t="s">
        <v>619</v>
      </c>
      <c r="E494" s="125" t="s">
        <v>483</v>
      </c>
      <c r="F494" s="127">
        <f>F495</f>
        <v>0</v>
      </c>
      <c r="G494" s="127">
        <f t="shared" si="176"/>
        <v>0</v>
      </c>
      <c r="H494" s="127">
        <f t="shared" si="176"/>
        <v>0</v>
      </c>
      <c r="I494" s="127">
        <f t="shared" si="176"/>
        <v>0</v>
      </c>
      <c r="J494" s="54"/>
      <c r="K494" s="54"/>
      <c r="L494" s="54"/>
      <c r="M494" s="54"/>
      <c r="N494" s="38">
        <f>N495</f>
        <v>0</v>
      </c>
      <c r="O494" s="38">
        <f t="shared" si="177"/>
        <v>0</v>
      </c>
      <c r="P494" s="38">
        <f t="shared" si="177"/>
        <v>0</v>
      </c>
      <c r="Q494" s="38">
        <f t="shared" si="177"/>
        <v>0</v>
      </c>
      <c r="R494" s="110"/>
    </row>
    <row r="495" spans="1:18" s="41" customFormat="1" ht="50.25" hidden="1">
      <c r="A495" s="130" t="s">
        <v>36</v>
      </c>
      <c r="B495" s="125" t="s">
        <v>43</v>
      </c>
      <c r="C495" s="125" t="s">
        <v>168</v>
      </c>
      <c r="D495" s="140" t="s">
        <v>619</v>
      </c>
      <c r="E495" s="125" t="s">
        <v>484</v>
      </c>
      <c r="F495" s="127"/>
      <c r="G495" s="127"/>
      <c r="H495" s="127"/>
      <c r="I495" s="128"/>
      <c r="J495" s="54"/>
      <c r="K495" s="54"/>
      <c r="L495" s="54"/>
      <c r="M495" s="54"/>
      <c r="N495" s="38"/>
      <c r="O495" s="38"/>
      <c r="P495" s="38"/>
      <c r="Q495" s="39"/>
      <c r="R495" s="110"/>
    </row>
    <row r="496" spans="1:18" s="41" customFormat="1" ht="50.25" hidden="1">
      <c r="A496" s="130" t="s">
        <v>182</v>
      </c>
      <c r="B496" s="125" t="s">
        <v>43</v>
      </c>
      <c r="C496" s="125" t="s">
        <v>168</v>
      </c>
      <c r="D496" s="140" t="s">
        <v>620</v>
      </c>
      <c r="E496" s="125"/>
      <c r="F496" s="127"/>
      <c r="G496" s="127"/>
      <c r="H496" s="127"/>
      <c r="I496" s="128"/>
      <c r="J496" s="54"/>
      <c r="K496" s="54"/>
      <c r="L496" s="54"/>
      <c r="M496" s="54"/>
      <c r="N496" s="38"/>
      <c r="O496" s="38"/>
      <c r="P496" s="38"/>
      <c r="Q496" s="39"/>
      <c r="R496" s="110"/>
    </row>
    <row r="497" spans="1:18" s="41" customFormat="1" ht="20.25" hidden="1">
      <c r="A497" s="130" t="s">
        <v>39</v>
      </c>
      <c r="B497" s="125" t="s">
        <v>43</v>
      </c>
      <c r="C497" s="125" t="s">
        <v>168</v>
      </c>
      <c r="D497" s="140" t="s">
        <v>620</v>
      </c>
      <c r="E497" s="125">
        <v>800</v>
      </c>
      <c r="F497" s="127"/>
      <c r="G497" s="127"/>
      <c r="H497" s="127"/>
      <c r="I497" s="128"/>
      <c r="J497" s="54"/>
      <c r="K497" s="54"/>
      <c r="L497" s="54"/>
      <c r="M497" s="54"/>
      <c r="N497" s="38"/>
      <c r="O497" s="38"/>
      <c r="P497" s="38"/>
      <c r="Q497" s="39"/>
      <c r="R497" s="110"/>
    </row>
    <row r="498" spans="1:18" s="41" customFormat="1" ht="66.75" hidden="1">
      <c r="A498" s="130" t="s">
        <v>180</v>
      </c>
      <c r="B498" s="125" t="s">
        <v>43</v>
      </c>
      <c r="C498" s="125" t="s">
        <v>168</v>
      </c>
      <c r="D498" s="140" t="s">
        <v>620</v>
      </c>
      <c r="E498" s="125">
        <v>810</v>
      </c>
      <c r="F498" s="127"/>
      <c r="G498" s="127"/>
      <c r="H498" s="127"/>
      <c r="I498" s="128"/>
      <c r="J498" s="54"/>
      <c r="K498" s="54"/>
      <c r="L498" s="54"/>
      <c r="M498" s="54"/>
      <c r="N498" s="38"/>
      <c r="O498" s="38"/>
      <c r="P498" s="38"/>
      <c r="Q498" s="39"/>
      <c r="R498" s="110"/>
    </row>
    <row r="499" spans="1:18" s="41" customFormat="1" ht="20.25">
      <c r="A499" s="10"/>
      <c r="B499" s="3"/>
      <c r="C499" s="3"/>
      <c r="D499" s="51"/>
      <c r="E499" s="3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110"/>
    </row>
    <row r="500" spans="1:18" s="41" customFormat="1" ht="18" customHeight="1">
      <c r="A500" s="33" t="s">
        <v>184</v>
      </c>
      <c r="B500" s="34" t="s">
        <v>43</v>
      </c>
      <c r="C500" s="34" t="s">
        <v>185</v>
      </c>
      <c r="D500" s="43"/>
      <c r="E500" s="34"/>
      <c r="F500" s="36">
        <f t="shared" ref="F500:Q500" si="178">F542+F501</f>
        <v>1377203</v>
      </c>
      <c r="G500" s="36">
        <f t="shared" si="178"/>
        <v>700000</v>
      </c>
      <c r="H500" s="36">
        <f t="shared" si="178"/>
        <v>668843</v>
      </c>
      <c r="I500" s="36">
        <f t="shared" si="178"/>
        <v>0</v>
      </c>
      <c r="J500" s="36">
        <f t="shared" si="178"/>
        <v>0</v>
      </c>
      <c r="K500" s="36">
        <f t="shared" si="178"/>
        <v>0</v>
      </c>
      <c r="L500" s="36">
        <f t="shared" si="178"/>
        <v>0</v>
      </c>
      <c r="M500" s="36">
        <f t="shared" si="178"/>
        <v>0</v>
      </c>
      <c r="N500" s="36">
        <f t="shared" si="178"/>
        <v>1377203</v>
      </c>
      <c r="O500" s="36">
        <f t="shared" si="178"/>
        <v>700000</v>
      </c>
      <c r="P500" s="36">
        <f t="shared" si="178"/>
        <v>668843</v>
      </c>
      <c r="Q500" s="36">
        <f t="shared" si="178"/>
        <v>0</v>
      </c>
      <c r="R500" s="110"/>
    </row>
    <row r="501" spans="1:18" s="41" customFormat="1" ht="50.25">
      <c r="A501" s="10" t="s">
        <v>621</v>
      </c>
      <c r="B501" s="3" t="s">
        <v>43</v>
      </c>
      <c r="C501" s="3" t="s">
        <v>185</v>
      </c>
      <c r="D501" s="51" t="s">
        <v>170</v>
      </c>
      <c r="E501" s="3"/>
      <c r="F501" s="38">
        <f t="shared" ref="F501:Q501" si="179">F502+F507+F529</f>
        <v>1373003</v>
      </c>
      <c r="G501" s="38">
        <f t="shared" si="179"/>
        <v>700000</v>
      </c>
      <c r="H501" s="38">
        <f t="shared" si="179"/>
        <v>664643</v>
      </c>
      <c r="I501" s="38">
        <f t="shared" si="179"/>
        <v>0</v>
      </c>
      <c r="J501" s="38">
        <f t="shared" si="179"/>
        <v>0</v>
      </c>
      <c r="K501" s="38">
        <f t="shared" si="179"/>
        <v>0</v>
      </c>
      <c r="L501" s="38">
        <f t="shared" si="179"/>
        <v>0</v>
      </c>
      <c r="M501" s="38">
        <f t="shared" si="179"/>
        <v>0</v>
      </c>
      <c r="N501" s="38">
        <f t="shared" si="179"/>
        <v>1373003</v>
      </c>
      <c r="O501" s="38">
        <f t="shared" si="179"/>
        <v>700000</v>
      </c>
      <c r="P501" s="38">
        <f t="shared" si="179"/>
        <v>664643</v>
      </c>
      <c r="Q501" s="38">
        <f t="shared" si="179"/>
        <v>0</v>
      </c>
      <c r="R501" s="110"/>
    </row>
    <row r="502" spans="1:18" s="41" customFormat="1" ht="33.75">
      <c r="A502" s="10" t="s">
        <v>622</v>
      </c>
      <c r="B502" s="3" t="s">
        <v>43</v>
      </c>
      <c r="C502" s="3" t="s">
        <v>185</v>
      </c>
      <c r="D502" s="51" t="s">
        <v>187</v>
      </c>
      <c r="E502" s="3"/>
      <c r="F502" s="38">
        <f>F503</f>
        <v>480363</v>
      </c>
      <c r="G502" s="38">
        <f t="shared" ref="G502:Q505" si="180">G503</f>
        <v>0</v>
      </c>
      <c r="H502" s="38">
        <f t="shared" si="180"/>
        <v>485639</v>
      </c>
      <c r="I502" s="38">
        <f t="shared" si="180"/>
        <v>0</v>
      </c>
      <c r="J502" s="38">
        <f t="shared" si="180"/>
        <v>0</v>
      </c>
      <c r="K502" s="38">
        <f t="shared" si="180"/>
        <v>0</v>
      </c>
      <c r="L502" s="38">
        <f t="shared" si="180"/>
        <v>0</v>
      </c>
      <c r="M502" s="38">
        <f t="shared" si="180"/>
        <v>0</v>
      </c>
      <c r="N502" s="38">
        <f t="shared" si="180"/>
        <v>480363</v>
      </c>
      <c r="O502" s="38">
        <f t="shared" si="180"/>
        <v>0</v>
      </c>
      <c r="P502" s="38">
        <f t="shared" si="180"/>
        <v>485639</v>
      </c>
      <c r="Q502" s="38">
        <f t="shared" si="180"/>
        <v>0</v>
      </c>
      <c r="R502" s="110"/>
    </row>
    <row r="503" spans="1:18" s="41" customFormat="1" ht="20.25">
      <c r="A503" s="10" t="s">
        <v>67</v>
      </c>
      <c r="B503" s="3" t="s">
        <v>43</v>
      </c>
      <c r="C503" s="3" t="s">
        <v>185</v>
      </c>
      <c r="D503" s="51" t="s">
        <v>188</v>
      </c>
      <c r="E503" s="3"/>
      <c r="F503" s="38">
        <f>F504</f>
        <v>480363</v>
      </c>
      <c r="G503" s="38">
        <f t="shared" si="180"/>
        <v>0</v>
      </c>
      <c r="H503" s="38">
        <f t="shared" si="180"/>
        <v>485639</v>
      </c>
      <c r="I503" s="38">
        <f t="shared" si="180"/>
        <v>0</v>
      </c>
      <c r="J503" s="38">
        <f t="shared" si="180"/>
        <v>0</v>
      </c>
      <c r="K503" s="38">
        <f t="shared" si="180"/>
        <v>0</v>
      </c>
      <c r="L503" s="38">
        <f t="shared" si="180"/>
        <v>0</v>
      </c>
      <c r="M503" s="38">
        <f t="shared" si="180"/>
        <v>0</v>
      </c>
      <c r="N503" s="38">
        <f t="shared" si="180"/>
        <v>480363</v>
      </c>
      <c r="O503" s="38">
        <f t="shared" si="180"/>
        <v>0</v>
      </c>
      <c r="P503" s="38">
        <f t="shared" si="180"/>
        <v>485639</v>
      </c>
      <c r="Q503" s="38">
        <f t="shared" si="180"/>
        <v>0</v>
      </c>
      <c r="R503" s="110"/>
    </row>
    <row r="504" spans="1:18" s="41" customFormat="1" ht="20.25">
      <c r="A504" s="10" t="s">
        <v>189</v>
      </c>
      <c r="B504" s="3" t="s">
        <v>43</v>
      </c>
      <c r="C504" s="3" t="s">
        <v>185</v>
      </c>
      <c r="D504" s="51" t="s">
        <v>190</v>
      </c>
      <c r="E504" s="3"/>
      <c r="F504" s="38">
        <f>F505</f>
        <v>480363</v>
      </c>
      <c r="G504" s="38">
        <f t="shared" si="180"/>
        <v>0</v>
      </c>
      <c r="H504" s="38">
        <f t="shared" si="180"/>
        <v>485639</v>
      </c>
      <c r="I504" s="38">
        <f t="shared" si="180"/>
        <v>0</v>
      </c>
      <c r="J504" s="38">
        <f t="shared" si="180"/>
        <v>0</v>
      </c>
      <c r="K504" s="38">
        <f t="shared" si="180"/>
        <v>0</v>
      </c>
      <c r="L504" s="38">
        <f t="shared" si="180"/>
        <v>0</v>
      </c>
      <c r="M504" s="38">
        <f t="shared" si="180"/>
        <v>0</v>
      </c>
      <c r="N504" s="38">
        <f t="shared" si="180"/>
        <v>480363</v>
      </c>
      <c r="O504" s="38">
        <f t="shared" si="180"/>
        <v>0</v>
      </c>
      <c r="P504" s="38">
        <f t="shared" si="180"/>
        <v>485639</v>
      </c>
      <c r="Q504" s="38">
        <f t="shared" si="180"/>
        <v>0</v>
      </c>
      <c r="R504" s="110"/>
    </row>
    <row r="505" spans="1:18" s="41" customFormat="1" ht="33.75">
      <c r="A505" s="10" t="s">
        <v>35</v>
      </c>
      <c r="B505" s="3" t="s">
        <v>43</v>
      </c>
      <c r="C505" s="3" t="s">
        <v>185</v>
      </c>
      <c r="D505" s="51" t="s">
        <v>190</v>
      </c>
      <c r="E505" s="3" t="s">
        <v>483</v>
      </c>
      <c r="F505" s="38">
        <f>F506</f>
        <v>480363</v>
      </c>
      <c r="G505" s="38">
        <f t="shared" si="180"/>
        <v>0</v>
      </c>
      <c r="H505" s="38">
        <f t="shared" si="180"/>
        <v>485639</v>
      </c>
      <c r="I505" s="38">
        <f t="shared" si="180"/>
        <v>0</v>
      </c>
      <c r="J505" s="38">
        <f t="shared" si="180"/>
        <v>0</v>
      </c>
      <c r="K505" s="38">
        <f t="shared" si="180"/>
        <v>0</v>
      </c>
      <c r="L505" s="38">
        <f t="shared" si="180"/>
        <v>0</v>
      </c>
      <c r="M505" s="38">
        <f t="shared" si="180"/>
        <v>0</v>
      </c>
      <c r="N505" s="38">
        <f t="shared" si="180"/>
        <v>480363</v>
      </c>
      <c r="O505" s="38">
        <f t="shared" si="180"/>
        <v>0</v>
      </c>
      <c r="P505" s="38">
        <f t="shared" si="180"/>
        <v>485639</v>
      </c>
      <c r="Q505" s="38">
        <f t="shared" si="180"/>
        <v>0</v>
      </c>
      <c r="R505" s="110"/>
    </row>
    <row r="506" spans="1:18" s="41" customFormat="1" ht="33" customHeight="1">
      <c r="A506" s="10" t="s">
        <v>36</v>
      </c>
      <c r="B506" s="3" t="s">
        <v>43</v>
      </c>
      <c r="C506" s="3" t="s">
        <v>185</v>
      </c>
      <c r="D506" s="51" t="s">
        <v>190</v>
      </c>
      <c r="E506" s="3" t="s">
        <v>484</v>
      </c>
      <c r="F506" s="38">
        <v>480363</v>
      </c>
      <c r="G506" s="38"/>
      <c r="H506" s="38">
        <v>485639</v>
      </c>
      <c r="I506" s="38"/>
      <c r="J506" s="54"/>
      <c r="K506" s="54"/>
      <c r="L506" s="54"/>
      <c r="M506" s="54"/>
      <c r="N506" s="38">
        <f>F506+J506+K506</f>
        <v>480363</v>
      </c>
      <c r="O506" s="38">
        <f>G506+K506</f>
        <v>0</v>
      </c>
      <c r="P506" s="38">
        <f>H506+L506+M506</f>
        <v>485639</v>
      </c>
      <c r="Q506" s="39">
        <f>I506+M506</f>
        <v>0</v>
      </c>
      <c r="R506" s="110"/>
    </row>
    <row r="507" spans="1:18" s="41" customFormat="1" ht="69" customHeight="1">
      <c r="A507" s="10" t="s">
        <v>191</v>
      </c>
      <c r="B507" s="3" t="s">
        <v>192</v>
      </c>
      <c r="C507" s="3" t="s">
        <v>185</v>
      </c>
      <c r="D507" s="51" t="s">
        <v>193</v>
      </c>
      <c r="E507" s="3"/>
      <c r="F507" s="38">
        <f>F508+F515+F524</f>
        <v>796677</v>
      </c>
      <c r="G507" s="38">
        <f>G508+G515+G524</f>
        <v>700000</v>
      </c>
      <c r="H507" s="38">
        <f>H508+H515+H524</f>
        <v>78013</v>
      </c>
      <c r="I507" s="38">
        <f>I508+I515+I524</f>
        <v>0</v>
      </c>
      <c r="J507" s="38">
        <f t="shared" ref="J507:Q507" si="181">J508+J515+J524+J518+J521</f>
        <v>0</v>
      </c>
      <c r="K507" s="38">
        <f t="shared" si="181"/>
        <v>0</v>
      </c>
      <c r="L507" s="38">
        <f t="shared" si="181"/>
        <v>0</v>
      </c>
      <c r="M507" s="38">
        <f t="shared" si="181"/>
        <v>0</v>
      </c>
      <c r="N507" s="38">
        <f t="shared" si="181"/>
        <v>796677</v>
      </c>
      <c r="O507" s="38">
        <f t="shared" si="181"/>
        <v>700000</v>
      </c>
      <c r="P507" s="38">
        <f t="shared" si="181"/>
        <v>78013</v>
      </c>
      <c r="Q507" s="38">
        <f t="shared" si="181"/>
        <v>0</v>
      </c>
      <c r="R507" s="110"/>
    </row>
    <row r="508" spans="1:18" s="41" customFormat="1" ht="20.25">
      <c r="A508" s="10" t="s">
        <v>67</v>
      </c>
      <c r="B508" s="3" t="s">
        <v>192</v>
      </c>
      <c r="C508" s="3" t="s">
        <v>185</v>
      </c>
      <c r="D508" s="51" t="s">
        <v>194</v>
      </c>
      <c r="E508" s="3"/>
      <c r="F508" s="38">
        <f>F509+F512</f>
        <v>37625</v>
      </c>
      <c r="G508" s="38">
        <f t="shared" ref="G508:Q508" si="182">G509+G512</f>
        <v>0</v>
      </c>
      <c r="H508" s="38">
        <f t="shared" si="182"/>
        <v>18961</v>
      </c>
      <c r="I508" s="38">
        <f t="shared" si="182"/>
        <v>0</v>
      </c>
      <c r="J508" s="38">
        <f t="shared" si="182"/>
        <v>0</v>
      </c>
      <c r="K508" s="38">
        <f t="shared" si="182"/>
        <v>0</v>
      </c>
      <c r="L508" s="38">
        <f t="shared" si="182"/>
        <v>0</v>
      </c>
      <c r="M508" s="38">
        <f t="shared" si="182"/>
        <v>0</v>
      </c>
      <c r="N508" s="38">
        <f t="shared" si="182"/>
        <v>37625</v>
      </c>
      <c r="O508" s="38">
        <f t="shared" si="182"/>
        <v>0</v>
      </c>
      <c r="P508" s="38">
        <f t="shared" si="182"/>
        <v>18961</v>
      </c>
      <c r="Q508" s="38">
        <f t="shared" si="182"/>
        <v>0</v>
      </c>
      <c r="R508" s="110"/>
    </row>
    <row r="509" spans="1:18" s="41" customFormat="1" ht="20.25">
      <c r="A509" s="10" t="s">
        <v>195</v>
      </c>
      <c r="B509" s="3" t="s">
        <v>192</v>
      </c>
      <c r="C509" s="3" t="s">
        <v>185</v>
      </c>
      <c r="D509" s="51" t="s">
        <v>196</v>
      </c>
      <c r="E509" s="3"/>
      <c r="F509" s="38">
        <f>F510</f>
        <v>13814</v>
      </c>
      <c r="G509" s="38">
        <f t="shared" ref="G509:Q510" si="183">G510</f>
        <v>0</v>
      </c>
      <c r="H509" s="38">
        <f t="shared" si="183"/>
        <v>0</v>
      </c>
      <c r="I509" s="38">
        <f t="shared" si="183"/>
        <v>0</v>
      </c>
      <c r="J509" s="38">
        <f t="shared" si="183"/>
        <v>0</v>
      </c>
      <c r="K509" s="38">
        <f t="shared" si="183"/>
        <v>0</v>
      </c>
      <c r="L509" s="38">
        <f t="shared" si="183"/>
        <v>0</v>
      </c>
      <c r="M509" s="38">
        <f t="shared" si="183"/>
        <v>0</v>
      </c>
      <c r="N509" s="38">
        <f t="shared" si="183"/>
        <v>13814</v>
      </c>
      <c r="O509" s="38">
        <f t="shared" si="183"/>
        <v>0</v>
      </c>
      <c r="P509" s="38">
        <f t="shared" si="183"/>
        <v>0</v>
      </c>
      <c r="Q509" s="38">
        <f t="shared" si="183"/>
        <v>0</v>
      </c>
      <c r="R509" s="110"/>
    </row>
    <row r="510" spans="1:18" s="41" customFormat="1" ht="33.75">
      <c r="A510" s="10" t="s">
        <v>197</v>
      </c>
      <c r="B510" s="3" t="s">
        <v>192</v>
      </c>
      <c r="C510" s="3" t="s">
        <v>185</v>
      </c>
      <c r="D510" s="51" t="s">
        <v>196</v>
      </c>
      <c r="E510" s="3" t="s">
        <v>504</v>
      </c>
      <c r="F510" s="38">
        <f>F511</f>
        <v>13814</v>
      </c>
      <c r="G510" s="38">
        <f t="shared" si="183"/>
        <v>0</v>
      </c>
      <c r="H510" s="38">
        <f t="shared" si="183"/>
        <v>0</v>
      </c>
      <c r="I510" s="38">
        <f t="shared" si="183"/>
        <v>0</v>
      </c>
      <c r="J510" s="38">
        <f t="shared" si="183"/>
        <v>0</v>
      </c>
      <c r="K510" s="38">
        <f t="shared" si="183"/>
        <v>0</v>
      </c>
      <c r="L510" s="38">
        <f t="shared" si="183"/>
        <v>0</v>
      </c>
      <c r="M510" s="38">
        <f t="shared" si="183"/>
        <v>0</v>
      </c>
      <c r="N510" s="38">
        <f t="shared" si="183"/>
        <v>13814</v>
      </c>
      <c r="O510" s="38">
        <f t="shared" si="183"/>
        <v>0</v>
      </c>
      <c r="P510" s="38">
        <f t="shared" si="183"/>
        <v>0</v>
      </c>
      <c r="Q510" s="38">
        <f t="shared" si="183"/>
        <v>0</v>
      </c>
      <c r="R510" s="110"/>
    </row>
    <row r="511" spans="1:18" s="41" customFormat="1" ht="20.25">
      <c r="A511" s="10" t="s">
        <v>195</v>
      </c>
      <c r="B511" s="3" t="s">
        <v>192</v>
      </c>
      <c r="C511" s="3" t="s">
        <v>185</v>
      </c>
      <c r="D511" s="51" t="s">
        <v>196</v>
      </c>
      <c r="E511" s="3" t="s">
        <v>505</v>
      </c>
      <c r="F511" s="38">
        <f>295+13519</f>
        <v>13814</v>
      </c>
      <c r="G511" s="38"/>
      <c r="H511" s="38"/>
      <c r="I511" s="38"/>
      <c r="J511" s="54"/>
      <c r="K511" s="54"/>
      <c r="L511" s="54"/>
      <c r="M511" s="54"/>
      <c r="N511" s="38">
        <f>F511+J511+K511</f>
        <v>13814</v>
      </c>
      <c r="O511" s="38">
        <f>G511+K511</f>
        <v>0</v>
      </c>
      <c r="P511" s="38">
        <f>H511+L511+M511</f>
        <v>0</v>
      </c>
      <c r="Q511" s="39">
        <f>I511+M511</f>
        <v>0</v>
      </c>
      <c r="R511" s="110"/>
    </row>
    <row r="512" spans="1:18" s="41" customFormat="1" ht="20.25">
      <c r="A512" s="10" t="s">
        <v>189</v>
      </c>
      <c r="B512" s="3" t="s">
        <v>192</v>
      </c>
      <c r="C512" s="3" t="s">
        <v>185</v>
      </c>
      <c r="D512" s="51" t="s">
        <v>198</v>
      </c>
      <c r="E512" s="3"/>
      <c r="F512" s="38">
        <f>F513</f>
        <v>23811</v>
      </c>
      <c r="G512" s="38">
        <f t="shared" ref="G512:Q513" si="184">G513</f>
        <v>0</v>
      </c>
      <c r="H512" s="38">
        <f t="shared" si="184"/>
        <v>18961</v>
      </c>
      <c r="I512" s="38">
        <f t="shared" si="184"/>
        <v>0</v>
      </c>
      <c r="J512" s="38">
        <f t="shared" si="184"/>
        <v>0</v>
      </c>
      <c r="K512" s="38">
        <f t="shared" si="184"/>
        <v>0</v>
      </c>
      <c r="L512" s="38">
        <f t="shared" si="184"/>
        <v>0</v>
      </c>
      <c r="M512" s="38">
        <f t="shared" si="184"/>
        <v>0</v>
      </c>
      <c r="N512" s="38">
        <f t="shared" si="184"/>
        <v>23811</v>
      </c>
      <c r="O512" s="38">
        <f t="shared" si="184"/>
        <v>0</v>
      </c>
      <c r="P512" s="38">
        <f t="shared" si="184"/>
        <v>18961</v>
      </c>
      <c r="Q512" s="38">
        <f t="shared" si="184"/>
        <v>0</v>
      </c>
      <c r="R512" s="110"/>
    </row>
    <row r="513" spans="1:18" s="41" customFormat="1" ht="33.75">
      <c r="A513" s="10" t="s">
        <v>35</v>
      </c>
      <c r="B513" s="3" t="s">
        <v>192</v>
      </c>
      <c r="C513" s="3" t="s">
        <v>185</v>
      </c>
      <c r="D513" s="51" t="s">
        <v>198</v>
      </c>
      <c r="E513" s="3" t="s">
        <v>483</v>
      </c>
      <c r="F513" s="38">
        <f>F514</f>
        <v>23811</v>
      </c>
      <c r="G513" s="38">
        <f t="shared" si="184"/>
        <v>0</v>
      </c>
      <c r="H513" s="38">
        <f t="shared" si="184"/>
        <v>18961</v>
      </c>
      <c r="I513" s="38">
        <f t="shared" si="184"/>
        <v>0</v>
      </c>
      <c r="J513" s="38">
        <f t="shared" si="184"/>
        <v>0</v>
      </c>
      <c r="K513" s="38">
        <f t="shared" si="184"/>
        <v>0</v>
      </c>
      <c r="L513" s="38">
        <f t="shared" si="184"/>
        <v>0</v>
      </c>
      <c r="M513" s="38">
        <f t="shared" si="184"/>
        <v>0</v>
      </c>
      <c r="N513" s="38">
        <f t="shared" si="184"/>
        <v>23811</v>
      </c>
      <c r="O513" s="38">
        <f t="shared" si="184"/>
        <v>0</v>
      </c>
      <c r="P513" s="38">
        <f t="shared" si="184"/>
        <v>18961</v>
      </c>
      <c r="Q513" s="38">
        <f t="shared" si="184"/>
        <v>0</v>
      </c>
      <c r="R513" s="110"/>
    </row>
    <row r="514" spans="1:18" s="41" customFormat="1" ht="33.75" customHeight="1">
      <c r="A514" s="10" t="s">
        <v>36</v>
      </c>
      <c r="B514" s="3" t="s">
        <v>192</v>
      </c>
      <c r="C514" s="3" t="s">
        <v>185</v>
      </c>
      <c r="D514" s="51" t="s">
        <v>198</v>
      </c>
      <c r="E514" s="3" t="s">
        <v>484</v>
      </c>
      <c r="F514" s="38">
        <v>23811</v>
      </c>
      <c r="G514" s="38"/>
      <c r="H514" s="38">
        <v>18961</v>
      </c>
      <c r="I514" s="38"/>
      <c r="J514" s="54"/>
      <c r="K514" s="54"/>
      <c r="L514" s="54"/>
      <c r="M514" s="54"/>
      <c r="N514" s="38">
        <f>F514+J514+K514</f>
        <v>23811</v>
      </c>
      <c r="O514" s="38">
        <f>G514+K514</f>
        <v>0</v>
      </c>
      <c r="P514" s="38">
        <f>H514+L514+M514</f>
        <v>18961</v>
      </c>
      <c r="Q514" s="39">
        <f>I514+M514</f>
        <v>0</v>
      </c>
      <c r="R514" s="110"/>
    </row>
    <row r="515" spans="1:18" s="41" customFormat="1" ht="117.75" customHeight="1">
      <c r="A515" s="10" t="s">
        <v>199</v>
      </c>
      <c r="B515" s="3" t="s">
        <v>192</v>
      </c>
      <c r="C515" s="3" t="s">
        <v>185</v>
      </c>
      <c r="D515" s="51" t="s">
        <v>200</v>
      </c>
      <c r="E515" s="3"/>
      <c r="F515" s="38">
        <f>F516</f>
        <v>15952</v>
      </c>
      <c r="G515" s="38">
        <f t="shared" ref="G515:Q522" si="185">G516</f>
        <v>0</v>
      </c>
      <c r="H515" s="38">
        <f t="shared" si="185"/>
        <v>15952</v>
      </c>
      <c r="I515" s="38">
        <f t="shared" si="185"/>
        <v>0</v>
      </c>
      <c r="J515" s="38">
        <f t="shared" si="185"/>
        <v>0</v>
      </c>
      <c r="K515" s="38">
        <f t="shared" si="185"/>
        <v>0</v>
      </c>
      <c r="L515" s="38">
        <f t="shared" si="185"/>
        <v>0</v>
      </c>
      <c r="M515" s="38">
        <f t="shared" si="185"/>
        <v>0</v>
      </c>
      <c r="N515" s="38">
        <f t="shared" si="185"/>
        <v>15952</v>
      </c>
      <c r="O515" s="38">
        <f t="shared" si="185"/>
        <v>0</v>
      </c>
      <c r="P515" s="38">
        <f t="shared" si="185"/>
        <v>15952</v>
      </c>
      <c r="Q515" s="38">
        <f t="shared" si="185"/>
        <v>0</v>
      </c>
      <c r="R515" s="110"/>
    </row>
    <row r="516" spans="1:18" s="41" customFormat="1" ht="33.75">
      <c r="A516" s="10" t="s">
        <v>35</v>
      </c>
      <c r="B516" s="3" t="s">
        <v>192</v>
      </c>
      <c r="C516" s="3" t="s">
        <v>185</v>
      </c>
      <c r="D516" s="51" t="s">
        <v>200</v>
      </c>
      <c r="E516" s="3" t="s">
        <v>483</v>
      </c>
      <c r="F516" s="38">
        <f>F517</f>
        <v>15952</v>
      </c>
      <c r="G516" s="38">
        <f t="shared" si="185"/>
        <v>0</v>
      </c>
      <c r="H516" s="38">
        <f t="shared" si="185"/>
        <v>15952</v>
      </c>
      <c r="I516" s="38">
        <f t="shared" si="185"/>
        <v>0</v>
      </c>
      <c r="J516" s="38">
        <f t="shared" si="185"/>
        <v>0</v>
      </c>
      <c r="K516" s="38">
        <f t="shared" si="185"/>
        <v>0</v>
      </c>
      <c r="L516" s="38">
        <f t="shared" si="185"/>
        <v>0</v>
      </c>
      <c r="M516" s="38">
        <f t="shared" si="185"/>
        <v>0</v>
      </c>
      <c r="N516" s="38">
        <f t="shared" si="185"/>
        <v>15952</v>
      </c>
      <c r="O516" s="38">
        <f t="shared" si="185"/>
        <v>0</v>
      </c>
      <c r="P516" s="38">
        <f t="shared" si="185"/>
        <v>15952</v>
      </c>
      <c r="Q516" s="38">
        <f t="shared" si="185"/>
        <v>0</v>
      </c>
      <c r="R516" s="110"/>
    </row>
    <row r="517" spans="1:18" s="41" customFormat="1" ht="34.5" customHeight="1">
      <c r="A517" s="10" t="s">
        <v>36</v>
      </c>
      <c r="B517" s="3" t="s">
        <v>192</v>
      </c>
      <c r="C517" s="3" t="s">
        <v>185</v>
      </c>
      <c r="D517" s="51" t="s">
        <v>200</v>
      </c>
      <c r="E517" s="3" t="s">
        <v>484</v>
      </c>
      <c r="F517" s="38">
        <v>15952</v>
      </c>
      <c r="G517" s="38"/>
      <c r="H517" s="38">
        <v>15952</v>
      </c>
      <c r="I517" s="38"/>
      <c r="J517" s="54"/>
      <c r="K517" s="54"/>
      <c r="L517" s="54"/>
      <c r="M517" s="54"/>
      <c r="N517" s="38">
        <f>F517+J517+K517</f>
        <v>15952</v>
      </c>
      <c r="O517" s="38">
        <f>G517+K517</f>
        <v>0</v>
      </c>
      <c r="P517" s="38">
        <f>H517+L517+M517</f>
        <v>15952</v>
      </c>
      <c r="Q517" s="39">
        <f>I517+M517</f>
        <v>0</v>
      </c>
      <c r="R517" s="110"/>
    </row>
    <row r="518" spans="1:18" s="41" customFormat="1" ht="33.75" hidden="1">
      <c r="A518" s="130" t="s">
        <v>623</v>
      </c>
      <c r="B518" s="125" t="s">
        <v>192</v>
      </c>
      <c r="C518" s="125" t="s">
        <v>185</v>
      </c>
      <c r="D518" s="140" t="s">
        <v>624</v>
      </c>
      <c r="E518" s="125"/>
      <c r="F518" s="127"/>
      <c r="G518" s="127"/>
      <c r="H518" s="127"/>
      <c r="I518" s="127"/>
      <c r="J518" s="38">
        <f t="shared" si="185"/>
        <v>0</v>
      </c>
      <c r="K518" s="38">
        <f t="shared" si="185"/>
        <v>0</v>
      </c>
      <c r="L518" s="38">
        <f t="shared" si="185"/>
        <v>0</v>
      </c>
      <c r="M518" s="38">
        <f t="shared" si="185"/>
        <v>0</v>
      </c>
      <c r="N518" s="38">
        <f t="shared" si="185"/>
        <v>0</v>
      </c>
      <c r="O518" s="38">
        <f t="shared" si="185"/>
        <v>0</v>
      </c>
      <c r="P518" s="38">
        <f t="shared" si="185"/>
        <v>0</v>
      </c>
      <c r="Q518" s="38">
        <f t="shared" si="185"/>
        <v>0</v>
      </c>
      <c r="R518" s="110"/>
    </row>
    <row r="519" spans="1:18" s="41" customFormat="1" ht="33.75" hidden="1">
      <c r="A519" s="130" t="s">
        <v>197</v>
      </c>
      <c r="B519" s="125" t="s">
        <v>192</v>
      </c>
      <c r="C519" s="125" t="s">
        <v>185</v>
      </c>
      <c r="D519" s="140" t="s">
        <v>624</v>
      </c>
      <c r="E519" s="125" t="s">
        <v>504</v>
      </c>
      <c r="F519" s="127"/>
      <c r="G519" s="127"/>
      <c r="H519" s="127"/>
      <c r="I519" s="127"/>
      <c r="J519" s="38">
        <f t="shared" si="185"/>
        <v>0</v>
      </c>
      <c r="K519" s="38">
        <f t="shared" si="185"/>
        <v>0</v>
      </c>
      <c r="L519" s="38">
        <f t="shared" si="185"/>
        <v>0</v>
      </c>
      <c r="M519" s="38">
        <f t="shared" si="185"/>
        <v>0</v>
      </c>
      <c r="N519" s="38">
        <f t="shared" si="185"/>
        <v>0</v>
      </c>
      <c r="O519" s="38">
        <f t="shared" si="185"/>
        <v>0</v>
      </c>
      <c r="P519" s="38">
        <f t="shared" si="185"/>
        <v>0</v>
      </c>
      <c r="Q519" s="38">
        <f t="shared" si="185"/>
        <v>0</v>
      </c>
      <c r="R519" s="110"/>
    </row>
    <row r="520" spans="1:18" s="41" customFormat="1" ht="20.25" hidden="1">
      <c r="A520" s="130" t="s">
        <v>195</v>
      </c>
      <c r="B520" s="125" t="s">
        <v>192</v>
      </c>
      <c r="C520" s="125" t="s">
        <v>185</v>
      </c>
      <c r="D520" s="140" t="s">
        <v>624</v>
      </c>
      <c r="E520" s="125" t="s">
        <v>505</v>
      </c>
      <c r="F520" s="127"/>
      <c r="G520" s="127"/>
      <c r="H520" s="127"/>
      <c r="I520" s="127"/>
      <c r="J520" s="54"/>
      <c r="K520" s="54"/>
      <c r="L520" s="54"/>
      <c r="M520" s="54"/>
      <c r="N520" s="38">
        <f>F520+J520+K520</f>
        <v>0</v>
      </c>
      <c r="O520" s="38">
        <f>G520+K520</f>
        <v>0</v>
      </c>
      <c r="P520" s="38">
        <f>H520+L520+M520</f>
        <v>0</v>
      </c>
      <c r="Q520" s="39">
        <f>I520+M520</f>
        <v>0</v>
      </c>
      <c r="R520" s="110"/>
    </row>
    <row r="521" spans="1:18" s="41" customFormat="1" ht="33.75" hidden="1">
      <c r="A521" s="130" t="s">
        <v>623</v>
      </c>
      <c r="B521" s="125" t="s">
        <v>192</v>
      </c>
      <c r="C521" s="125" t="s">
        <v>185</v>
      </c>
      <c r="D521" s="140" t="s">
        <v>625</v>
      </c>
      <c r="E521" s="125"/>
      <c r="F521" s="127"/>
      <c r="G521" s="127"/>
      <c r="H521" s="127"/>
      <c r="I521" s="127"/>
      <c r="J521" s="38">
        <f t="shared" si="185"/>
        <v>0</v>
      </c>
      <c r="K521" s="38">
        <f t="shared" si="185"/>
        <v>0</v>
      </c>
      <c r="L521" s="38">
        <f t="shared" si="185"/>
        <v>0</v>
      </c>
      <c r="M521" s="38">
        <f t="shared" si="185"/>
        <v>0</v>
      </c>
      <c r="N521" s="38">
        <f t="shared" si="185"/>
        <v>0</v>
      </c>
      <c r="O521" s="38">
        <f t="shared" si="185"/>
        <v>0</v>
      </c>
      <c r="P521" s="38">
        <f t="shared" si="185"/>
        <v>0</v>
      </c>
      <c r="Q521" s="38">
        <f t="shared" si="185"/>
        <v>0</v>
      </c>
      <c r="R521" s="110"/>
    </row>
    <row r="522" spans="1:18" s="41" customFormat="1" ht="33.75" hidden="1">
      <c r="A522" s="130" t="s">
        <v>197</v>
      </c>
      <c r="B522" s="125" t="s">
        <v>192</v>
      </c>
      <c r="C522" s="125" t="s">
        <v>185</v>
      </c>
      <c r="D522" s="140" t="s">
        <v>625</v>
      </c>
      <c r="E522" s="125" t="s">
        <v>504</v>
      </c>
      <c r="F522" s="127"/>
      <c r="G522" s="127"/>
      <c r="H522" s="127"/>
      <c r="I522" s="127"/>
      <c r="J522" s="38">
        <f t="shared" si="185"/>
        <v>0</v>
      </c>
      <c r="K522" s="38">
        <f t="shared" si="185"/>
        <v>0</v>
      </c>
      <c r="L522" s="38">
        <f t="shared" si="185"/>
        <v>0</v>
      </c>
      <c r="M522" s="38">
        <f t="shared" si="185"/>
        <v>0</v>
      </c>
      <c r="N522" s="38">
        <f t="shared" si="185"/>
        <v>0</v>
      </c>
      <c r="O522" s="38">
        <f t="shared" si="185"/>
        <v>0</v>
      </c>
      <c r="P522" s="38">
        <f t="shared" si="185"/>
        <v>0</v>
      </c>
      <c r="Q522" s="38">
        <f t="shared" si="185"/>
        <v>0</v>
      </c>
      <c r="R522" s="110"/>
    </row>
    <row r="523" spans="1:18" s="41" customFormat="1" ht="20.25" hidden="1">
      <c r="A523" s="130" t="s">
        <v>195</v>
      </c>
      <c r="B523" s="125" t="s">
        <v>192</v>
      </c>
      <c r="C523" s="125" t="s">
        <v>185</v>
      </c>
      <c r="D523" s="140" t="s">
        <v>625</v>
      </c>
      <c r="E523" s="125" t="s">
        <v>505</v>
      </c>
      <c r="F523" s="127"/>
      <c r="G523" s="127"/>
      <c r="H523" s="127"/>
      <c r="I523" s="127"/>
      <c r="J523" s="54"/>
      <c r="K523" s="54"/>
      <c r="L523" s="54"/>
      <c r="M523" s="54"/>
      <c r="N523" s="38">
        <f>F523+J523+K523</f>
        <v>0</v>
      </c>
      <c r="O523" s="38">
        <f>G523+K523</f>
        <v>0</v>
      </c>
      <c r="P523" s="38">
        <f>H523+L523+M523</f>
        <v>0</v>
      </c>
      <c r="Q523" s="39">
        <f>I523+M523</f>
        <v>0</v>
      </c>
      <c r="R523" s="110"/>
    </row>
    <row r="524" spans="1:18" s="41" customFormat="1" ht="50.25" customHeight="1">
      <c r="A524" s="10" t="s">
        <v>201</v>
      </c>
      <c r="B524" s="3" t="s">
        <v>192</v>
      </c>
      <c r="C524" s="3" t="s">
        <v>185</v>
      </c>
      <c r="D524" s="51" t="s">
        <v>202</v>
      </c>
      <c r="E524" s="3"/>
      <c r="F524" s="38">
        <f>F525+F527</f>
        <v>743100</v>
      </c>
      <c r="G524" s="38">
        <f t="shared" ref="G524:Q524" si="186">G525+G527</f>
        <v>700000</v>
      </c>
      <c r="H524" s="38">
        <f t="shared" si="186"/>
        <v>43100</v>
      </c>
      <c r="I524" s="38">
        <f t="shared" si="186"/>
        <v>0</v>
      </c>
      <c r="J524" s="38">
        <f t="shared" si="186"/>
        <v>0</v>
      </c>
      <c r="K524" s="38">
        <f t="shared" si="186"/>
        <v>0</v>
      </c>
      <c r="L524" s="38">
        <f t="shared" si="186"/>
        <v>0</v>
      </c>
      <c r="M524" s="38">
        <f t="shared" si="186"/>
        <v>0</v>
      </c>
      <c r="N524" s="38">
        <f t="shared" si="186"/>
        <v>743100</v>
      </c>
      <c r="O524" s="38">
        <f t="shared" si="186"/>
        <v>700000</v>
      </c>
      <c r="P524" s="38">
        <f t="shared" si="186"/>
        <v>43100</v>
      </c>
      <c r="Q524" s="38">
        <f t="shared" si="186"/>
        <v>0</v>
      </c>
      <c r="R524" s="110"/>
    </row>
    <row r="525" spans="1:18" s="41" customFormat="1" ht="33.75">
      <c r="A525" s="10" t="s">
        <v>35</v>
      </c>
      <c r="B525" s="3" t="s">
        <v>192</v>
      </c>
      <c r="C525" s="3" t="s">
        <v>185</v>
      </c>
      <c r="D525" s="51" t="s">
        <v>202</v>
      </c>
      <c r="E525" s="3" t="s">
        <v>483</v>
      </c>
      <c r="F525" s="38">
        <f>F526</f>
        <v>743100</v>
      </c>
      <c r="G525" s="38">
        <f t="shared" ref="G525:Q525" si="187">G526</f>
        <v>700000</v>
      </c>
      <c r="H525" s="38">
        <f t="shared" si="187"/>
        <v>43100</v>
      </c>
      <c r="I525" s="38">
        <f t="shared" si="187"/>
        <v>0</v>
      </c>
      <c r="J525" s="38">
        <f t="shared" si="187"/>
        <v>0</v>
      </c>
      <c r="K525" s="38">
        <f t="shared" si="187"/>
        <v>0</v>
      </c>
      <c r="L525" s="38">
        <f t="shared" si="187"/>
        <v>0</v>
      </c>
      <c r="M525" s="38">
        <f t="shared" si="187"/>
        <v>0</v>
      </c>
      <c r="N525" s="38">
        <f t="shared" si="187"/>
        <v>743100</v>
      </c>
      <c r="O525" s="38">
        <f t="shared" si="187"/>
        <v>700000</v>
      </c>
      <c r="P525" s="38">
        <f t="shared" si="187"/>
        <v>43100</v>
      </c>
      <c r="Q525" s="38">
        <f t="shared" si="187"/>
        <v>0</v>
      </c>
      <c r="R525" s="110"/>
    </row>
    <row r="526" spans="1:18" s="41" customFormat="1" ht="34.5" customHeight="1">
      <c r="A526" s="10" t="s">
        <v>36</v>
      </c>
      <c r="B526" s="3" t="s">
        <v>192</v>
      </c>
      <c r="C526" s="3" t="s">
        <v>185</v>
      </c>
      <c r="D526" s="51" t="s">
        <v>202</v>
      </c>
      <c r="E526" s="3" t="s">
        <v>484</v>
      </c>
      <c r="F526" s="38">
        <v>743100</v>
      </c>
      <c r="G526" s="38">
        <v>700000</v>
      </c>
      <c r="H526" s="38">
        <v>43100</v>
      </c>
      <c r="I526" s="38"/>
      <c r="J526" s="54"/>
      <c r="K526" s="54"/>
      <c r="L526" s="54"/>
      <c r="M526" s="54"/>
      <c r="N526" s="38">
        <f>F526+J526+K526</f>
        <v>743100</v>
      </c>
      <c r="O526" s="38">
        <f>G526+K526</f>
        <v>700000</v>
      </c>
      <c r="P526" s="38">
        <f>H526+L526+M526</f>
        <v>43100</v>
      </c>
      <c r="Q526" s="39">
        <f>I526+M526</f>
        <v>0</v>
      </c>
      <c r="R526" s="110"/>
    </row>
    <row r="527" spans="1:18" s="41" customFormat="1" ht="33.75" hidden="1">
      <c r="A527" s="130" t="s">
        <v>197</v>
      </c>
      <c r="B527" s="125" t="s">
        <v>192</v>
      </c>
      <c r="C527" s="125" t="s">
        <v>185</v>
      </c>
      <c r="D527" s="140" t="s">
        <v>202</v>
      </c>
      <c r="E527" s="125" t="s">
        <v>504</v>
      </c>
      <c r="F527" s="127">
        <f>F528</f>
        <v>0</v>
      </c>
      <c r="G527" s="127">
        <f t="shared" ref="G527:Q527" si="188">G528</f>
        <v>0</v>
      </c>
      <c r="H527" s="127">
        <f t="shared" si="188"/>
        <v>0</v>
      </c>
      <c r="I527" s="127">
        <f t="shared" si="188"/>
        <v>0</v>
      </c>
      <c r="J527" s="38">
        <f t="shared" si="188"/>
        <v>0</v>
      </c>
      <c r="K527" s="38">
        <f t="shared" si="188"/>
        <v>0</v>
      </c>
      <c r="L527" s="38">
        <f t="shared" si="188"/>
        <v>0</v>
      </c>
      <c r="M527" s="38">
        <f t="shared" si="188"/>
        <v>0</v>
      </c>
      <c r="N527" s="38">
        <f t="shared" si="188"/>
        <v>0</v>
      </c>
      <c r="O527" s="38">
        <f t="shared" si="188"/>
        <v>0</v>
      </c>
      <c r="P527" s="38">
        <f t="shared" si="188"/>
        <v>0</v>
      </c>
      <c r="Q527" s="38">
        <f t="shared" si="188"/>
        <v>0</v>
      </c>
      <c r="R527" s="110"/>
    </row>
    <row r="528" spans="1:18" s="41" customFormat="1" ht="20.25" hidden="1">
      <c r="A528" s="130" t="s">
        <v>195</v>
      </c>
      <c r="B528" s="125" t="s">
        <v>192</v>
      </c>
      <c r="C528" s="125" t="s">
        <v>185</v>
      </c>
      <c r="D528" s="140" t="s">
        <v>202</v>
      </c>
      <c r="E528" s="125" t="s">
        <v>505</v>
      </c>
      <c r="F528" s="127"/>
      <c r="G528" s="127"/>
      <c r="H528" s="127"/>
      <c r="I528" s="127"/>
      <c r="J528" s="54"/>
      <c r="K528" s="54"/>
      <c r="L528" s="54"/>
      <c r="M528" s="54"/>
      <c r="N528" s="38">
        <f>F528+J528+K528</f>
        <v>0</v>
      </c>
      <c r="O528" s="38">
        <f>G528+K528</f>
        <v>0</v>
      </c>
      <c r="P528" s="38">
        <f>H528+L528+M528</f>
        <v>0</v>
      </c>
      <c r="Q528" s="39">
        <f>I528+M528</f>
        <v>0</v>
      </c>
      <c r="R528" s="110"/>
    </row>
    <row r="529" spans="1:18" s="41" customFormat="1" ht="33.75">
      <c r="A529" s="10" t="s">
        <v>203</v>
      </c>
      <c r="B529" s="3" t="s">
        <v>192</v>
      </c>
      <c r="C529" s="3" t="s">
        <v>185</v>
      </c>
      <c r="D529" s="51" t="s">
        <v>204</v>
      </c>
      <c r="E529" s="3"/>
      <c r="F529" s="38">
        <f>F530+F534</f>
        <v>95963</v>
      </c>
      <c r="G529" s="38">
        <f t="shared" ref="G529:Q529" si="189">G530+G534</f>
        <v>0</v>
      </c>
      <c r="H529" s="38">
        <f t="shared" si="189"/>
        <v>100991</v>
      </c>
      <c r="I529" s="38">
        <f t="shared" si="189"/>
        <v>0</v>
      </c>
      <c r="J529" s="38">
        <f t="shared" si="189"/>
        <v>0</v>
      </c>
      <c r="K529" s="38">
        <f t="shared" si="189"/>
        <v>0</v>
      </c>
      <c r="L529" s="38">
        <f t="shared" si="189"/>
        <v>0</v>
      </c>
      <c r="M529" s="38">
        <f t="shared" si="189"/>
        <v>0</v>
      </c>
      <c r="N529" s="38">
        <f t="shared" si="189"/>
        <v>95963</v>
      </c>
      <c r="O529" s="38">
        <f t="shared" si="189"/>
        <v>0</v>
      </c>
      <c r="P529" s="38">
        <f t="shared" si="189"/>
        <v>100991</v>
      </c>
      <c r="Q529" s="38">
        <f t="shared" si="189"/>
        <v>0</v>
      </c>
      <c r="R529" s="110"/>
    </row>
    <row r="530" spans="1:18" s="41" customFormat="1" ht="20.25">
      <c r="A530" s="10" t="s">
        <v>67</v>
      </c>
      <c r="B530" s="3" t="s">
        <v>192</v>
      </c>
      <c r="C530" s="3" t="s">
        <v>185</v>
      </c>
      <c r="D530" s="51" t="s">
        <v>205</v>
      </c>
      <c r="E530" s="3"/>
      <c r="F530" s="38">
        <f>F531</f>
        <v>38224</v>
      </c>
      <c r="G530" s="38">
        <f t="shared" ref="G530:Q532" si="190">G531</f>
        <v>0</v>
      </c>
      <c r="H530" s="38">
        <f t="shared" si="190"/>
        <v>43252</v>
      </c>
      <c r="I530" s="38">
        <f t="shared" si="190"/>
        <v>0</v>
      </c>
      <c r="J530" s="38">
        <f t="shared" si="190"/>
        <v>0</v>
      </c>
      <c r="K530" s="38">
        <f t="shared" si="190"/>
        <v>0</v>
      </c>
      <c r="L530" s="38">
        <f t="shared" si="190"/>
        <v>0</v>
      </c>
      <c r="M530" s="38">
        <f t="shared" si="190"/>
        <v>0</v>
      </c>
      <c r="N530" s="38">
        <f t="shared" si="190"/>
        <v>38224</v>
      </c>
      <c r="O530" s="38">
        <f t="shared" si="190"/>
        <v>0</v>
      </c>
      <c r="P530" s="38">
        <f t="shared" si="190"/>
        <v>43252</v>
      </c>
      <c r="Q530" s="38">
        <f t="shared" si="190"/>
        <v>0</v>
      </c>
      <c r="R530" s="110"/>
    </row>
    <row r="531" spans="1:18" s="41" customFormat="1" ht="20.25">
      <c r="A531" s="10" t="s">
        <v>189</v>
      </c>
      <c r="B531" s="3" t="s">
        <v>192</v>
      </c>
      <c r="C531" s="3" t="s">
        <v>185</v>
      </c>
      <c r="D531" s="51" t="s">
        <v>206</v>
      </c>
      <c r="E531" s="3"/>
      <c r="F531" s="38">
        <f>F532</f>
        <v>38224</v>
      </c>
      <c r="G531" s="38">
        <f t="shared" si="190"/>
        <v>0</v>
      </c>
      <c r="H531" s="38">
        <f t="shared" si="190"/>
        <v>43252</v>
      </c>
      <c r="I531" s="38">
        <f t="shared" si="190"/>
        <v>0</v>
      </c>
      <c r="J531" s="38">
        <f t="shared" si="190"/>
        <v>0</v>
      </c>
      <c r="K531" s="38">
        <f t="shared" si="190"/>
        <v>0</v>
      </c>
      <c r="L531" s="38">
        <f t="shared" si="190"/>
        <v>0</v>
      </c>
      <c r="M531" s="38">
        <f t="shared" si="190"/>
        <v>0</v>
      </c>
      <c r="N531" s="38">
        <f t="shared" si="190"/>
        <v>38224</v>
      </c>
      <c r="O531" s="38">
        <f t="shared" si="190"/>
        <v>0</v>
      </c>
      <c r="P531" s="38">
        <f t="shared" si="190"/>
        <v>43252</v>
      </c>
      <c r="Q531" s="38">
        <f t="shared" si="190"/>
        <v>0</v>
      </c>
      <c r="R531" s="110"/>
    </row>
    <row r="532" spans="1:18" s="41" customFormat="1" ht="33.75">
      <c r="A532" s="10" t="s">
        <v>35</v>
      </c>
      <c r="B532" s="3" t="s">
        <v>192</v>
      </c>
      <c r="C532" s="3" t="s">
        <v>185</v>
      </c>
      <c r="D532" s="51" t="s">
        <v>206</v>
      </c>
      <c r="E532" s="3" t="s">
        <v>483</v>
      </c>
      <c r="F532" s="38">
        <f>F533</f>
        <v>38224</v>
      </c>
      <c r="G532" s="38">
        <f t="shared" si="190"/>
        <v>0</v>
      </c>
      <c r="H532" s="38">
        <f t="shared" si="190"/>
        <v>43252</v>
      </c>
      <c r="I532" s="38">
        <f t="shared" si="190"/>
        <v>0</v>
      </c>
      <c r="J532" s="38">
        <f t="shared" si="190"/>
        <v>0</v>
      </c>
      <c r="K532" s="38">
        <f t="shared" si="190"/>
        <v>0</v>
      </c>
      <c r="L532" s="38">
        <f t="shared" si="190"/>
        <v>0</v>
      </c>
      <c r="M532" s="38">
        <f t="shared" si="190"/>
        <v>0</v>
      </c>
      <c r="N532" s="38">
        <f t="shared" si="190"/>
        <v>38224</v>
      </c>
      <c r="O532" s="38">
        <f t="shared" si="190"/>
        <v>0</v>
      </c>
      <c r="P532" s="38">
        <f t="shared" si="190"/>
        <v>43252</v>
      </c>
      <c r="Q532" s="38">
        <f t="shared" si="190"/>
        <v>0</v>
      </c>
      <c r="R532" s="110"/>
    </row>
    <row r="533" spans="1:18" s="41" customFormat="1" ht="33" customHeight="1">
      <c r="A533" s="10" t="s">
        <v>36</v>
      </c>
      <c r="B533" s="3" t="s">
        <v>192</v>
      </c>
      <c r="C533" s="3" t="s">
        <v>185</v>
      </c>
      <c r="D533" s="51" t="s">
        <v>206</v>
      </c>
      <c r="E533" s="3" t="s">
        <v>484</v>
      </c>
      <c r="F533" s="38">
        <v>38224</v>
      </c>
      <c r="G533" s="38"/>
      <c r="H533" s="38">
        <v>43252</v>
      </c>
      <c r="I533" s="38"/>
      <c r="J533" s="54"/>
      <c r="K533" s="54"/>
      <c r="L533" s="54"/>
      <c r="M533" s="54"/>
      <c r="N533" s="38">
        <f>F533+J533+K533</f>
        <v>38224</v>
      </c>
      <c r="O533" s="38">
        <f>G533+K533</f>
        <v>0</v>
      </c>
      <c r="P533" s="38">
        <f>H533+L533+M533</f>
        <v>43252</v>
      </c>
      <c r="Q533" s="39">
        <f>I533+M533</f>
        <v>0</v>
      </c>
      <c r="R533" s="110"/>
    </row>
    <row r="534" spans="1:18" s="41" customFormat="1" ht="33.75">
      <c r="A534" s="10" t="s">
        <v>90</v>
      </c>
      <c r="B534" s="3" t="s">
        <v>192</v>
      </c>
      <c r="C534" s="3" t="s">
        <v>185</v>
      </c>
      <c r="D534" s="51" t="s">
        <v>207</v>
      </c>
      <c r="E534" s="3"/>
      <c r="F534" s="38">
        <f>F535</f>
        <v>57739</v>
      </c>
      <c r="G534" s="38">
        <f t="shared" ref="G534:Q534" si="191">G535</f>
        <v>0</v>
      </c>
      <c r="H534" s="38">
        <f t="shared" si="191"/>
        <v>57739</v>
      </c>
      <c r="I534" s="38">
        <f t="shared" si="191"/>
        <v>0</v>
      </c>
      <c r="J534" s="38">
        <f t="shared" si="191"/>
        <v>0</v>
      </c>
      <c r="K534" s="38">
        <f t="shared" si="191"/>
        <v>0</v>
      </c>
      <c r="L534" s="38">
        <f t="shared" si="191"/>
        <v>0</v>
      </c>
      <c r="M534" s="38">
        <f t="shared" si="191"/>
        <v>0</v>
      </c>
      <c r="N534" s="38">
        <f t="shared" si="191"/>
        <v>57739</v>
      </c>
      <c r="O534" s="38">
        <f t="shared" si="191"/>
        <v>0</v>
      </c>
      <c r="P534" s="38">
        <f t="shared" si="191"/>
        <v>57739</v>
      </c>
      <c r="Q534" s="38">
        <f t="shared" si="191"/>
        <v>0</v>
      </c>
      <c r="R534" s="110"/>
    </row>
    <row r="535" spans="1:18" s="41" customFormat="1" ht="33.75">
      <c r="A535" s="10" t="s">
        <v>208</v>
      </c>
      <c r="B535" s="3" t="s">
        <v>192</v>
      </c>
      <c r="C535" s="3" t="s">
        <v>185</v>
      </c>
      <c r="D535" s="51" t="s">
        <v>209</v>
      </c>
      <c r="E535" s="3"/>
      <c r="F535" s="38">
        <f>F536+F538+F540</f>
        <v>57739</v>
      </c>
      <c r="G535" s="38">
        <f t="shared" ref="G535:Q535" si="192">G536+G538+G540</f>
        <v>0</v>
      </c>
      <c r="H535" s="38">
        <f t="shared" si="192"/>
        <v>57739</v>
      </c>
      <c r="I535" s="38">
        <f t="shared" si="192"/>
        <v>0</v>
      </c>
      <c r="J535" s="38">
        <f t="shared" si="192"/>
        <v>0</v>
      </c>
      <c r="K535" s="38">
        <f t="shared" si="192"/>
        <v>0</v>
      </c>
      <c r="L535" s="38">
        <f t="shared" si="192"/>
        <v>0</v>
      </c>
      <c r="M535" s="38">
        <f t="shared" si="192"/>
        <v>0</v>
      </c>
      <c r="N535" s="38">
        <f t="shared" si="192"/>
        <v>57739</v>
      </c>
      <c r="O535" s="38">
        <f t="shared" si="192"/>
        <v>0</v>
      </c>
      <c r="P535" s="38">
        <f t="shared" si="192"/>
        <v>57739</v>
      </c>
      <c r="Q535" s="38">
        <f t="shared" si="192"/>
        <v>0</v>
      </c>
      <c r="R535" s="110"/>
    </row>
    <row r="536" spans="1:18" s="41" customFormat="1" ht="83.25">
      <c r="A536" s="10" t="s">
        <v>25</v>
      </c>
      <c r="B536" s="3" t="s">
        <v>192</v>
      </c>
      <c r="C536" s="3" t="s">
        <v>185</v>
      </c>
      <c r="D536" s="51" t="s">
        <v>209</v>
      </c>
      <c r="E536" s="3" t="s">
        <v>479</v>
      </c>
      <c r="F536" s="38">
        <f>F537</f>
        <v>19823</v>
      </c>
      <c r="G536" s="38">
        <f t="shared" ref="G536:Q536" si="193">G537</f>
        <v>0</v>
      </c>
      <c r="H536" s="38">
        <f t="shared" si="193"/>
        <v>19823</v>
      </c>
      <c r="I536" s="38">
        <f t="shared" si="193"/>
        <v>0</v>
      </c>
      <c r="J536" s="38">
        <f t="shared" si="193"/>
        <v>0</v>
      </c>
      <c r="K536" s="38">
        <f t="shared" si="193"/>
        <v>0</v>
      </c>
      <c r="L536" s="38">
        <f t="shared" si="193"/>
        <v>0</v>
      </c>
      <c r="M536" s="38">
        <f t="shared" si="193"/>
        <v>0</v>
      </c>
      <c r="N536" s="38">
        <f t="shared" si="193"/>
        <v>19823</v>
      </c>
      <c r="O536" s="38">
        <f t="shared" si="193"/>
        <v>0</v>
      </c>
      <c r="P536" s="38">
        <f t="shared" si="193"/>
        <v>19823</v>
      </c>
      <c r="Q536" s="38">
        <f t="shared" si="193"/>
        <v>0</v>
      </c>
      <c r="R536" s="110"/>
    </row>
    <row r="537" spans="1:18" s="41" customFormat="1" ht="22.5" customHeight="1">
      <c r="A537" s="10" t="s">
        <v>93</v>
      </c>
      <c r="B537" s="3" t="s">
        <v>192</v>
      </c>
      <c r="C537" s="3" t="s">
        <v>185</v>
      </c>
      <c r="D537" s="51" t="s">
        <v>209</v>
      </c>
      <c r="E537" s="3" t="s">
        <v>543</v>
      </c>
      <c r="F537" s="38">
        <v>19823</v>
      </c>
      <c r="G537" s="38"/>
      <c r="H537" s="38">
        <v>19823</v>
      </c>
      <c r="I537" s="38"/>
      <c r="J537" s="54"/>
      <c r="K537" s="54"/>
      <c r="L537" s="54"/>
      <c r="M537" s="54"/>
      <c r="N537" s="38">
        <f>F537+J537+K537</f>
        <v>19823</v>
      </c>
      <c r="O537" s="38">
        <f>G537+K537</f>
        <v>0</v>
      </c>
      <c r="P537" s="38">
        <f>H537+L537+M537</f>
        <v>19823</v>
      </c>
      <c r="Q537" s="39">
        <f>I537+M537</f>
        <v>0</v>
      </c>
      <c r="R537" s="110"/>
    </row>
    <row r="538" spans="1:18" s="41" customFormat="1" ht="33.75">
      <c r="A538" s="10" t="s">
        <v>35</v>
      </c>
      <c r="B538" s="3" t="s">
        <v>192</v>
      </c>
      <c r="C538" s="3" t="s">
        <v>185</v>
      </c>
      <c r="D538" s="51" t="s">
        <v>209</v>
      </c>
      <c r="E538" s="3" t="s">
        <v>483</v>
      </c>
      <c r="F538" s="38">
        <f>F539</f>
        <v>37876</v>
      </c>
      <c r="G538" s="38">
        <f t="shared" ref="G538:Q538" si="194">G539</f>
        <v>0</v>
      </c>
      <c r="H538" s="38">
        <f t="shared" si="194"/>
        <v>37876</v>
      </c>
      <c r="I538" s="38">
        <f t="shared" si="194"/>
        <v>0</v>
      </c>
      <c r="J538" s="38">
        <f t="shared" si="194"/>
        <v>0</v>
      </c>
      <c r="K538" s="38">
        <f t="shared" si="194"/>
        <v>0</v>
      </c>
      <c r="L538" s="38">
        <f t="shared" si="194"/>
        <v>0</v>
      </c>
      <c r="M538" s="38">
        <f t="shared" si="194"/>
        <v>0</v>
      </c>
      <c r="N538" s="38">
        <f t="shared" si="194"/>
        <v>37876</v>
      </c>
      <c r="O538" s="38">
        <f t="shared" si="194"/>
        <v>0</v>
      </c>
      <c r="P538" s="38">
        <f t="shared" si="194"/>
        <v>37876</v>
      </c>
      <c r="Q538" s="38">
        <f t="shared" si="194"/>
        <v>0</v>
      </c>
      <c r="R538" s="110"/>
    </row>
    <row r="539" spans="1:18" s="41" customFormat="1" ht="34.5" customHeight="1">
      <c r="A539" s="10" t="s">
        <v>36</v>
      </c>
      <c r="B539" s="3" t="s">
        <v>192</v>
      </c>
      <c r="C539" s="3" t="s">
        <v>185</v>
      </c>
      <c r="D539" s="51" t="s">
        <v>209</v>
      </c>
      <c r="E539" s="3" t="s">
        <v>484</v>
      </c>
      <c r="F539" s="38">
        <v>37876</v>
      </c>
      <c r="G539" s="38"/>
      <c r="H539" s="38">
        <v>37876</v>
      </c>
      <c r="I539" s="38"/>
      <c r="J539" s="54"/>
      <c r="K539" s="54"/>
      <c r="L539" s="54"/>
      <c r="M539" s="54"/>
      <c r="N539" s="38">
        <f>F539+J539+K539</f>
        <v>37876</v>
      </c>
      <c r="O539" s="38">
        <f>G539+K539</f>
        <v>0</v>
      </c>
      <c r="P539" s="38">
        <f>H539+L539+M539</f>
        <v>37876</v>
      </c>
      <c r="Q539" s="39">
        <f>I539+M539</f>
        <v>0</v>
      </c>
      <c r="R539" s="110"/>
    </row>
    <row r="540" spans="1:18" s="41" customFormat="1" ht="20.25">
      <c r="A540" s="10" t="s">
        <v>39</v>
      </c>
      <c r="B540" s="3" t="s">
        <v>192</v>
      </c>
      <c r="C540" s="3" t="s">
        <v>185</v>
      </c>
      <c r="D540" s="51" t="s">
        <v>209</v>
      </c>
      <c r="E540" s="3" t="s">
        <v>490</v>
      </c>
      <c r="F540" s="38">
        <f>F541</f>
        <v>40</v>
      </c>
      <c r="G540" s="38">
        <f t="shared" ref="G540:Q540" si="195">G541</f>
        <v>0</v>
      </c>
      <c r="H540" s="38">
        <f t="shared" si="195"/>
        <v>40</v>
      </c>
      <c r="I540" s="38">
        <f t="shared" si="195"/>
        <v>0</v>
      </c>
      <c r="J540" s="38">
        <f t="shared" si="195"/>
        <v>0</v>
      </c>
      <c r="K540" s="38">
        <f t="shared" si="195"/>
        <v>0</v>
      </c>
      <c r="L540" s="38">
        <f t="shared" si="195"/>
        <v>0</v>
      </c>
      <c r="M540" s="38">
        <f t="shared" si="195"/>
        <v>0</v>
      </c>
      <c r="N540" s="38">
        <f t="shared" si="195"/>
        <v>40</v>
      </c>
      <c r="O540" s="38">
        <f t="shared" si="195"/>
        <v>0</v>
      </c>
      <c r="P540" s="38">
        <f t="shared" si="195"/>
        <v>40</v>
      </c>
      <c r="Q540" s="38">
        <f t="shared" si="195"/>
        <v>0</v>
      </c>
      <c r="R540" s="110"/>
    </row>
    <row r="541" spans="1:18" s="41" customFormat="1" ht="20.25">
      <c r="A541" s="10" t="s">
        <v>41</v>
      </c>
      <c r="B541" s="3" t="s">
        <v>192</v>
      </c>
      <c r="C541" s="3" t="s">
        <v>185</v>
      </c>
      <c r="D541" s="51" t="s">
        <v>209</v>
      </c>
      <c r="E541" s="3" t="s">
        <v>492</v>
      </c>
      <c r="F541" s="38">
        <v>40</v>
      </c>
      <c r="G541" s="38"/>
      <c r="H541" s="38">
        <v>40</v>
      </c>
      <c r="I541" s="38"/>
      <c r="J541" s="54"/>
      <c r="K541" s="54"/>
      <c r="L541" s="54"/>
      <c r="M541" s="54"/>
      <c r="N541" s="38">
        <f>F541+J541+K541</f>
        <v>40</v>
      </c>
      <c r="O541" s="38">
        <f>G541+K541</f>
        <v>0</v>
      </c>
      <c r="P541" s="38">
        <f>H541+L541+M541</f>
        <v>40</v>
      </c>
      <c r="Q541" s="39">
        <f>I541+M541</f>
        <v>0</v>
      </c>
      <c r="R541" s="110"/>
    </row>
    <row r="542" spans="1:18" s="41" customFormat="1" ht="20.25">
      <c r="A542" s="10" t="s">
        <v>19</v>
      </c>
      <c r="B542" s="3" t="s">
        <v>43</v>
      </c>
      <c r="C542" s="3" t="s">
        <v>185</v>
      </c>
      <c r="D542" s="51" t="s">
        <v>20</v>
      </c>
      <c r="E542" s="3"/>
      <c r="F542" s="38">
        <f>F543+F550+F559+F562</f>
        <v>4200</v>
      </c>
      <c r="G542" s="38">
        <f t="shared" ref="G542:Q542" si="196">G543+G550+G559+G562</f>
        <v>0</v>
      </c>
      <c r="H542" s="38">
        <f t="shared" si="196"/>
        <v>4200</v>
      </c>
      <c r="I542" s="38">
        <f t="shared" si="196"/>
        <v>0</v>
      </c>
      <c r="J542" s="38">
        <f t="shared" si="196"/>
        <v>0</v>
      </c>
      <c r="K542" s="38">
        <f t="shared" si="196"/>
        <v>0</v>
      </c>
      <c r="L542" s="38">
        <f t="shared" si="196"/>
        <v>0</v>
      </c>
      <c r="M542" s="38">
        <f t="shared" si="196"/>
        <v>0</v>
      </c>
      <c r="N542" s="38">
        <f t="shared" si="196"/>
        <v>4200</v>
      </c>
      <c r="O542" s="38">
        <f t="shared" si="196"/>
        <v>0</v>
      </c>
      <c r="P542" s="38">
        <f t="shared" si="196"/>
        <v>4200</v>
      </c>
      <c r="Q542" s="38">
        <f t="shared" si="196"/>
        <v>0</v>
      </c>
      <c r="R542" s="110"/>
    </row>
    <row r="543" spans="1:18" s="49" customFormat="1" ht="20.25" hidden="1">
      <c r="A543" s="130" t="s">
        <v>67</v>
      </c>
      <c r="B543" s="125" t="s">
        <v>43</v>
      </c>
      <c r="C543" s="125" t="s">
        <v>185</v>
      </c>
      <c r="D543" s="140" t="s">
        <v>94</v>
      </c>
      <c r="E543" s="125"/>
      <c r="F543" s="127">
        <f>F547+F544</f>
        <v>0</v>
      </c>
      <c r="G543" s="127">
        <f t="shared" ref="G543:Q543" si="197">G547+G544</f>
        <v>0</v>
      </c>
      <c r="H543" s="127">
        <f t="shared" si="197"/>
        <v>0</v>
      </c>
      <c r="I543" s="127">
        <f t="shared" si="197"/>
        <v>0</v>
      </c>
      <c r="J543" s="38">
        <f t="shared" si="197"/>
        <v>0</v>
      </c>
      <c r="K543" s="38">
        <f t="shared" si="197"/>
        <v>0</v>
      </c>
      <c r="L543" s="38">
        <f t="shared" si="197"/>
        <v>0</v>
      </c>
      <c r="M543" s="38">
        <f t="shared" si="197"/>
        <v>0</v>
      </c>
      <c r="N543" s="38">
        <f t="shared" si="197"/>
        <v>0</v>
      </c>
      <c r="O543" s="38">
        <f t="shared" si="197"/>
        <v>0</v>
      </c>
      <c r="P543" s="38">
        <f t="shared" si="197"/>
        <v>0</v>
      </c>
      <c r="Q543" s="38">
        <f t="shared" si="197"/>
        <v>0</v>
      </c>
      <c r="R543" s="110"/>
    </row>
    <row r="544" spans="1:18" s="49" customFormat="1" ht="20.25" hidden="1">
      <c r="A544" s="130" t="s">
        <v>195</v>
      </c>
      <c r="B544" s="125" t="s">
        <v>192</v>
      </c>
      <c r="C544" s="125" t="s">
        <v>185</v>
      </c>
      <c r="D544" s="140" t="s">
        <v>626</v>
      </c>
      <c r="E544" s="125"/>
      <c r="F544" s="127">
        <f>F545</f>
        <v>0</v>
      </c>
      <c r="G544" s="127">
        <f t="shared" ref="G544:Q545" si="198">G545</f>
        <v>0</v>
      </c>
      <c r="H544" s="127">
        <f t="shared" si="198"/>
        <v>0</v>
      </c>
      <c r="I544" s="127">
        <f t="shared" si="198"/>
        <v>0</v>
      </c>
      <c r="J544" s="38">
        <f t="shared" si="198"/>
        <v>0</v>
      </c>
      <c r="K544" s="38">
        <f t="shared" si="198"/>
        <v>0</v>
      </c>
      <c r="L544" s="38">
        <f t="shared" si="198"/>
        <v>0</v>
      </c>
      <c r="M544" s="38">
        <f t="shared" si="198"/>
        <v>0</v>
      </c>
      <c r="N544" s="38">
        <f t="shared" si="198"/>
        <v>0</v>
      </c>
      <c r="O544" s="38">
        <f t="shared" si="198"/>
        <v>0</v>
      </c>
      <c r="P544" s="38">
        <f t="shared" si="198"/>
        <v>0</v>
      </c>
      <c r="Q544" s="38">
        <f t="shared" si="198"/>
        <v>0</v>
      </c>
      <c r="R544" s="110"/>
    </row>
    <row r="545" spans="1:18" s="49" customFormat="1" ht="33.75" hidden="1">
      <c r="A545" s="130" t="s">
        <v>197</v>
      </c>
      <c r="B545" s="125" t="s">
        <v>192</v>
      </c>
      <c r="C545" s="125" t="s">
        <v>185</v>
      </c>
      <c r="D545" s="140" t="s">
        <v>626</v>
      </c>
      <c r="E545" s="125" t="s">
        <v>504</v>
      </c>
      <c r="F545" s="127">
        <f>F546</f>
        <v>0</v>
      </c>
      <c r="G545" s="127">
        <f t="shared" si="198"/>
        <v>0</v>
      </c>
      <c r="H545" s="127">
        <f t="shared" si="198"/>
        <v>0</v>
      </c>
      <c r="I545" s="127">
        <f t="shared" si="198"/>
        <v>0</v>
      </c>
      <c r="J545" s="38">
        <f t="shared" si="198"/>
        <v>0</v>
      </c>
      <c r="K545" s="38">
        <f t="shared" si="198"/>
        <v>0</v>
      </c>
      <c r="L545" s="38">
        <f t="shared" si="198"/>
        <v>0</v>
      </c>
      <c r="M545" s="38">
        <f t="shared" si="198"/>
        <v>0</v>
      </c>
      <c r="N545" s="38">
        <f t="shared" si="198"/>
        <v>0</v>
      </c>
      <c r="O545" s="38">
        <f t="shared" si="198"/>
        <v>0</v>
      </c>
      <c r="P545" s="38">
        <f t="shared" si="198"/>
        <v>0</v>
      </c>
      <c r="Q545" s="38">
        <f t="shared" si="198"/>
        <v>0</v>
      </c>
      <c r="R545" s="110"/>
    </row>
    <row r="546" spans="1:18" s="49" customFormat="1" ht="20.25" hidden="1">
      <c r="A546" s="130" t="s">
        <v>195</v>
      </c>
      <c r="B546" s="125" t="s">
        <v>192</v>
      </c>
      <c r="C546" s="125" t="s">
        <v>185</v>
      </c>
      <c r="D546" s="140" t="s">
        <v>626</v>
      </c>
      <c r="E546" s="125" t="s">
        <v>505</v>
      </c>
      <c r="F546" s="127"/>
      <c r="G546" s="127"/>
      <c r="H546" s="127"/>
      <c r="I546" s="127"/>
      <c r="J546" s="38"/>
      <c r="K546" s="38"/>
      <c r="L546" s="38"/>
      <c r="M546" s="38"/>
      <c r="N546" s="38"/>
      <c r="O546" s="38"/>
      <c r="P546" s="38"/>
      <c r="Q546" s="38"/>
      <c r="R546" s="110"/>
    </row>
    <row r="547" spans="1:18" s="49" customFormat="1" ht="20.25" hidden="1">
      <c r="A547" s="130" t="s">
        <v>189</v>
      </c>
      <c r="B547" s="125" t="s">
        <v>43</v>
      </c>
      <c r="C547" s="125" t="s">
        <v>185</v>
      </c>
      <c r="D547" s="140" t="s">
        <v>627</v>
      </c>
      <c r="E547" s="125"/>
      <c r="F547" s="127">
        <f t="shared" ref="F547:Q548" si="199">F548</f>
        <v>0</v>
      </c>
      <c r="G547" s="127">
        <f t="shared" si="199"/>
        <v>0</v>
      </c>
      <c r="H547" s="127">
        <f t="shared" si="199"/>
        <v>0</v>
      </c>
      <c r="I547" s="127">
        <f t="shared" si="199"/>
        <v>0</v>
      </c>
      <c r="J547" s="38">
        <f t="shared" si="199"/>
        <v>0</v>
      </c>
      <c r="K547" s="38">
        <f t="shared" si="199"/>
        <v>0</v>
      </c>
      <c r="L547" s="38">
        <f t="shared" si="199"/>
        <v>0</v>
      </c>
      <c r="M547" s="38">
        <f t="shared" si="199"/>
        <v>0</v>
      </c>
      <c r="N547" s="38">
        <f t="shared" si="199"/>
        <v>0</v>
      </c>
      <c r="O547" s="38">
        <f t="shared" si="199"/>
        <v>0</v>
      </c>
      <c r="P547" s="38">
        <f t="shared" si="199"/>
        <v>0</v>
      </c>
      <c r="Q547" s="38">
        <f t="shared" si="199"/>
        <v>0</v>
      </c>
      <c r="R547" s="110"/>
    </row>
    <row r="548" spans="1:18" s="49" customFormat="1" ht="33.75" hidden="1">
      <c r="A548" s="130" t="s">
        <v>35</v>
      </c>
      <c r="B548" s="125" t="s">
        <v>43</v>
      </c>
      <c r="C548" s="125" t="s">
        <v>185</v>
      </c>
      <c r="D548" s="140" t="s">
        <v>627</v>
      </c>
      <c r="E548" s="125" t="s">
        <v>483</v>
      </c>
      <c r="F548" s="127">
        <f t="shared" si="199"/>
        <v>0</v>
      </c>
      <c r="G548" s="127">
        <f t="shared" si="199"/>
        <v>0</v>
      </c>
      <c r="H548" s="127">
        <f t="shared" si="199"/>
        <v>0</v>
      </c>
      <c r="I548" s="127">
        <f t="shared" si="199"/>
        <v>0</v>
      </c>
      <c r="J548" s="38">
        <f t="shared" si="199"/>
        <v>0</v>
      </c>
      <c r="K548" s="38">
        <f t="shared" si="199"/>
        <v>0</v>
      </c>
      <c r="L548" s="38">
        <f t="shared" si="199"/>
        <v>0</v>
      </c>
      <c r="M548" s="38">
        <f t="shared" si="199"/>
        <v>0</v>
      </c>
      <c r="N548" s="38">
        <f t="shared" si="199"/>
        <v>0</v>
      </c>
      <c r="O548" s="38">
        <f t="shared" si="199"/>
        <v>0</v>
      </c>
      <c r="P548" s="38">
        <f t="shared" si="199"/>
        <v>0</v>
      </c>
      <c r="Q548" s="38">
        <f t="shared" si="199"/>
        <v>0</v>
      </c>
      <c r="R548" s="110"/>
    </row>
    <row r="549" spans="1:18" s="49" customFormat="1" ht="50.25" hidden="1">
      <c r="A549" s="124" t="s">
        <v>36</v>
      </c>
      <c r="B549" s="125" t="s">
        <v>43</v>
      </c>
      <c r="C549" s="125" t="s">
        <v>185</v>
      </c>
      <c r="D549" s="140" t="s">
        <v>627</v>
      </c>
      <c r="E549" s="125" t="s">
        <v>484</v>
      </c>
      <c r="F549" s="127"/>
      <c r="G549" s="127"/>
      <c r="H549" s="127"/>
      <c r="I549" s="127"/>
      <c r="J549" s="38"/>
      <c r="K549" s="38"/>
      <c r="L549" s="38"/>
      <c r="M549" s="38"/>
      <c r="N549" s="38"/>
      <c r="O549" s="38"/>
      <c r="P549" s="38"/>
      <c r="Q549" s="38"/>
      <c r="R549" s="110"/>
    </row>
    <row r="550" spans="1:18" s="49" customFormat="1" ht="33.75">
      <c r="A550" s="10" t="s">
        <v>90</v>
      </c>
      <c r="B550" s="3" t="s">
        <v>43</v>
      </c>
      <c r="C550" s="3" t="s">
        <v>185</v>
      </c>
      <c r="D550" s="51" t="s">
        <v>103</v>
      </c>
      <c r="E550" s="3"/>
      <c r="F550" s="38">
        <f t="shared" ref="F550:Q550" si="200">F551</f>
        <v>4200</v>
      </c>
      <c r="G550" s="38">
        <f t="shared" si="200"/>
        <v>0</v>
      </c>
      <c r="H550" s="38">
        <f t="shared" si="200"/>
        <v>4200</v>
      </c>
      <c r="I550" s="38">
        <f t="shared" si="200"/>
        <v>0</v>
      </c>
      <c r="J550" s="38">
        <f t="shared" si="200"/>
        <v>0</v>
      </c>
      <c r="K550" s="38">
        <f t="shared" si="200"/>
        <v>0</v>
      </c>
      <c r="L550" s="38">
        <f t="shared" si="200"/>
        <v>0</v>
      </c>
      <c r="M550" s="38">
        <f t="shared" si="200"/>
        <v>0</v>
      </c>
      <c r="N550" s="38">
        <f t="shared" si="200"/>
        <v>4200</v>
      </c>
      <c r="O550" s="38">
        <f t="shared" si="200"/>
        <v>0</v>
      </c>
      <c r="P550" s="38">
        <f t="shared" si="200"/>
        <v>4200</v>
      </c>
      <c r="Q550" s="38">
        <f t="shared" si="200"/>
        <v>0</v>
      </c>
      <c r="R550" s="110"/>
    </row>
    <row r="551" spans="1:18" s="49" customFormat="1" ht="33.75">
      <c r="A551" s="10" t="s">
        <v>208</v>
      </c>
      <c r="B551" s="3" t="s">
        <v>43</v>
      </c>
      <c r="C551" s="3" t="s">
        <v>185</v>
      </c>
      <c r="D551" s="51" t="s">
        <v>210</v>
      </c>
      <c r="E551" s="3"/>
      <c r="F551" s="38">
        <f>F552+F554+F556</f>
        <v>4200</v>
      </c>
      <c r="G551" s="38">
        <f t="shared" ref="G551:Q551" si="201">G552+G554+G556</f>
        <v>0</v>
      </c>
      <c r="H551" s="38">
        <f t="shared" si="201"/>
        <v>4200</v>
      </c>
      <c r="I551" s="38">
        <f t="shared" si="201"/>
        <v>0</v>
      </c>
      <c r="J551" s="38">
        <f t="shared" si="201"/>
        <v>0</v>
      </c>
      <c r="K551" s="38">
        <f t="shared" si="201"/>
        <v>0</v>
      </c>
      <c r="L551" s="38">
        <f t="shared" si="201"/>
        <v>0</v>
      </c>
      <c r="M551" s="38">
        <f t="shared" si="201"/>
        <v>0</v>
      </c>
      <c r="N551" s="38">
        <f t="shared" si="201"/>
        <v>4200</v>
      </c>
      <c r="O551" s="38">
        <f t="shared" si="201"/>
        <v>0</v>
      </c>
      <c r="P551" s="38">
        <f t="shared" si="201"/>
        <v>4200</v>
      </c>
      <c r="Q551" s="38">
        <f t="shared" si="201"/>
        <v>0</v>
      </c>
      <c r="R551" s="110"/>
    </row>
    <row r="552" spans="1:18" s="49" customFormat="1" ht="83.25" hidden="1">
      <c r="A552" s="130" t="s">
        <v>25</v>
      </c>
      <c r="B552" s="125" t="s">
        <v>43</v>
      </c>
      <c r="C552" s="125" t="s">
        <v>185</v>
      </c>
      <c r="D552" s="140" t="s">
        <v>210</v>
      </c>
      <c r="E552" s="125" t="s">
        <v>479</v>
      </c>
      <c r="F552" s="127">
        <f t="shared" ref="F552:Q552" si="202">F553</f>
        <v>0</v>
      </c>
      <c r="G552" s="127">
        <f t="shared" si="202"/>
        <v>0</v>
      </c>
      <c r="H552" s="127">
        <f t="shared" si="202"/>
        <v>0</v>
      </c>
      <c r="I552" s="127">
        <f t="shared" si="202"/>
        <v>0</v>
      </c>
      <c r="J552" s="38">
        <f t="shared" si="202"/>
        <v>0</v>
      </c>
      <c r="K552" s="38">
        <f t="shared" si="202"/>
        <v>0</v>
      </c>
      <c r="L552" s="38">
        <f t="shared" si="202"/>
        <v>0</v>
      </c>
      <c r="M552" s="38">
        <f t="shared" si="202"/>
        <v>0</v>
      </c>
      <c r="N552" s="38">
        <f t="shared" si="202"/>
        <v>0</v>
      </c>
      <c r="O552" s="38">
        <f t="shared" si="202"/>
        <v>0</v>
      </c>
      <c r="P552" s="38">
        <f t="shared" si="202"/>
        <v>0</v>
      </c>
      <c r="Q552" s="38">
        <f t="shared" si="202"/>
        <v>0</v>
      </c>
      <c r="R552" s="110"/>
    </row>
    <row r="553" spans="1:18" s="49" customFormat="1" ht="33.75" hidden="1">
      <c r="A553" s="124" t="s">
        <v>93</v>
      </c>
      <c r="B553" s="125" t="s">
        <v>43</v>
      </c>
      <c r="C553" s="125" t="s">
        <v>185</v>
      </c>
      <c r="D553" s="140" t="s">
        <v>210</v>
      </c>
      <c r="E553" s="125" t="s">
        <v>543</v>
      </c>
      <c r="F553" s="127"/>
      <c r="G553" s="127"/>
      <c r="H553" s="127"/>
      <c r="I553" s="127"/>
      <c r="J553" s="38"/>
      <c r="K553" s="38"/>
      <c r="L553" s="38"/>
      <c r="M553" s="38"/>
      <c r="N553" s="38"/>
      <c r="O553" s="38"/>
      <c r="P553" s="38"/>
      <c r="Q553" s="38"/>
      <c r="R553" s="110"/>
    </row>
    <row r="554" spans="1:18" s="49" customFormat="1" ht="33.75" hidden="1">
      <c r="A554" s="130" t="s">
        <v>35</v>
      </c>
      <c r="B554" s="125" t="s">
        <v>43</v>
      </c>
      <c r="C554" s="125" t="s">
        <v>185</v>
      </c>
      <c r="D554" s="140" t="s">
        <v>210</v>
      </c>
      <c r="E554" s="125" t="s">
        <v>483</v>
      </c>
      <c r="F554" s="127">
        <f t="shared" ref="F554:Q554" si="203">F555</f>
        <v>0</v>
      </c>
      <c r="G554" s="127">
        <f t="shared" si="203"/>
        <v>0</v>
      </c>
      <c r="H554" s="127">
        <f t="shared" si="203"/>
        <v>0</v>
      </c>
      <c r="I554" s="127">
        <f t="shared" si="203"/>
        <v>0</v>
      </c>
      <c r="J554" s="38">
        <f t="shared" si="203"/>
        <v>0</v>
      </c>
      <c r="K554" s="38">
        <f t="shared" si="203"/>
        <v>0</v>
      </c>
      <c r="L554" s="38">
        <f t="shared" si="203"/>
        <v>0</v>
      </c>
      <c r="M554" s="38">
        <f t="shared" si="203"/>
        <v>0</v>
      </c>
      <c r="N554" s="38">
        <f t="shared" si="203"/>
        <v>0</v>
      </c>
      <c r="O554" s="38">
        <f t="shared" si="203"/>
        <v>0</v>
      </c>
      <c r="P554" s="38">
        <f t="shared" si="203"/>
        <v>0</v>
      </c>
      <c r="Q554" s="38">
        <f t="shared" si="203"/>
        <v>0</v>
      </c>
      <c r="R554" s="110"/>
    </row>
    <row r="555" spans="1:18" s="49" customFormat="1" ht="50.25" hidden="1">
      <c r="A555" s="124" t="s">
        <v>36</v>
      </c>
      <c r="B555" s="125" t="s">
        <v>43</v>
      </c>
      <c r="C555" s="125" t="s">
        <v>185</v>
      </c>
      <c r="D555" s="140" t="s">
        <v>210</v>
      </c>
      <c r="E555" s="125" t="s">
        <v>484</v>
      </c>
      <c r="F555" s="127"/>
      <c r="G555" s="127"/>
      <c r="H555" s="127"/>
      <c r="I555" s="127"/>
      <c r="J555" s="38"/>
      <c r="K555" s="38"/>
      <c r="L555" s="38"/>
      <c r="M555" s="38"/>
      <c r="N555" s="38"/>
      <c r="O555" s="38"/>
      <c r="P555" s="38"/>
      <c r="Q555" s="38"/>
      <c r="R555" s="110"/>
    </row>
    <row r="556" spans="1:18" s="49" customFormat="1" ht="20.25">
      <c r="A556" s="8" t="s">
        <v>39</v>
      </c>
      <c r="B556" s="3" t="s">
        <v>43</v>
      </c>
      <c r="C556" s="3" t="s">
        <v>185</v>
      </c>
      <c r="D556" s="51" t="s">
        <v>210</v>
      </c>
      <c r="E556" s="3" t="s">
        <v>490</v>
      </c>
      <c r="F556" s="38">
        <f>F558+F557</f>
        <v>4200</v>
      </c>
      <c r="G556" s="38">
        <f t="shared" ref="G556:Q556" si="204">G558+G557</f>
        <v>0</v>
      </c>
      <c r="H556" s="38">
        <f t="shared" si="204"/>
        <v>4200</v>
      </c>
      <c r="I556" s="38">
        <f t="shared" si="204"/>
        <v>0</v>
      </c>
      <c r="J556" s="38">
        <f t="shared" si="204"/>
        <v>0</v>
      </c>
      <c r="K556" s="38">
        <f t="shared" si="204"/>
        <v>0</v>
      </c>
      <c r="L556" s="38">
        <f t="shared" si="204"/>
        <v>0</v>
      </c>
      <c r="M556" s="38">
        <f t="shared" si="204"/>
        <v>0</v>
      </c>
      <c r="N556" s="38">
        <f t="shared" si="204"/>
        <v>4200</v>
      </c>
      <c r="O556" s="38">
        <f t="shared" si="204"/>
        <v>0</v>
      </c>
      <c r="P556" s="38">
        <f t="shared" si="204"/>
        <v>4200</v>
      </c>
      <c r="Q556" s="38">
        <f t="shared" si="204"/>
        <v>0</v>
      </c>
      <c r="R556" s="110"/>
    </row>
    <row r="557" spans="1:18" s="49" customFormat="1" ht="20.25" hidden="1">
      <c r="A557" s="8" t="s">
        <v>40</v>
      </c>
      <c r="B557" s="3" t="s">
        <v>43</v>
      </c>
      <c r="C557" s="3" t="s">
        <v>185</v>
      </c>
      <c r="D557" s="51" t="s">
        <v>210</v>
      </c>
      <c r="E557" s="3" t="s">
        <v>579</v>
      </c>
      <c r="F557" s="38"/>
      <c r="G557" s="38"/>
      <c r="H557" s="38"/>
      <c r="I557" s="39"/>
      <c r="J557" s="66"/>
      <c r="K557" s="66"/>
      <c r="L557" s="66"/>
      <c r="M557" s="66"/>
      <c r="N557" s="38"/>
      <c r="O557" s="38"/>
      <c r="P557" s="38"/>
      <c r="Q557" s="39"/>
      <c r="R557" s="110"/>
    </row>
    <row r="558" spans="1:18" s="49" customFormat="1" ht="20.25">
      <c r="A558" s="10" t="s">
        <v>41</v>
      </c>
      <c r="B558" s="3" t="s">
        <v>43</v>
      </c>
      <c r="C558" s="3" t="s">
        <v>185</v>
      </c>
      <c r="D558" s="51" t="s">
        <v>210</v>
      </c>
      <c r="E558" s="3" t="s">
        <v>492</v>
      </c>
      <c r="F558" s="38">
        <v>4200</v>
      </c>
      <c r="G558" s="38"/>
      <c r="H558" s="38">
        <v>4200</v>
      </c>
      <c r="I558" s="39"/>
      <c r="J558" s="66"/>
      <c r="K558" s="66"/>
      <c r="L558" s="66"/>
      <c r="M558" s="66"/>
      <c r="N558" s="38">
        <f>F558+J558+K558</f>
        <v>4200</v>
      </c>
      <c r="O558" s="38">
        <f>G558+K558</f>
        <v>0</v>
      </c>
      <c r="P558" s="38">
        <f>H558+L558+M558</f>
        <v>4200</v>
      </c>
      <c r="Q558" s="39">
        <f>I558+M558</f>
        <v>0</v>
      </c>
      <c r="R558" s="110"/>
    </row>
    <row r="559" spans="1:18" s="49" customFormat="1" ht="66.75" hidden="1">
      <c r="A559" s="130" t="s">
        <v>628</v>
      </c>
      <c r="B559" s="125" t="s">
        <v>192</v>
      </c>
      <c r="C559" s="125" t="s">
        <v>185</v>
      </c>
      <c r="D559" s="140" t="s">
        <v>629</v>
      </c>
      <c r="E559" s="125"/>
      <c r="F559" s="127">
        <f>F560</f>
        <v>0</v>
      </c>
      <c r="G559" s="127">
        <f t="shared" ref="G559:I560" si="205">G560</f>
        <v>0</v>
      </c>
      <c r="H559" s="127">
        <f t="shared" si="205"/>
        <v>0</v>
      </c>
      <c r="I559" s="127">
        <f t="shared" si="205"/>
        <v>0</v>
      </c>
      <c r="J559" s="66"/>
      <c r="K559" s="66"/>
      <c r="L559" s="66"/>
      <c r="M559" s="66"/>
      <c r="N559" s="38">
        <f>N560</f>
        <v>0</v>
      </c>
      <c r="O559" s="38">
        <f t="shared" ref="O559:Q560" si="206">O560</f>
        <v>0</v>
      </c>
      <c r="P559" s="38">
        <f t="shared" si="206"/>
        <v>0</v>
      </c>
      <c r="Q559" s="38">
        <f t="shared" si="206"/>
        <v>0</v>
      </c>
      <c r="R559" s="110"/>
    </row>
    <row r="560" spans="1:18" s="49" customFormat="1" ht="33.75" hidden="1">
      <c r="A560" s="130" t="s">
        <v>197</v>
      </c>
      <c r="B560" s="125" t="s">
        <v>192</v>
      </c>
      <c r="C560" s="125" t="s">
        <v>185</v>
      </c>
      <c r="D560" s="140" t="str">
        <f>D561</f>
        <v>990 00 S3270</v>
      </c>
      <c r="E560" s="125" t="s">
        <v>504</v>
      </c>
      <c r="F560" s="127">
        <f>F561</f>
        <v>0</v>
      </c>
      <c r="G560" s="127">
        <f t="shared" si="205"/>
        <v>0</v>
      </c>
      <c r="H560" s="127">
        <f t="shared" si="205"/>
        <v>0</v>
      </c>
      <c r="I560" s="127">
        <f t="shared" si="205"/>
        <v>0</v>
      </c>
      <c r="J560" s="66"/>
      <c r="K560" s="66"/>
      <c r="L560" s="66"/>
      <c r="M560" s="66"/>
      <c r="N560" s="38">
        <f>N561</f>
        <v>0</v>
      </c>
      <c r="O560" s="38">
        <f t="shared" si="206"/>
        <v>0</v>
      </c>
      <c r="P560" s="38">
        <f t="shared" si="206"/>
        <v>0</v>
      </c>
      <c r="Q560" s="38">
        <f t="shared" si="206"/>
        <v>0</v>
      </c>
      <c r="R560" s="110"/>
    </row>
    <row r="561" spans="1:18" s="49" customFormat="1" ht="20.25" hidden="1">
      <c r="A561" s="130" t="s">
        <v>195</v>
      </c>
      <c r="B561" s="125" t="s">
        <v>192</v>
      </c>
      <c r="C561" s="125" t="s">
        <v>185</v>
      </c>
      <c r="D561" s="140" t="s">
        <v>629</v>
      </c>
      <c r="E561" s="125" t="s">
        <v>505</v>
      </c>
      <c r="F561" s="127"/>
      <c r="G561" s="127"/>
      <c r="H561" s="127"/>
      <c r="I561" s="128"/>
      <c r="J561" s="66"/>
      <c r="K561" s="66"/>
      <c r="L561" s="66"/>
      <c r="M561" s="66"/>
      <c r="N561" s="38"/>
      <c r="O561" s="38"/>
      <c r="P561" s="38"/>
      <c r="Q561" s="39"/>
      <c r="R561" s="110"/>
    </row>
    <row r="562" spans="1:18" s="49" customFormat="1" ht="66.75" hidden="1">
      <c r="A562" s="129" t="s">
        <v>201</v>
      </c>
      <c r="B562" s="125" t="s">
        <v>192</v>
      </c>
      <c r="C562" s="125" t="s">
        <v>185</v>
      </c>
      <c r="D562" s="125" t="s">
        <v>630</v>
      </c>
      <c r="E562" s="125"/>
      <c r="F562" s="127">
        <f>F563</f>
        <v>0</v>
      </c>
      <c r="G562" s="127">
        <f t="shared" ref="G562:I563" si="207">G563</f>
        <v>0</v>
      </c>
      <c r="H562" s="127">
        <f t="shared" si="207"/>
        <v>0</v>
      </c>
      <c r="I562" s="127">
        <f t="shared" si="207"/>
        <v>0</v>
      </c>
      <c r="J562" s="66"/>
      <c r="K562" s="66"/>
      <c r="L562" s="66"/>
      <c r="M562" s="66"/>
      <c r="N562" s="38">
        <f>N563</f>
        <v>0</v>
      </c>
      <c r="O562" s="38">
        <f t="shared" ref="O562:Q563" si="208">O563</f>
        <v>0</v>
      </c>
      <c r="P562" s="38">
        <f t="shared" si="208"/>
        <v>0</v>
      </c>
      <c r="Q562" s="38">
        <f t="shared" si="208"/>
        <v>0</v>
      </c>
      <c r="R562" s="110"/>
    </row>
    <row r="563" spans="1:18" s="49" customFormat="1" ht="33.75" hidden="1">
      <c r="A563" s="130" t="s">
        <v>35</v>
      </c>
      <c r="B563" s="125" t="s">
        <v>192</v>
      </c>
      <c r="C563" s="125" t="s">
        <v>185</v>
      </c>
      <c r="D563" s="131" t="s">
        <v>631</v>
      </c>
      <c r="E563" s="125" t="s">
        <v>483</v>
      </c>
      <c r="F563" s="127">
        <f>F564</f>
        <v>0</v>
      </c>
      <c r="G563" s="127">
        <f t="shared" si="207"/>
        <v>0</v>
      </c>
      <c r="H563" s="127">
        <f t="shared" si="207"/>
        <v>0</v>
      </c>
      <c r="I563" s="127">
        <f t="shared" si="207"/>
        <v>0</v>
      </c>
      <c r="J563" s="66"/>
      <c r="K563" s="66"/>
      <c r="L563" s="66"/>
      <c r="M563" s="66"/>
      <c r="N563" s="38">
        <f>N564</f>
        <v>0</v>
      </c>
      <c r="O563" s="38">
        <f t="shared" si="208"/>
        <v>0</v>
      </c>
      <c r="P563" s="38">
        <f t="shared" si="208"/>
        <v>0</v>
      </c>
      <c r="Q563" s="38">
        <f t="shared" si="208"/>
        <v>0</v>
      </c>
      <c r="R563" s="110"/>
    </row>
    <row r="564" spans="1:18" s="49" customFormat="1" ht="50.25" hidden="1">
      <c r="A564" s="124" t="s">
        <v>36</v>
      </c>
      <c r="B564" s="125" t="s">
        <v>192</v>
      </c>
      <c r="C564" s="125" t="s">
        <v>185</v>
      </c>
      <c r="D564" s="131" t="s">
        <v>630</v>
      </c>
      <c r="E564" s="125" t="s">
        <v>484</v>
      </c>
      <c r="F564" s="127"/>
      <c r="G564" s="127"/>
      <c r="H564" s="127"/>
      <c r="I564" s="128"/>
      <c r="J564" s="66"/>
      <c r="K564" s="66"/>
      <c r="L564" s="66"/>
      <c r="M564" s="66"/>
      <c r="N564" s="38"/>
      <c r="O564" s="38"/>
      <c r="P564" s="38"/>
      <c r="Q564" s="39"/>
      <c r="R564" s="110"/>
    </row>
    <row r="565" spans="1:18" s="49" customFormat="1" ht="20.25">
      <c r="A565" s="10"/>
      <c r="B565" s="3"/>
      <c r="C565" s="3"/>
      <c r="D565" s="51"/>
      <c r="E565" s="3"/>
      <c r="F565" s="62"/>
      <c r="G565" s="62"/>
      <c r="H565" s="62"/>
      <c r="I565" s="115"/>
      <c r="J565" s="66"/>
      <c r="K565" s="66"/>
      <c r="L565" s="66"/>
      <c r="M565" s="66"/>
      <c r="N565" s="62"/>
      <c r="O565" s="62"/>
      <c r="P565" s="62"/>
      <c r="Q565" s="115"/>
      <c r="R565" s="110"/>
    </row>
    <row r="566" spans="1:18" s="49" customFormat="1" ht="20.25" hidden="1">
      <c r="A566" s="136" t="s">
        <v>632</v>
      </c>
      <c r="B566" s="137" t="s">
        <v>43</v>
      </c>
      <c r="C566" s="137" t="s">
        <v>111</v>
      </c>
      <c r="D566" s="140"/>
      <c r="E566" s="125"/>
      <c r="F566" s="141">
        <f t="shared" ref="F566:I570" si="209">F567</f>
        <v>0</v>
      </c>
      <c r="G566" s="141">
        <f t="shared" si="209"/>
        <v>0</v>
      </c>
      <c r="H566" s="141">
        <f t="shared" si="209"/>
        <v>0</v>
      </c>
      <c r="I566" s="142">
        <f t="shared" si="209"/>
        <v>0</v>
      </c>
      <c r="J566" s="66"/>
      <c r="K566" s="66"/>
      <c r="L566" s="66"/>
      <c r="M566" s="66"/>
      <c r="N566" s="44">
        <f t="shared" ref="N566:Q570" si="210">N567</f>
        <v>0</v>
      </c>
      <c r="O566" s="44">
        <f t="shared" si="210"/>
        <v>0</v>
      </c>
      <c r="P566" s="44">
        <f t="shared" si="210"/>
        <v>0</v>
      </c>
      <c r="Q566" s="45">
        <f t="shared" si="210"/>
        <v>0</v>
      </c>
      <c r="R566" s="110"/>
    </row>
    <row r="567" spans="1:18" s="49" customFormat="1" ht="66.75" hidden="1">
      <c r="A567" s="130" t="s">
        <v>71</v>
      </c>
      <c r="B567" s="133" t="s">
        <v>43</v>
      </c>
      <c r="C567" s="133" t="s">
        <v>111</v>
      </c>
      <c r="D567" s="133" t="s">
        <v>72</v>
      </c>
      <c r="E567" s="133"/>
      <c r="F567" s="127">
        <f t="shared" si="209"/>
        <v>0</v>
      </c>
      <c r="G567" s="127">
        <f t="shared" si="209"/>
        <v>0</v>
      </c>
      <c r="H567" s="127">
        <f t="shared" si="209"/>
        <v>0</v>
      </c>
      <c r="I567" s="128">
        <f t="shared" si="209"/>
        <v>0</v>
      </c>
      <c r="J567" s="66"/>
      <c r="K567" s="66"/>
      <c r="L567" s="66"/>
      <c r="M567" s="66"/>
      <c r="N567" s="38">
        <f t="shared" si="210"/>
        <v>0</v>
      </c>
      <c r="O567" s="38">
        <f t="shared" si="210"/>
        <v>0</v>
      </c>
      <c r="P567" s="38">
        <f t="shared" si="210"/>
        <v>0</v>
      </c>
      <c r="Q567" s="39">
        <f t="shared" si="210"/>
        <v>0</v>
      </c>
      <c r="R567" s="110"/>
    </row>
    <row r="568" spans="1:18" s="49" customFormat="1" ht="33.75" hidden="1">
      <c r="A568" s="130" t="s">
        <v>73</v>
      </c>
      <c r="B568" s="133" t="s">
        <v>43</v>
      </c>
      <c r="C568" s="133" t="s">
        <v>111</v>
      </c>
      <c r="D568" s="133" t="s">
        <v>74</v>
      </c>
      <c r="E568" s="133"/>
      <c r="F568" s="127">
        <f t="shared" si="209"/>
        <v>0</v>
      </c>
      <c r="G568" s="127">
        <f t="shared" si="209"/>
        <v>0</v>
      </c>
      <c r="H568" s="127">
        <f t="shared" si="209"/>
        <v>0</v>
      </c>
      <c r="I568" s="128">
        <f t="shared" si="209"/>
        <v>0</v>
      </c>
      <c r="J568" s="66"/>
      <c r="K568" s="66"/>
      <c r="L568" s="66"/>
      <c r="M568" s="66"/>
      <c r="N568" s="38">
        <f t="shared" si="210"/>
        <v>0</v>
      </c>
      <c r="O568" s="38">
        <f t="shared" si="210"/>
        <v>0</v>
      </c>
      <c r="P568" s="38">
        <f t="shared" si="210"/>
        <v>0</v>
      </c>
      <c r="Q568" s="39">
        <f t="shared" si="210"/>
        <v>0</v>
      </c>
      <c r="R568" s="110"/>
    </row>
    <row r="569" spans="1:18" s="49" customFormat="1" ht="33.75" hidden="1">
      <c r="A569" s="124" t="s">
        <v>633</v>
      </c>
      <c r="B569" s="133" t="s">
        <v>43</v>
      </c>
      <c r="C569" s="133" t="s">
        <v>111</v>
      </c>
      <c r="D569" s="133" t="s">
        <v>634</v>
      </c>
      <c r="E569" s="133"/>
      <c r="F569" s="127">
        <f t="shared" si="209"/>
        <v>0</v>
      </c>
      <c r="G569" s="127">
        <f t="shared" si="209"/>
        <v>0</v>
      </c>
      <c r="H569" s="127">
        <f t="shared" si="209"/>
        <v>0</v>
      </c>
      <c r="I569" s="128">
        <f t="shared" si="209"/>
        <v>0</v>
      </c>
      <c r="J569" s="66"/>
      <c r="K569" s="66"/>
      <c r="L569" s="66"/>
      <c r="M569" s="66"/>
      <c r="N569" s="38">
        <f t="shared" si="210"/>
        <v>0</v>
      </c>
      <c r="O569" s="38">
        <f t="shared" si="210"/>
        <v>0</v>
      </c>
      <c r="P569" s="38">
        <f t="shared" si="210"/>
        <v>0</v>
      </c>
      <c r="Q569" s="39">
        <f t="shared" si="210"/>
        <v>0</v>
      </c>
      <c r="R569" s="110"/>
    </row>
    <row r="570" spans="1:18" s="49" customFormat="1" ht="33.75" hidden="1">
      <c r="A570" s="124" t="s">
        <v>77</v>
      </c>
      <c r="B570" s="133" t="s">
        <v>43</v>
      </c>
      <c r="C570" s="133" t="s">
        <v>111</v>
      </c>
      <c r="D570" s="133" t="s">
        <v>634</v>
      </c>
      <c r="E570" s="133" t="s">
        <v>471</v>
      </c>
      <c r="F570" s="127">
        <f t="shared" si="209"/>
        <v>0</v>
      </c>
      <c r="G570" s="127">
        <f t="shared" si="209"/>
        <v>0</v>
      </c>
      <c r="H570" s="127">
        <f t="shared" si="209"/>
        <v>0</v>
      </c>
      <c r="I570" s="128">
        <f t="shared" si="209"/>
        <v>0</v>
      </c>
      <c r="J570" s="66"/>
      <c r="K570" s="66"/>
      <c r="L570" s="66"/>
      <c r="M570" s="66"/>
      <c r="N570" s="38">
        <f t="shared" si="210"/>
        <v>0</v>
      </c>
      <c r="O570" s="38">
        <f t="shared" si="210"/>
        <v>0</v>
      </c>
      <c r="P570" s="38">
        <f t="shared" si="210"/>
        <v>0</v>
      </c>
      <c r="Q570" s="39">
        <f t="shared" si="210"/>
        <v>0</v>
      </c>
      <c r="R570" s="110"/>
    </row>
    <row r="571" spans="1:18" s="49" customFormat="1" ht="20.25" hidden="1">
      <c r="A571" s="124" t="s">
        <v>146</v>
      </c>
      <c r="B571" s="133" t="s">
        <v>43</v>
      </c>
      <c r="C571" s="133" t="s">
        <v>111</v>
      </c>
      <c r="D571" s="133" t="s">
        <v>634</v>
      </c>
      <c r="E571" s="133" t="s">
        <v>472</v>
      </c>
      <c r="F571" s="127"/>
      <c r="G571" s="127"/>
      <c r="H571" s="127"/>
      <c r="I571" s="128"/>
      <c r="J571" s="66"/>
      <c r="K571" s="66"/>
      <c r="L571" s="66"/>
      <c r="M571" s="66"/>
      <c r="N571" s="38"/>
      <c r="O571" s="38"/>
      <c r="P571" s="38"/>
      <c r="Q571" s="39"/>
      <c r="R571" s="110"/>
    </row>
    <row r="572" spans="1:18" s="49" customFormat="1" ht="33.75" hidden="1">
      <c r="A572" s="130" t="s">
        <v>197</v>
      </c>
      <c r="B572" s="125" t="s">
        <v>192</v>
      </c>
      <c r="C572" s="125" t="s">
        <v>185</v>
      </c>
      <c r="D572" s="131" t="s">
        <v>630</v>
      </c>
      <c r="E572" s="125" t="s">
        <v>504</v>
      </c>
      <c r="F572" s="127"/>
      <c r="G572" s="127"/>
      <c r="H572" s="127"/>
      <c r="I572" s="128"/>
      <c r="J572" s="66"/>
      <c r="K572" s="66"/>
      <c r="L572" s="66"/>
      <c r="M572" s="66"/>
      <c r="N572" s="38"/>
      <c r="O572" s="38"/>
      <c r="P572" s="38"/>
      <c r="Q572" s="39"/>
      <c r="R572" s="110"/>
    </row>
    <row r="573" spans="1:18" s="49" customFormat="1" ht="20.25" hidden="1">
      <c r="A573" s="130" t="s">
        <v>195</v>
      </c>
      <c r="B573" s="125" t="s">
        <v>192</v>
      </c>
      <c r="C573" s="125" t="s">
        <v>185</v>
      </c>
      <c r="D573" s="131" t="s">
        <v>630</v>
      </c>
      <c r="E573" s="125" t="s">
        <v>505</v>
      </c>
      <c r="F573" s="127"/>
      <c r="G573" s="127"/>
      <c r="H573" s="127"/>
      <c r="I573" s="128"/>
      <c r="J573" s="66"/>
      <c r="K573" s="66"/>
      <c r="L573" s="66"/>
      <c r="M573" s="66"/>
      <c r="N573" s="38"/>
      <c r="O573" s="38"/>
      <c r="P573" s="38"/>
      <c r="Q573" s="39"/>
      <c r="R573" s="110"/>
    </row>
    <row r="574" spans="1:18" s="49" customFormat="1" ht="20.25" hidden="1">
      <c r="A574" s="124"/>
      <c r="B574" s="133"/>
      <c r="C574" s="133"/>
      <c r="D574" s="133"/>
      <c r="E574" s="133"/>
      <c r="F574" s="143"/>
      <c r="G574" s="143"/>
      <c r="H574" s="143"/>
      <c r="I574" s="143"/>
      <c r="J574" s="62"/>
      <c r="K574" s="62"/>
      <c r="L574" s="62"/>
      <c r="M574" s="62"/>
      <c r="N574" s="62"/>
      <c r="O574" s="62"/>
      <c r="P574" s="62"/>
      <c r="Q574" s="62"/>
      <c r="R574" s="110"/>
    </row>
    <row r="575" spans="1:18" s="49" customFormat="1" ht="37.5">
      <c r="A575" s="33" t="s">
        <v>211</v>
      </c>
      <c r="B575" s="34" t="s">
        <v>43</v>
      </c>
      <c r="C575" s="34" t="s">
        <v>212</v>
      </c>
      <c r="D575" s="43"/>
      <c r="E575" s="34"/>
      <c r="F575" s="44">
        <f>F576+F612+F596+F607</f>
        <v>50148</v>
      </c>
      <c r="G575" s="44">
        <f t="shared" ref="G575:Q575" si="211">G576+G612+G596+G607</f>
        <v>0</v>
      </c>
      <c r="H575" s="44">
        <f t="shared" si="211"/>
        <v>49885</v>
      </c>
      <c r="I575" s="44">
        <f t="shared" si="211"/>
        <v>0</v>
      </c>
      <c r="J575" s="44">
        <f t="shared" si="211"/>
        <v>0</v>
      </c>
      <c r="K575" s="44">
        <f t="shared" si="211"/>
        <v>0</v>
      </c>
      <c r="L575" s="44">
        <f t="shared" si="211"/>
        <v>0</v>
      </c>
      <c r="M575" s="44">
        <f t="shared" si="211"/>
        <v>0</v>
      </c>
      <c r="N575" s="44">
        <f t="shared" si="211"/>
        <v>50148</v>
      </c>
      <c r="O575" s="44">
        <f t="shared" si="211"/>
        <v>0</v>
      </c>
      <c r="P575" s="44">
        <f t="shared" si="211"/>
        <v>49885</v>
      </c>
      <c r="Q575" s="44">
        <f t="shared" si="211"/>
        <v>0</v>
      </c>
      <c r="R575" s="110"/>
    </row>
    <row r="576" spans="1:18" s="49" customFormat="1" ht="50.25">
      <c r="A576" s="10" t="s">
        <v>523</v>
      </c>
      <c r="B576" s="3" t="s">
        <v>43</v>
      </c>
      <c r="C576" s="3" t="s">
        <v>212</v>
      </c>
      <c r="D576" s="3" t="s">
        <v>520</v>
      </c>
      <c r="E576" s="34"/>
      <c r="F576" s="47">
        <f>F585+F581+F577</f>
        <v>23401</v>
      </c>
      <c r="G576" s="47">
        <f t="shared" ref="G576:Q576" si="212">G585+G581+G577</f>
        <v>0</v>
      </c>
      <c r="H576" s="47">
        <f t="shared" si="212"/>
        <v>23112</v>
      </c>
      <c r="I576" s="47">
        <f t="shared" si="212"/>
        <v>0</v>
      </c>
      <c r="J576" s="47">
        <f t="shared" si="212"/>
        <v>0</v>
      </c>
      <c r="K576" s="47">
        <f t="shared" si="212"/>
        <v>0</v>
      </c>
      <c r="L576" s="47">
        <f t="shared" si="212"/>
        <v>0</v>
      </c>
      <c r="M576" s="47">
        <f t="shared" si="212"/>
        <v>0</v>
      </c>
      <c r="N576" s="47">
        <f t="shared" si="212"/>
        <v>23401</v>
      </c>
      <c r="O576" s="47">
        <f t="shared" si="212"/>
        <v>0</v>
      </c>
      <c r="P576" s="47">
        <f t="shared" si="212"/>
        <v>23112</v>
      </c>
      <c r="Q576" s="47">
        <f t="shared" si="212"/>
        <v>0</v>
      </c>
      <c r="R576" s="110"/>
    </row>
    <row r="577" spans="1:18" s="49" customFormat="1" ht="33.75">
      <c r="A577" s="10" t="s">
        <v>73</v>
      </c>
      <c r="B577" s="3" t="s">
        <v>43</v>
      </c>
      <c r="C577" s="3" t="s">
        <v>212</v>
      </c>
      <c r="D577" s="3" t="s">
        <v>521</v>
      </c>
      <c r="E577" s="34"/>
      <c r="F577" s="47">
        <f t="shared" ref="F577:Q579" si="213">F578</f>
        <v>12572</v>
      </c>
      <c r="G577" s="47">
        <f t="shared" si="213"/>
        <v>0</v>
      </c>
      <c r="H577" s="47">
        <f t="shared" si="213"/>
        <v>12572</v>
      </c>
      <c r="I577" s="47">
        <f t="shared" si="213"/>
        <v>0</v>
      </c>
      <c r="J577" s="47">
        <f t="shared" si="213"/>
        <v>0</v>
      </c>
      <c r="K577" s="47">
        <f t="shared" si="213"/>
        <v>0</v>
      </c>
      <c r="L577" s="47">
        <f t="shared" si="213"/>
        <v>0</v>
      </c>
      <c r="M577" s="47">
        <f t="shared" si="213"/>
        <v>0</v>
      </c>
      <c r="N577" s="47">
        <f t="shared" si="213"/>
        <v>12572</v>
      </c>
      <c r="O577" s="47">
        <f t="shared" si="213"/>
        <v>0</v>
      </c>
      <c r="P577" s="47">
        <f t="shared" si="213"/>
        <v>12572</v>
      </c>
      <c r="Q577" s="47">
        <f t="shared" si="213"/>
        <v>0</v>
      </c>
      <c r="R577" s="110"/>
    </row>
    <row r="578" spans="1:18" s="49" customFormat="1" ht="33.75">
      <c r="A578" s="10" t="s">
        <v>219</v>
      </c>
      <c r="B578" s="3" t="s">
        <v>43</v>
      </c>
      <c r="C578" s="3" t="s">
        <v>212</v>
      </c>
      <c r="D578" s="3" t="s">
        <v>522</v>
      </c>
      <c r="E578" s="34"/>
      <c r="F578" s="47">
        <f>F579</f>
        <v>12572</v>
      </c>
      <c r="G578" s="47">
        <f t="shared" si="213"/>
        <v>0</v>
      </c>
      <c r="H578" s="47">
        <f t="shared" si="213"/>
        <v>12572</v>
      </c>
      <c r="I578" s="47">
        <f t="shared" si="213"/>
        <v>0</v>
      </c>
      <c r="J578" s="47">
        <f t="shared" si="213"/>
        <v>0</v>
      </c>
      <c r="K578" s="47">
        <f t="shared" si="213"/>
        <v>0</v>
      </c>
      <c r="L578" s="47">
        <f t="shared" si="213"/>
        <v>0</v>
      </c>
      <c r="M578" s="47">
        <f t="shared" si="213"/>
        <v>0</v>
      </c>
      <c r="N578" s="47">
        <f t="shared" si="213"/>
        <v>12572</v>
      </c>
      <c r="O578" s="47">
        <f t="shared" si="213"/>
        <v>0</v>
      </c>
      <c r="P578" s="47">
        <f t="shared" si="213"/>
        <v>12572</v>
      </c>
      <c r="Q578" s="47">
        <f t="shared" si="213"/>
        <v>0</v>
      </c>
      <c r="R578" s="110"/>
    </row>
    <row r="579" spans="1:18" s="49" customFormat="1" ht="33.75">
      <c r="A579" s="10" t="s">
        <v>77</v>
      </c>
      <c r="B579" s="3" t="s">
        <v>43</v>
      </c>
      <c r="C579" s="3" t="s">
        <v>212</v>
      </c>
      <c r="D579" s="3" t="s">
        <v>522</v>
      </c>
      <c r="E579" s="3" t="s">
        <v>471</v>
      </c>
      <c r="F579" s="47">
        <f t="shared" si="213"/>
        <v>12572</v>
      </c>
      <c r="G579" s="47">
        <f t="shared" si="213"/>
        <v>0</v>
      </c>
      <c r="H579" s="47">
        <f t="shared" si="213"/>
        <v>12572</v>
      </c>
      <c r="I579" s="47">
        <f t="shared" si="213"/>
        <v>0</v>
      </c>
      <c r="J579" s="47">
        <f t="shared" si="213"/>
        <v>0</v>
      </c>
      <c r="K579" s="47">
        <f t="shared" si="213"/>
        <v>0</v>
      </c>
      <c r="L579" s="47">
        <f t="shared" si="213"/>
        <v>0</v>
      </c>
      <c r="M579" s="47">
        <f t="shared" si="213"/>
        <v>0</v>
      </c>
      <c r="N579" s="47">
        <f t="shared" si="213"/>
        <v>12572</v>
      </c>
      <c r="O579" s="47">
        <f t="shared" si="213"/>
        <v>0</v>
      </c>
      <c r="P579" s="47">
        <f t="shared" si="213"/>
        <v>12572</v>
      </c>
      <c r="Q579" s="47">
        <f t="shared" si="213"/>
        <v>0</v>
      </c>
      <c r="R579" s="110"/>
    </row>
    <row r="580" spans="1:18" s="49" customFormat="1" ht="20.25">
      <c r="A580" s="10" t="s">
        <v>146</v>
      </c>
      <c r="B580" s="3" t="s">
        <v>43</v>
      </c>
      <c r="C580" s="3" t="s">
        <v>212</v>
      </c>
      <c r="D580" s="3" t="s">
        <v>522</v>
      </c>
      <c r="E580" s="3" t="s">
        <v>472</v>
      </c>
      <c r="F580" s="38">
        <v>12572</v>
      </c>
      <c r="G580" s="38"/>
      <c r="H580" s="38">
        <v>12572</v>
      </c>
      <c r="I580" s="39"/>
      <c r="J580" s="66"/>
      <c r="K580" s="66"/>
      <c r="L580" s="66"/>
      <c r="M580" s="66"/>
      <c r="N580" s="38">
        <f>F580+J580+K580</f>
        <v>12572</v>
      </c>
      <c r="O580" s="38">
        <f>G580+K580</f>
        <v>0</v>
      </c>
      <c r="P580" s="38">
        <f>H580+L580+M580</f>
        <v>12572</v>
      </c>
      <c r="Q580" s="39">
        <f>I580+M580</f>
        <v>0</v>
      </c>
      <c r="R580" s="110"/>
    </row>
    <row r="581" spans="1:18" s="49" customFormat="1" ht="20.25">
      <c r="A581" s="10" t="s">
        <v>67</v>
      </c>
      <c r="B581" s="3" t="s">
        <v>43</v>
      </c>
      <c r="C581" s="3" t="s">
        <v>212</v>
      </c>
      <c r="D581" s="3" t="s">
        <v>524</v>
      </c>
      <c r="E581" s="3"/>
      <c r="F581" s="47">
        <f>F582+F593</f>
        <v>10829</v>
      </c>
      <c r="G581" s="47">
        <f t="shared" ref="G581:Q581" si="214">G582+G593</f>
        <v>0</v>
      </c>
      <c r="H581" s="47">
        <f t="shared" si="214"/>
        <v>10540</v>
      </c>
      <c r="I581" s="47">
        <f t="shared" si="214"/>
        <v>0</v>
      </c>
      <c r="J581" s="47">
        <f t="shared" si="214"/>
        <v>0</v>
      </c>
      <c r="K581" s="47">
        <f t="shared" si="214"/>
        <v>0</v>
      </c>
      <c r="L581" s="47">
        <f t="shared" si="214"/>
        <v>0</v>
      </c>
      <c r="M581" s="47">
        <f t="shared" si="214"/>
        <v>0</v>
      </c>
      <c r="N581" s="47">
        <f t="shared" si="214"/>
        <v>10829</v>
      </c>
      <c r="O581" s="47">
        <f t="shared" si="214"/>
        <v>0</v>
      </c>
      <c r="P581" s="47">
        <f t="shared" si="214"/>
        <v>10540</v>
      </c>
      <c r="Q581" s="47">
        <f t="shared" si="214"/>
        <v>0</v>
      </c>
      <c r="R581" s="110"/>
    </row>
    <row r="582" spans="1:18" s="49" customFormat="1" ht="20.25">
      <c r="A582" s="10" t="s">
        <v>222</v>
      </c>
      <c r="B582" s="3" t="s">
        <v>43</v>
      </c>
      <c r="C582" s="3" t="s">
        <v>212</v>
      </c>
      <c r="D582" s="3" t="s">
        <v>525</v>
      </c>
      <c r="E582" s="3"/>
      <c r="F582" s="47">
        <f t="shared" ref="F582:Q583" si="215">F583</f>
        <v>10829</v>
      </c>
      <c r="G582" s="47">
        <f t="shared" si="215"/>
        <v>0</v>
      </c>
      <c r="H582" s="47">
        <f t="shared" si="215"/>
        <v>10540</v>
      </c>
      <c r="I582" s="47">
        <f t="shared" si="215"/>
        <v>0</v>
      </c>
      <c r="J582" s="47">
        <f t="shared" si="215"/>
        <v>0</v>
      </c>
      <c r="K582" s="47">
        <f t="shared" si="215"/>
        <v>0</v>
      </c>
      <c r="L582" s="47">
        <f t="shared" si="215"/>
        <v>0</v>
      </c>
      <c r="M582" s="47">
        <f t="shared" si="215"/>
        <v>0</v>
      </c>
      <c r="N582" s="47">
        <f t="shared" si="215"/>
        <v>10829</v>
      </c>
      <c r="O582" s="47">
        <f t="shared" si="215"/>
        <v>0</v>
      </c>
      <c r="P582" s="47">
        <f t="shared" si="215"/>
        <v>10540</v>
      </c>
      <c r="Q582" s="47">
        <f t="shared" si="215"/>
        <v>0</v>
      </c>
      <c r="R582" s="110"/>
    </row>
    <row r="583" spans="1:18" s="49" customFormat="1" ht="33.75">
      <c r="A583" s="10" t="s">
        <v>35</v>
      </c>
      <c r="B583" s="3" t="s">
        <v>43</v>
      </c>
      <c r="C583" s="3" t="s">
        <v>212</v>
      </c>
      <c r="D583" s="3" t="s">
        <v>525</v>
      </c>
      <c r="E583" s="3" t="s">
        <v>483</v>
      </c>
      <c r="F583" s="47">
        <f t="shared" si="215"/>
        <v>10829</v>
      </c>
      <c r="G583" s="47">
        <f t="shared" si="215"/>
        <v>0</v>
      </c>
      <c r="H583" s="47">
        <f t="shared" si="215"/>
        <v>10540</v>
      </c>
      <c r="I583" s="47">
        <f t="shared" si="215"/>
        <v>0</v>
      </c>
      <c r="J583" s="47">
        <f t="shared" si="215"/>
        <v>0</v>
      </c>
      <c r="K583" s="47">
        <f t="shared" si="215"/>
        <v>0</v>
      </c>
      <c r="L583" s="47">
        <f t="shared" si="215"/>
        <v>0</v>
      </c>
      <c r="M583" s="47">
        <f t="shared" si="215"/>
        <v>0</v>
      </c>
      <c r="N583" s="47">
        <f t="shared" si="215"/>
        <v>10829</v>
      </c>
      <c r="O583" s="47">
        <f t="shared" si="215"/>
        <v>0</v>
      </c>
      <c r="P583" s="47">
        <f t="shared" si="215"/>
        <v>10540</v>
      </c>
      <c r="Q583" s="47">
        <f t="shared" si="215"/>
        <v>0</v>
      </c>
      <c r="R583" s="110"/>
    </row>
    <row r="584" spans="1:18" s="49" customFormat="1" ht="33" customHeight="1">
      <c r="A584" s="10" t="s">
        <v>36</v>
      </c>
      <c r="B584" s="3" t="s">
        <v>43</v>
      </c>
      <c r="C584" s="3" t="s">
        <v>212</v>
      </c>
      <c r="D584" s="3" t="s">
        <v>525</v>
      </c>
      <c r="E584" s="3" t="s">
        <v>484</v>
      </c>
      <c r="F584" s="38">
        <v>10829</v>
      </c>
      <c r="G584" s="38"/>
      <c r="H584" s="38">
        <v>10540</v>
      </c>
      <c r="I584" s="39"/>
      <c r="J584" s="66"/>
      <c r="K584" s="66"/>
      <c r="L584" s="66"/>
      <c r="M584" s="66"/>
      <c r="N584" s="38">
        <f>F584+J584+K584</f>
        <v>10829</v>
      </c>
      <c r="O584" s="38">
        <f>G584+K584</f>
        <v>0</v>
      </c>
      <c r="P584" s="38">
        <f>H584+L584+M584</f>
        <v>10540</v>
      </c>
      <c r="Q584" s="39">
        <f>I584+M584</f>
        <v>0</v>
      </c>
      <c r="R584" s="110"/>
    </row>
    <row r="585" spans="1:18" s="49" customFormat="1" ht="33.75" hidden="1">
      <c r="A585" s="130" t="s">
        <v>90</v>
      </c>
      <c r="B585" s="125" t="s">
        <v>43</v>
      </c>
      <c r="C585" s="125" t="s">
        <v>212</v>
      </c>
      <c r="D585" s="125" t="s">
        <v>636</v>
      </c>
      <c r="E585" s="137"/>
      <c r="F585" s="144">
        <f>F586</f>
        <v>0</v>
      </c>
      <c r="G585" s="144">
        <f>G586</f>
        <v>0</v>
      </c>
      <c r="H585" s="144">
        <f>H586</f>
        <v>0</v>
      </c>
      <c r="I585" s="145">
        <f>I586</f>
        <v>0</v>
      </c>
      <c r="J585" s="66"/>
      <c r="K585" s="66"/>
      <c r="L585" s="66"/>
      <c r="M585" s="66"/>
      <c r="N585" s="47">
        <f>N586</f>
        <v>0</v>
      </c>
      <c r="O585" s="47">
        <f>O586</f>
        <v>0</v>
      </c>
      <c r="P585" s="47">
        <f>P586</f>
        <v>0</v>
      </c>
      <c r="Q585" s="48">
        <f>Q586</f>
        <v>0</v>
      </c>
      <c r="R585" s="110"/>
    </row>
    <row r="586" spans="1:18" s="49" customFormat="1" ht="33.75" hidden="1">
      <c r="A586" s="130" t="s">
        <v>219</v>
      </c>
      <c r="B586" s="125" t="s">
        <v>43</v>
      </c>
      <c r="C586" s="125" t="s">
        <v>212</v>
      </c>
      <c r="D586" s="125" t="s">
        <v>637</v>
      </c>
      <c r="E586" s="137"/>
      <c r="F586" s="144">
        <f>F587+F589+F591</f>
        <v>0</v>
      </c>
      <c r="G586" s="144">
        <f>G587+G589+G591</f>
        <v>0</v>
      </c>
      <c r="H586" s="144">
        <f>H587+H589+H591</f>
        <v>0</v>
      </c>
      <c r="I586" s="145">
        <f>I587+I589+I591</f>
        <v>0</v>
      </c>
      <c r="J586" s="66"/>
      <c r="K586" s="66"/>
      <c r="L586" s="66"/>
      <c r="M586" s="66"/>
      <c r="N586" s="47">
        <f>N587+N589+N591</f>
        <v>0</v>
      </c>
      <c r="O586" s="47">
        <f>O587+O589+O591</f>
        <v>0</v>
      </c>
      <c r="P586" s="47">
        <f>P587+P589+P591</f>
        <v>0</v>
      </c>
      <c r="Q586" s="48">
        <f>Q587+Q589+Q591</f>
        <v>0</v>
      </c>
      <c r="R586" s="110"/>
    </row>
    <row r="587" spans="1:18" s="49" customFormat="1" ht="83.25" hidden="1">
      <c r="A587" s="130" t="s">
        <v>25</v>
      </c>
      <c r="B587" s="125" t="s">
        <v>43</v>
      </c>
      <c r="C587" s="125" t="s">
        <v>212</v>
      </c>
      <c r="D587" s="125" t="s">
        <v>637</v>
      </c>
      <c r="E587" s="125" t="s">
        <v>479</v>
      </c>
      <c r="F587" s="144">
        <f>F588</f>
        <v>0</v>
      </c>
      <c r="G587" s="144">
        <f>G588</f>
        <v>0</v>
      </c>
      <c r="H587" s="144">
        <f>H588</f>
        <v>0</v>
      </c>
      <c r="I587" s="145">
        <f>I588</f>
        <v>0</v>
      </c>
      <c r="J587" s="66"/>
      <c r="K587" s="66"/>
      <c r="L587" s="66"/>
      <c r="M587" s="66"/>
      <c r="N587" s="47">
        <f>N588</f>
        <v>0</v>
      </c>
      <c r="O587" s="47">
        <f>O588</f>
        <v>0</v>
      </c>
      <c r="P587" s="47">
        <f>P588</f>
        <v>0</v>
      </c>
      <c r="Q587" s="48">
        <f>Q588</f>
        <v>0</v>
      </c>
      <c r="R587" s="110"/>
    </row>
    <row r="588" spans="1:18" s="49" customFormat="1" ht="33.75" hidden="1">
      <c r="A588" s="130" t="s">
        <v>93</v>
      </c>
      <c r="B588" s="125" t="s">
        <v>43</v>
      </c>
      <c r="C588" s="125" t="s">
        <v>212</v>
      </c>
      <c r="D588" s="125" t="s">
        <v>637</v>
      </c>
      <c r="E588" s="125" t="s">
        <v>543</v>
      </c>
      <c r="F588" s="127"/>
      <c r="G588" s="127"/>
      <c r="H588" s="127"/>
      <c r="I588" s="128"/>
      <c r="J588" s="66"/>
      <c r="K588" s="66"/>
      <c r="L588" s="66"/>
      <c r="M588" s="66"/>
      <c r="N588" s="38"/>
      <c r="O588" s="38"/>
      <c r="P588" s="38"/>
      <c r="Q588" s="39"/>
      <c r="R588" s="110"/>
    </row>
    <row r="589" spans="1:18" s="41" customFormat="1" ht="33.75" hidden="1">
      <c r="A589" s="130" t="s">
        <v>35</v>
      </c>
      <c r="B589" s="125" t="s">
        <v>43</v>
      </c>
      <c r="C589" s="125" t="s">
        <v>212</v>
      </c>
      <c r="D589" s="125" t="s">
        <v>637</v>
      </c>
      <c r="E589" s="125" t="s">
        <v>483</v>
      </c>
      <c r="F589" s="127">
        <f>F590</f>
        <v>0</v>
      </c>
      <c r="G589" s="127">
        <f>G590</f>
        <v>0</v>
      </c>
      <c r="H589" s="127">
        <f>H590</f>
        <v>0</v>
      </c>
      <c r="I589" s="128">
        <f>I590</f>
        <v>0</v>
      </c>
      <c r="J589" s="54"/>
      <c r="K589" s="54"/>
      <c r="L589" s="54"/>
      <c r="M589" s="54"/>
      <c r="N589" s="38">
        <f>N590</f>
        <v>0</v>
      </c>
      <c r="O589" s="38">
        <f>O590</f>
        <v>0</v>
      </c>
      <c r="P589" s="38">
        <f>P590</f>
        <v>0</v>
      </c>
      <c r="Q589" s="39">
        <f>Q590</f>
        <v>0</v>
      </c>
      <c r="R589" s="110"/>
    </row>
    <row r="590" spans="1:18" s="41" customFormat="1" ht="50.25" hidden="1">
      <c r="A590" s="130" t="s">
        <v>36</v>
      </c>
      <c r="B590" s="125" t="s">
        <v>43</v>
      </c>
      <c r="C590" s="125" t="s">
        <v>212</v>
      </c>
      <c r="D590" s="125" t="s">
        <v>637</v>
      </c>
      <c r="E590" s="125" t="s">
        <v>484</v>
      </c>
      <c r="F590" s="127"/>
      <c r="G590" s="127"/>
      <c r="H590" s="127"/>
      <c r="I590" s="128"/>
      <c r="J590" s="54"/>
      <c r="K590" s="54"/>
      <c r="L590" s="54"/>
      <c r="M590" s="54"/>
      <c r="N590" s="38"/>
      <c r="O590" s="38"/>
      <c r="P590" s="38"/>
      <c r="Q590" s="39"/>
      <c r="R590" s="110"/>
    </row>
    <row r="591" spans="1:18" s="41" customFormat="1" ht="20.25" hidden="1">
      <c r="A591" s="130" t="s">
        <v>39</v>
      </c>
      <c r="B591" s="125" t="s">
        <v>43</v>
      </c>
      <c r="C591" s="125" t="s">
        <v>212</v>
      </c>
      <c r="D591" s="125" t="s">
        <v>637</v>
      </c>
      <c r="E591" s="125" t="s">
        <v>490</v>
      </c>
      <c r="F591" s="127">
        <f>F592</f>
        <v>0</v>
      </c>
      <c r="G591" s="127">
        <f>G592</f>
        <v>0</v>
      </c>
      <c r="H591" s="127">
        <f>H592</f>
        <v>0</v>
      </c>
      <c r="I591" s="128">
        <f>I592</f>
        <v>0</v>
      </c>
      <c r="J591" s="54"/>
      <c r="K591" s="54"/>
      <c r="L591" s="54"/>
      <c r="M591" s="54"/>
      <c r="N591" s="38">
        <f>N592</f>
        <v>0</v>
      </c>
      <c r="O591" s="38">
        <f>O592</f>
        <v>0</v>
      </c>
      <c r="P591" s="38">
        <f>P592</f>
        <v>0</v>
      </c>
      <c r="Q591" s="39">
        <f>Q592</f>
        <v>0</v>
      </c>
      <c r="R591" s="110"/>
    </row>
    <row r="592" spans="1:18" s="41" customFormat="1" ht="20.25" hidden="1">
      <c r="A592" s="130" t="s">
        <v>566</v>
      </c>
      <c r="B592" s="125" t="s">
        <v>43</v>
      </c>
      <c r="C592" s="125" t="s">
        <v>212</v>
      </c>
      <c r="D592" s="125" t="s">
        <v>637</v>
      </c>
      <c r="E592" s="125" t="s">
        <v>492</v>
      </c>
      <c r="F592" s="127"/>
      <c r="G592" s="127"/>
      <c r="H592" s="127"/>
      <c r="I592" s="128"/>
      <c r="J592" s="54"/>
      <c r="K592" s="54"/>
      <c r="L592" s="54"/>
      <c r="M592" s="54"/>
      <c r="N592" s="38"/>
      <c r="O592" s="38"/>
      <c r="P592" s="38"/>
      <c r="Q592" s="39"/>
      <c r="R592" s="110"/>
    </row>
    <row r="593" spans="1:18" ht="33.75" hidden="1">
      <c r="A593" s="130" t="s">
        <v>638</v>
      </c>
      <c r="B593" s="125" t="s">
        <v>43</v>
      </c>
      <c r="C593" s="125" t="s">
        <v>212</v>
      </c>
      <c r="D593" s="125" t="s">
        <v>639</v>
      </c>
      <c r="E593" s="125"/>
      <c r="F593" s="144">
        <f t="shared" ref="F593:I594" si="216">F594</f>
        <v>0</v>
      </c>
      <c r="G593" s="144">
        <f t="shared" si="216"/>
        <v>0</v>
      </c>
      <c r="H593" s="144">
        <f t="shared" si="216"/>
        <v>0</v>
      </c>
      <c r="I593" s="145">
        <f t="shared" si="216"/>
        <v>0</v>
      </c>
      <c r="J593" s="19"/>
      <c r="K593" s="19"/>
      <c r="L593" s="19"/>
      <c r="M593" s="19"/>
      <c r="N593" s="47">
        <f t="shared" ref="N593:Q594" si="217">N594</f>
        <v>0</v>
      </c>
      <c r="O593" s="47">
        <f t="shared" si="217"/>
        <v>0</v>
      </c>
      <c r="P593" s="47">
        <f t="shared" si="217"/>
        <v>0</v>
      </c>
      <c r="Q593" s="48">
        <f t="shared" si="217"/>
        <v>0</v>
      </c>
      <c r="R593" s="110"/>
    </row>
    <row r="594" spans="1:18" s="26" customFormat="1" ht="33.75" hidden="1">
      <c r="A594" s="130" t="s">
        <v>77</v>
      </c>
      <c r="B594" s="125" t="s">
        <v>43</v>
      </c>
      <c r="C594" s="125" t="s">
        <v>212</v>
      </c>
      <c r="D594" s="125" t="s">
        <v>639</v>
      </c>
      <c r="E594" s="125" t="s">
        <v>471</v>
      </c>
      <c r="F594" s="144">
        <f t="shared" si="216"/>
        <v>0</v>
      </c>
      <c r="G594" s="144">
        <f t="shared" si="216"/>
        <v>0</v>
      </c>
      <c r="H594" s="144">
        <f t="shared" si="216"/>
        <v>0</v>
      </c>
      <c r="I594" s="145">
        <f t="shared" si="216"/>
        <v>0</v>
      </c>
      <c r="J594" s="60"/>
      <c r="K594" s="60"/>
      <c r="L594" s="60"/>
      <c r="M594" s="60"/>
      <c r="N594" s="47">
        <f t="shared" si="217"/>
        <v>0</v>
      </c>
      <c r="O594" s="47">
        <f t="shared" si="217"/>
        <v>0</v>
      </c>
      <c r="P594" s="47">
        <f t="shared" si="217"/>
        <v>0</v>
      </c>
      <c r="Q594" s="48">
        <f t="shared" si="217"/>
        <v>0</v>
      </c>
      <c r="R594" s="110"/>
    </row>
    <row r="595" spans="1:18" ht="20.25" hidden="1">
      <c r="A595" s="130" t="s">
        <v>146</v>
      </c>
      <c r="B595" s="125" t="s">
        <v>43</v>
      </c>
      <c r="C595" s="125" t="s">
        <v>212</v>
      </c>
      <c r="D595" s="125" t="s">
        <v>639</v>
      </c>
      <c r="E595" s="125" t="s">
        <v>472</v>
      </c>
      <c r="F595" s="127"/>
      <c r="G595" s="127"/>
      <c r="H595" s="127"/>
      <c r="I595" s="128"/>
      <c r="J595" s="19"/>
      <c r="K595" s="19"/>
      <c r="L595" s="19"/>
      <c r="M595" s="19"/>
      <c r="N595" s="38"/>
      <c r="O595" s="38"/>
      <c r="P595" s="38"/>
      <c r="Q595" s="39"/>
      <c r="R595" s="110"/>
    </row>
    <row r="596" spans="1:18" s="37" customFormat="1" ht="66.75">
      <c r="A596" s="10" t="s">
        <v>519</v>
      </c>
      <c r="B596" s="3" t="s">
        <v>43</v>
      </c>
      <c r="C596" s="3" t="s">
        <v>212</v>
      </c>
      <c r="D596" s="3" t="s">
        <v>512</v>
      </c>
      <c r="E596" s="3"/>
      <c r="F596" s="38">
        <f>F597+F601</f>
        <v>24716</v>
      </c>
      <c r="G596" s="38">
        <f t="shared" ref="G596:Q596" si="218">G597+G601</f>
        <v>0</v>
      </c>
      <c r="H596" s="38">
        <f t="shared" si="218"/>
        <v>24716</v>
      </c>
      <c r="I596" s="38">
        <f t="shared" si="218"/>
        <v>0</v>
      </c>
      <c r="J596" s="38">
        <f>J597+J601</f>
        <v>0</v>
      </c>
      <c r="K596" s="38">
        <f t="shared" si="218"/>
        <v>0</v>
      </c>
      <c r="L596" s="38">
        <f t="shared" si="218"/>
        <v>0</v>
      </c>
      <c r="M596" s="38">
        <f t="shared" si="218"/>
        <v>0</v>
      </c>
      <c r="N596" s="38">
        <f t="shared" si="218"/>
        <v>24716</v>
      </c>
      <c r="O596" s="38">
        <f t="shared" si="218"/>
        <v>0</v>
      </c>
      <c r="P596" s="38">
        <f t="shared" si="218"/>
        <v>24716</v>
      </c>
      <c r="Q596" s="38">
        <f t="shared" si="218"/>
        <v>0</v>
      </c>
      <c r="R596" s="110"/>
    </row>
    <row r="597" spans="1:18" s="37" customFormat="1" ht="33.75">
      <c r="A597" s="10" t="s">
        <v>73</v>
      </c>
      <c r="B597" s="3" t="s">
        <v>43</v>
      </c>
      <c r="C597" s="3" t="s">
        <v>212</v>
      </c>
      <c r="D597" s="3" t="s">
        <v>513</v>
      </c>
      <c r="E597" s="3"/>
      <c r="F597" s="38">
        <f t="shared" ref="F597:Q599" si="219">F598</f>
        <v>23798</v>
      </c>
      <c r="G597" s="38">
        <f t="shared" si="219"/>
        <v>0</v>
      </c>
      <c r="H597" s="38">
        <f t="shared" si="219"/>
        <v>23798</v>
      </c>
      <c r="I597" s="38">
        <f t="shared" si="219"/>
        <v>0</v>
      </c>
      <c r="J597" s="38">
        <f t="shared" si="219"/>
        <v>0</v>
      </c>
      <c r="K597" s="38">
        <f t="shared" si="219"/>
        <v>0</v>
      </c>
      <c r="L597" s="38">
        <f t="shared" si="219"/>
        <v>0</v>
      </c>
      <c r="M597" s="38">
        <f t="shared" si="219"/>
        <v>0</v>
      </c>
      <c r="N597" s="38">
        <f t="shared" si="219"/>
        <v>23798</v>
      </c>
      <c r="O597" s="38">
        <f t="shared" si="219"/>
        <v>0</v>
      </c>
      <c r="P597" s="38">
        <f t="shared" si="219"/>
        <v>23798</v>
      </c>
      <c r="Q597" s="38">
        <f t="shared" si="219"/>
        <v>0</v>
      </c>
      <c r="R597" s="110"/>
    </row>
    <row r="598" spans="1:18" s="37" customFormat="1" ht="33.75">
      <c r="A598" s="10" t="s">
        <v>514</v>
      </c>
      <c r="B598" s="3" t="s">
        <v>43</v>
      </c>
      <c r="C598" s="3" t="s">
        <v>212</v>
      </c>
      <c r="D598" s="3" t="s">
        <v>515</v>
      </c>
      <c r="E598" s="3"/>
      <c r="F598" s="38">
        <f>F599</f>
        <v>23798</v>
      </c>
      <c r="G598" s="38">
        <f t="shared" si="219"/>
        <v>0</v>
      </c>
      <c r="H598" s="38">
        <f t="shared" si="219"/>
        <v>23798</v>
      </c>
      <c r="I598" s="38">
        <f t="shared" si="219"/>
        <v>0</v>
      </c>
      <c r="J598" s="38">
        <f t="shared" si="219"/>
        <v>0</v>
      </c>
      <c r="K598" s="38">
        <f t="shared" si="219"/>
        <v>0</v>
      </c>
      <c r="L598" s="38">
        <f t="shared" si="219"/>
        <v>0</v>
      </c>
      <c r="M598" s="38">
        <f t="shared" si="219"/>
        <v>0</v>
      </c>
      <c r="N598" s="38">
        <f t="shared" si="219"/>
        <v>23798</v>
      </c>
      <c r="O598" s="38">
        <f t="shared" si="219"/>
        <v>0</v>
      </c>
      <c r="P598" s="38">
        <f t="shared" si="219"/>
        <v>23798</v>
      </c>
      <c r="Q598" s="38">
        <f t="shared" si="219"/>
        <v>0</v>
      </c>
      <c r="R598" s="110"/>
    </row>
    <row r="599" spans="1:18" s="37" customFormat="1" ht="33.75">
      <c r="A599" s="10" t="s">
        <v>77</v>
      </c>
      <c r="B599" s="3" t="s">
        <v>43</v>
      </c>
      <c r="C599" s="3" t="s">
        <v>212</v>
      </c>
      <c r="D599" s="3" t="s">
        <v>515</v>
      </c>
      <c r="E599" s="3" t="s">
        <v>471</v>
      </c>
      <c r="F599" s="38">
        <f t="shared" si="219"/>
        <v>23798</v>
      </c>
      <c r="G599" s="38">
        <f t="shared" si="219"/>
        <v>0</v>
      </c>
      <c r="H599" s="38">
        <f t="shared" si="219"/>
        <v>23798</v>
      </c>
      <c r="I599" s="38">
        <f t="shared" si="219"/>
        <v>0</v>
      </c>
      <c r="J599" s="38">
        <f t="shared" si="219"/>
        <v>0</v>
      </c>
      <c r="K599" s="38">
        <f t="shared" si="219"/>
        <v>0</v>
      </c>
      <c r="L599" s="38">
        <f t="shared" si="219"/>
        <v>0</v>
      </c>
      <c r="M599" s="38">
        <f t="shared" si="219"/>
        <v>0</v>
      </c>
      <c r="N599" s="38">
        <f t="shared" si="219"/>
        <v>23798</v>
      </c>
      <c r="O599" s="38">
        <f t="shared" si="219"/>
        <v>0</v>
      </c>
      <c r="P599" s="38">
        <f t="shared" si="219"/>
        <v>23798</v>
      </c>
      <c r="Q599" s="38">
        <f t="shared" si="219"/>
        <v>0</v>
      </c>
      <c r="R599" s="110"/>
    </row>
    <row r="600" spans="1:18" s="37" customFormat="1" ht="20.25">
      <c r="A600" s="63" t="s">
        <v>78</v>
      </c>
      <c r="B600" s="3" t="s">
        <v>43</v>
      </c>
      <c r="C600" s="3" t="s">
        <v>212</v>
      </c>
      <c r="D600" s="3" t="s">
        <v>515</v>
      </c>
      <c r="E600" s="3" t="s">
        <v>516</v>
      </c>
      <c r="F600" s="38">
        <v>23798</v>
      </c>
      <c r="G600" s="38"/>
      <c r="H600" s="38">
        <v>23798</v>
      </c>
      <c r="I600" s="39"/>
      <c r="J600" s="62"/>
      <c r="K600" s="62"/>
      <c r="L600" s="62"/>
      <c r="M600" s="62"/>
      <c r="N600" s="38">
        <f>F600+J600+K600</f>
        <v>23798</v>
      </c>
      <c r="O600" s="38">
        <f>G600+K600</f>
        <v>0</v>
      </c>
      <c r="P600" s="38">
        <f>H600+L600+M600</f>
        <v>23798</v>
      </c>
      <c r="Q600" s="39">
        <f>I600+M600</f>
        <v>0</v>
      </c>
      <c r="R600" s="110"/>
    </row>
    <row r="601" spans="1:18" s="37" customFormat="1" ht="20.25">
      <c r="A601" s="10" t="s">
        <v>67</v>
      </c>
      <c r="B601" s="3" t="s">
        <v>43</v>
      </c>
      <c r="C601" s="3" t="s">
        <v>212</v>
      </c>
      <c r="D601" s="3" t="s">
        <v>517</v>
      </c>
      <c r="E601" s="3"/>
      <c r="F601" s="38">
        <f t="shared" ref="F601:Q603" si="220">F602</f>
        <v>918</v>
      </c>
      <c r="G601" s="38">
        <f t="shared" si="220"/>
        <v>0</v>
      </c>
      <c r="H601" s="38">
        <f t="shared" si="220"/>
        <v>918</v>
      </c>
      <c r="I601" s="38">
        <f t="shared" si="220"/>
        <v>0</v>
      </c>
      <c r="J601" s="38">
        <f t="shared" si="220"/>
        <v>0</v>
      </c>
      <c r="K601" s="38">
        <f t="shared" si="220"/>
        <v>0</v>
      </c>
      <c r="L601" s="38">
        <f t="shared" si="220"/>
        <v>0</v>
      </c>
      <c r="M601" s="38">
        <f t="shared" si="220"/>
        <v>0</v>
      </c>
      <c r="N601" s="38">
        <f t="shared" si="220"/>
        <v>918</v>
      </c>
      <c r="O601" s="38">
        <f t="shared" si="220"/>
        <v>0</v>
      </c>
      <c r="P601" s="38">
        <f t="shared" si="220"/>
        <v>918</v>
      </c>
      <c r="Q601" s="38">
        <f t="shared" si="220"/>
        <v>0</v>
      </c>
      <c r="R601" s="110"/>
    </row>
    <row r="602" spans="1:18" s="37" customFormat="1" ht="20.25">
      <c r="A602" s="63" t="s">
        <v>216</v>
      </c>
      <c r="B602" s="3" t="s">
        <v>43</v>
      </c>
      <c r="C602" s="3" t="s">
        <v>212</v>
      </c>
      <c r="D602" s="3" t="s">
        <v>518</v>
      </c>
      <c r="E602" s="3"/>
      <c r="F602" s="38">
        <f>F603+F605</f>
        <v>918</v>
      </c>
      <c r="G602" s="38">
        <f t="shared" ref="G602:Q602" si="221">G603+G605</f>
        <v>0</v>
      </c>
      <c r="H602" s="38">
        <f t="shared" si="221"/>
        <v>918</v>
      </c>
      <c r="I602" s="38">
        <f t="shared" si="221"/>
        <v>0</v>
      </c>
      <c r="J602" s="38">
        <f t="shared" si="221"/>
        <v>0</v>
      </c>
      <c r="K602" s="38">
        <f t="shared" si="221"/>
        <v>0</v>
      </c>
      <c r="L602" s="38">
        <f t="shared" si="221"/>
        <v>0</v>
      </c>
      <c r="M602" s="38">
        <f t="shared" si="221"/>
        <v>0</v>
      </c>
      <c r="N602" s="38">
        <f t="shared" si="221"/>
        <v>918</v>
      </c>
      <c r="O602" s="38">
        <f t="shared" si="221"/>
        <v>0</v>
      </c>
      <c r="P602" s="38">
        <f t="shared" si="221"/>
        <v>918</v>
      </c>
      <c r="Q602" s="38">
        <f t="shared" si="221"/>
        <v>0</v>
      </c>
      <c r="R602" s="110"/>
    </row>
    <row r="603" spans="1:18" s="37" customFormat="1" ht="33.75">
      <c r="A603" s="10" t="s">
        <v>77</v>
      </c>
      <c r="B603" s="3" t="s">
        <v>43</v>
      </c>
      <c r="C603" s="3" t="s">
        <v>212</v>
      </c>
      <c r="D603" s="3" t="s">
        <v>518</v>
      </c>
      <c r="E603" s="3" t="s">
        <v>471</v>
      </c>
      <c r="F603" s="38">
        <f t="shared" si="220"/>
        <v>918</v>
      </c>
      <c r="G603" s="38">
        <f t="shared" si="220"/>
        <v>0</v>
      </c>
      <c r="H603" s="38">
        <f t="shared" si="220"/>
        <v>918</v>
      </c>
      <c r="I603" s="38">
        <f t="shared" si="220"/>
        <v>0</v>
      </c>
      <c r="J603" s="38">
        <f t="shared" si="220"/>
        <v>0</v>
      </c>
      <c r="K603" s="38">
        <f t="shared" si="220"/>
        <v>0</v>
      </c>
      <c r="L603" s="38">
        <f t="shared" si="220"/>
        <v>0</v>
      </c>
      <c r="M603" s="38">
        <f t="shared" si="220"/>
        <v>0</v>
      </c>
      <c r="N603" s="38">
        <f t="shared" si="220"/>
        <v>918</v>
      </c>
      <c r="O603" s="38">
        <f t="shared" si="220"/>
        <v>0</v>
      </c>
      <c r="P603" s="38">
        <f t="shared" si="220"/>
        <v>918</v>
      </c>
      <c r="Q603" s="38">
        <f t="shared" si="220"/>
        <v>0</v>
      </c>
      <c r="R603" s="110"/>
    </row>
    <row r="604" spans="1:18" s="37" customFormat="1" ht="20.25">
      <c r="A604" s="63" t="s">
        <v>78</v>
      </c>
      <c r="B604" s="3" t="s">
        <v>43</v>
      </c>
      <c r="C604" s="3" t="s">
        <v>212</v>
      </c>
      <c r="D604" s="3" t="s">
        <v>518</v>
      </c>
      <c r="E604" s="3" t="s">
        <v>516</v>
      </c>
      <c r="F604" s="38">
        <v>918</v>
      </c>
      <c r="G604" s="38"/>
      <c r="H604" s="38">
        <v>918</v>
      </c>
      <c r="I604" s="39"/>
      <c r="J604" s="62"/>
      <c r="K604" s="62"/>
      <c r="L604" s="62"/>
      <c r="M604" s="62"/>
      <c r="N604" s="38">
        <f>F604+J604+K604</f>
        <v>918</v>
      </c>
      <c r="O604" s="38">
        <f>G604+K604</f>
        <v>0</v>
      </c>
      <c r="P604" s="38">
        <f>H604+L604+M604</f>
        <v>918</v>
      </c>
      <c r="Q604" s="39">
        <f>I604+M604</f>
        <v>0</v>
      </c>
      <c r="R604" s="110"/>
    </row>
    <row r="605" spans="1:18" s="37" customFormat="1" ht="20.25" hidden="1">
      <c r="A605" s="146" t="s">
        <v>39</v>
      </c>
      <c r="B605" s="125" t="s">
        <v>43</v>
      </c>
      <c r="C605" s="125" t="s">
        <v>212</v>
      </c>
      <c r="D605" s="125" t="s">
        <v>518</v>
      </c>
      <c r="E605" s="125" t="s">
        <v>490</v>
      </c>
      <c r="F605" s="127">
        <f>F606</f>
        <v>0</v>
      </c>
      <c r="G605" s="127">
        <f>G606</f>
        <v>0</v>
      </c>
      <c r="H605" s="127">
        <f>H606</f>
        <v>0</v>
      </c>
      <c r="I605" s="128">
        <f>I606</f>
        <v>0</v>
      </c>
      <c r="J605" s="62"/>
      <c r="K605" s="62"/>
      <c r="L605" s="62"/>
      <c r="M605" s="62"/>
      <c r="N605" s="38">
        <f>N606</f>
        <v>0</v>
      </c>
      <c r="O605" s="38">
        <f>O606</f>
        <v>0</v>
      </c>
      <c r="P605" s="38">
        <f>P606</f>
        <v>0</v>
      </c>
      <c r="Q605" s="39">
        <f>Q606</f>
        <v>0</v>
      </c>
      <c r="R605" s="110"/>
    </row>
    <row r="606" spans="1:18" s="37" customFormat="1" ht="66.75" hidden="1">
      <c r="A606" s="130" t="s">
        <v>180</v>
      </c>
      <c r="B606" s="125" t="s">
        <v>43</v>
      </c>
      <c r="C606" s="125" t="s">
        <v>212</v>
      </c>
      <c r="D606" s="125" t="s">
        <v>518</v>
      </c>
      <c r="E606" s="125" t="s">
        <v>609</v>
      </c>
      <c r="F606" s="127"/>
      <c r="G606" s="127"/>
      <c r="H606" s="127"/>
      <c r="I606" s="128"/>
      <c r="J606" s="62"/>
      <c r="K606" s="62"/>
      <c r="L606" s="62"/>
      <c r="M606" s="62"/>
      <c r="N606" s="38"/>
      <c r="O606" s="38"/>
      <c r="P606" s="38"/>
      <c r="Q606" s="39"/>
      <c r="R606" s="110"/>
    </row>
    <row r="607" spans="1:18" s="37" customFormat="1" ht="50.25" hidden="1">
      <c r="A607" s="130" t="s">
        <v>213</v>
      </c>
      <c r="B607" s="125" t="s">
        <v>43</v>
      </c>
      <c r="C607" s="125" t="s">
        <v>212</v>
      </c>
      <c r="D607" s="125" t="s">
        <v>214</v>
      </c>
      <c r="E607" s="125"/>
      <c r="F607" s="127">
        <f>F608</f>
        <v>0</v>
      </c>
      <c r="G607" s="127">
        <f t="shared" ref="G607:Q610" si="222">G608</f>
        <v>0</v>
      </c>
      <c r="H607" s="127">
        <f t="shared" si="222"/>
        <v>0</v>
      </c>
      <c r="I607" s="127">
        <f t="shared" si="222"/>
        <v>0</v>
      </c>
      <c r="J607" s="38">
        <f t="shared" si="222"/>
        <v>0</v>
      </c>
      <c r="K607" s="38">
        <f t="shared" si="222"/>
        <v>0</v>
      </c>
      <c r="L607" s="38">
        <f t="shared" si="222"/>
        <v>0</v>
      </c>
      <c r="M607" s="38">
        <f t="shared" si="222"/>
        <v>0</v>
      </c>
      <c r="N607" s="38">
        <f t="shared" si="222"/>
        <v>0</v>
      </c>
      <c r="O607" s="38">
        <f t="shared" si="222"/>
        <v>0</v>
      </c>
      <c r="P607" s="38">
        <f t="shared" si="222"/>
        <v>0</v>
      </c>
      <c r="Q607" s="38">
        <f t="shared" si="222"/>
        <v>0</v>
      </c>
      <c r="R607" s="110"/>
    </row>
    <row r="608" spans="1:18" s="37" customFormat="1" ht="20.25" hidden="1">
      <c r="A608" s="130" t="s">
        <v>67</v>
      </c>
      <c r="B608" s="125" t="s">
        <v>43</v>
      </c>
      <c r="C608" s="125" t="s">
        <v>212</v>
      </c>
      <c r="D608" s="125" t="s">
        <v>215</v>
      </c>
      <c r="E608" s="125"/>
      <c r="F608" s="127">
        <f>F609</f>
        <v>0</v>
      </c>
      <c r="G608" s="127">
        <f t="shared" si="222"/>
        <v>0</v>
      </c>
      <c r="H608" s="127">
        <f t="shared" si="222"/>
        <v>0</v>
      </c>
      <c r="I608" s="127">
        <f t="shared" si="222"/>
        <v>0</v>
      </c>
      <c r="J608" s="38">
        <f t="shared" si="222"/>
        <v>0</v>
      </c>
      <c r="K608" s="38">
        <f t="shared" si="222"/>
        <v>0</v>
      </c>
      <c r="L608" s="38">
        <f t="shared" si="222"/>
        <v>0</v>
      </c>
      <c r="M608" s="38">
        <f t="shared" si="222"/>
        <v>0</v>
      </c>
      <c r="N608" s="38">
        <f t="shared" si="222"/>
        <v>0</v>
      </c>
      <c r="O608" s="38">
        <f t="shared" si="222"/>
        <v>0</v>
      </c>
      <c r="P608" s="38">
        <f t="shared" si="222"/>
        <v>0</v>
      </c>
      <c r="Q608" s="38">
        <f t="shared" si="222"/>
        <v>0</v>
      </c>
      <c r="R608" s="110"/>
    </row>
    <row r="609" spans="1:18" s="37" customFormat="1" ht="20.25" hidden="1">
      <c r="A609" s="130" t="s">
        <v>216</v>
      </c>
      <c r="B609" s="125" t="s">
        <v>43</v>
      </c>
      <c r="C609" s="125" t="s">
        <v>212</v>
      </c>
      <c r="D609" s="125" t="s">
        <v>217</v>
      </c>
      <c r="E609" s="125"/>
      <c r="F609" s="127">
        <f>F610</f>
        <v>0</v>
      </c>
      <c r="G609" s="127">
        <f t="shared" si="222"/>
        <v>0</v>
      </c>
      <c r="H609" s="127">
        <f t="shared" si="222"/>
        <v>0</v>
      </c>
      <c r="I609" s="127">
        <f t="shared" si="222"/>
        <v>0</v>
      </c>
      <c r="J609" s="38">
        <f t="shared" si="222"/>
        <v>0</v>
      </c>
      <c r="K609" s="38">
        <f t="shared" si="222"/>
        <v>0</v>
      </c>
      <c r="L609" s="38">
        <f t="shared" si="222"/>
        <v>0</v>
      </c>
      <c r="M609" s="38">
        <f t="shared" si="222"/>
        <v>0</v>
      </c>
      <c r="N609" s="38">
        <f t="shared" si="222"/>
        <v>0</v>
      </c>
      <c r="O609" s="38">
        <f t="shared" si="222"/>
        <v>0</v>
      </c>
      <c r="P609" s="38">
        <f t="shared" si="222"/>
        <v>0</v>
      </c>
      <c r="Q609" s="38">
        <f t="shared" si="222"/>
        <v>0</v>
      </c>
      <c r="R609" s="110"/>
    </row>
    <row r="610" spans="1:18" s="37" customFormat="1" ht="33.75" hidden="1">
      <c r="A610" s="130" t="s">
        <v>35</v>
      </c>
      <c r="B610" s="125" t="s">
        <v>43</v>
      </c>
      <c r="C610" s="125" t="s">
        <v>212</v>
      </c>
      <c r="D610" s="125" t="s">
        <v>217</v>
      </c>
      <c r="E610" s="125" t="s">
        <v>483</v>
      </c>
      <c r="F610" s="127">
        <f>F611</f>
        <v>0</v>
      </c>
      <c r="G610" s="127">
        <f t="shared" si="222"/>
        <v>0</v>
      </c>
      <c r="H610" s="127">
        <f t="shared" si="222"/>
        <v>0</v>
      </c>
      <c r="I610" s="127">
        <f t="shared" si="222"/>
        <v>0</v>
      </c>
      <c r="J610" s="38">
        <f t="shared" si="222"/>
        <v>0</v>
      </c>
      <c r="K610" s="38">
        <f t="shared" si="222"/>
        <v>0</v>
      </c>
      <c r="L610" s="38">
        <f t="shared" si="222"/>
        <v>0</v>
      </c>
      <c r="M610" s="38">
        <f t="shared" si="222"/>
        <v>0</v>
      </c>
      <c r="N610" s="38">
        <f t="shared" si="222"/>
        <v>0</v>
      </c>
      <c r="O610" s="38">
        <f t="shared" si="222"/>
        <v>0</v>
      </c>
      <c r="P610" s="38">
        <f t="shared" si="222"/>
        <v>0</v>
      </c>
      <c r="Q610" s="38">
        <f t="shared" si="222"/>
        <v>0</v>
      </c>
      <c r="R610" s="110"/>
    </row>
    <row r="611" spans="1:18" s="37" customFormat="1" ht="50.25" hidden="1">
      <c r="A611" s="130" t="s">
        <v>36</v>
      </c>
      <c r="B611" s="125" t="s">
        <v>43</v>
      </c>
      <c r="C611" s="125" t="s">
        <v>212</v>
      </c>
      <c r="D611" s="125" t="s">
        <v>217</v>
      </c>
      <c r="E611" s="125" t="s">
        <v>484</v>
      </c>
      <c r="F611" s="127"/>
      <c r="G611" s="127"/>
      <c r="H611" s="127"/>
      <c r="I611" s="128"/>
      <c r="J611" s="62"/>
      <c r="K611" s="62"/>
      <c r="L611" s="62"/>
      <c r="M611" s="62"/>
      <c r="N611" s="38">
        <f>F611+J611+K611</f>
        <v>0</v>
      </c>
      <c r="O611" s="38">
        <f>G611+K611</f>
        <v>0</v>
      </c>
      <c r="P611" s="38">
        <f>H611+L611+M611</f>
        <v>0</v>
      </c>
      <c r="Q611" s="39">
        <f>I611+M611</f>
        <v>0</v>
      </c>
      <c r="R611" s="110"/>
    </row>
    <row r="612" spans="1:18" s="49" customFormat="1" ht="20.25">
      <c r="A612" s="10" t="s">
        <v>19</v>
      </c>
      <c r="B612" s="3" t="s">
        <v>43</v>
      </c>
      <c r="C612" s="3" t="s">
        <v>212</v>
      </c>
      <c r="D612" s="51" t="s">
        <v>20</v>
      </c>
      <c r="E612" s="3"/>
      <c r="F612" s="38">
        <f>F613+F620</f>
        <v>2031</v>
      </c>
      <c r="G612" s="38">
        <f t="shared" ref="G612:Q612" si="223">G613+G620</f>
        <v>0</v>
      </c>
      <c r="H612" s="38">
        <f t="shared" si="223"/>
        <v>2057</v>
      </c>
      <c r="I612" s="38">
        <f t="shared" si="223"/>
        <v>0</v>
      </c>
      <c r="J612" s="38">
        <f t="shared" si="223"/>
        <v>0</v>
      </c>
      <c r="K612" s="38">
        <f t="shared" si="223"/>
        <v>0</v>
      </c>
      <c r="L612" s="38">
        <f t="shared" si="223"/>
        <v>0</v>
      </c>
      <c r="M612" s="38">
        <f t="shared" si="223"/>
        <v>0</v>
      </c>
      <c r="N612" s="38">
        <f t="shared" si="223"/>
        <v>2031</v>
      </c>
      <c r="O612" s="38">
        <f t="shared" si="223"/>
        <v>0</v>
      </c>
      <c r="P612" s="38">
        <f t="shared" si="223"/>
        <v>2057</v>
      </c>
      <c r="Q612" s="38">
        <f t="shared" si="223"/>
        <v>0</v>
      </c>
      <c r="R612" s="110"/>
    </row>
    <row r="613" spans="1:18" s="49" customFormat="1" ht="33.75" hidden="1">
      <c r="A613" s="147" t="s">
        <v>73</v>
      </c>
      <c r="B613" s="125" t="s">
        <v>43</v>
      </c>
      <c r="C613" s="125" t="s">
        <v>212</v>
      </c>
      <c r="D613" s="140" t="s">
        <v>159</v>
      </c>
      <c r="E613" s="125"/>
      <c r="F613" s="127">
        <f>F614+F617</f>
        <v>0</v>
      </c>
      <c r="G613" s="127">
        <f t="shared" ref="G613:Q613" si="224">G614+G617</f>
        <v>0</v>
      </c>
      <c r="H613" s="127">
        <f t="shared" si="224"/>
        <v>0</v>
      </c>
      <c r="I613" s="127">
        <f t="shared" si="224"/>
        <v>0</v>
      </c>
      <c r="J613" s="38">
        <f t="shared" si="224"/>
        <v>0</v>
      </c>
      <c r="K613" s="38">
        <f t="shared" si="224"/>
        <v>0</v>
      </c>
      <c r="L613" s="38">
        <f t="shared" si="224"/>
        <v>0</v>
      </c>
      <c r="M613" s="38">
        <f t="shared" si="224"/>
        <v>0</v>
      </c>
      <c r="N613" s="38">
        <f t="shared" si="224"/>
        <v>0</v>
      </c>
      <c r="O613" s="38">
        <f t="shared" si="224"/>
        <v>0</v>
      </c>
      <c r="P613" s="38">
        <f t="shared" si="224"/>
        <v>0</v>
      </c>
      <c r="Q613" s="38">
        <f t="shared" si="224"/>
        <v>0</v>
      </c>
      <c r="R613" s="110"/>
    </row>
    <row r="614" spans="1:18" s="49" customFormat="1" ht="33.75" hidden="1">
      <c r="A614" s="130" t="s">
        <v>514</v>
      </c>
      <c r="B614" s="125" t="s">
        <v>43</v>
      </c>
      <c r="C614" s="125" t="s">
        <v>212</v>
      </c>
      <c r="D614" s="140" t="s">
        <v>218</v>
      </c>
      <c r="E614" s="125"/>
      <c r="F614" s="127">
        <f>F615</f>
        <v>0</v>
      </c>
      <c r="G614" s="127">
        <f t="shared" ref="G614:Q615" si="225">G615</f>
        <v>0</v>
      </c>
      <c r="H614" s="127">
        <f t="shared" si="225"/>
        <v>0</v>
      </c>
      <c r="I614" s="127">
        <f t="shared" si="225"/>
        <v>0</v>
      </c>
      <c r="J614" s="38">
        <f t="shared" si="225"/>
        <v>0</v>
      </c>
      <c r="K614" s="38">
        <f t="shared" si="225"/>
        <v>0</v>
      </c>
      <c r="L614" s="38">
        <f t="shared" si="225"/>
        <v>0</v>
      </c>
      <c r="M614" s="38">
        <f t="shared" si="225"/>
        <v>0</v>
      </c>
      <c r="N614" s="38">
        <f t="shared" si="225"/>
        <v>0</v>
      </c>
      <c r="O614" s="38">
        <f t="shared" si="225"/>
        <v>0</v>
      </c>
      <c r="P614" s="38">
        <f t="shared" si="225"/>
        <v>0</v>
      </c>
      <c r="Q614" s="38">
        <f t="shared" si="225"/>
        <v>0</v>
      </c>
      <c r="R614" s="110"/>
    </row>
    <row r="615" spans="1:18" s="49" customFormat="1" ht="33.75" hidden="1">
      <c r="A615" s="130" t="s">
        <v>77</v>
      </c>
      <c r="B615" s="125" t="s">
        <v>43</v>
      </c>
      <c r="C615" s="125" t="s">
        <v>212</v>
      </c>
      <c r="D615" s="140" t="s">
        <v>218</v>
      </c>
      <c r="E615" s="125" t="s">
        <v>471</v>
      </c>
      <c r="F615" s="127">
        <f>F616</f>
        <v>0</v>
      </c>
      <c r="G615" s="127">
        <f t="shared" si="225"/>
        <v>0</v>
      </c>
      <c r="H615" s="127">
        <f t="shared" si="225"/>
        <v>0</v>
      </c>
      <c r="I615" s="127">
        <f t="shared" si="225"/>
        <v>0</v>
      </c>
      <c r="J615" s="38">
        <f t="shared" si="225"/>
        <v>0</v>
      </c>
      <c r="K615" s="38">
        <f t="shared" si="225"/>
        <v>0</v>
      </c>
      <c r="L615" s="38">
        <f t="shared" si="225"/>
        <v>0</v>
      </c>
      <c r="M615" s="38">
        <f t="shared" si="225"/>
        <v>0</v>
      </c>
      <c r="N615" s="38">
        <f t="shared" si="225"/>
        <v>0</v>
      </c>
      <c r="O615" s="38">
        <f t="shared" si="225"/>
        <v>0</v>
      </c>
      <c r="P615" s="38">
        <f t="shared" si="225"/>
        <v>0</v>
      </c>
      <c r="Q615" s="38">
        <f t="shared" si="225"/>
        <v>0</v>
      </c>
      <c r="R615" s="110"/>
    </row>
    <row r="616" spans="1:18" s="41" customFormat="1" ht="20.25" hidden="1">
      <c r="A616" s="130" t="s">
        <v>78</v>
      </c>
      <c r="B616" s="125" t="s">
        <v>43</v>
      </c>
      <c r="C616" s="125" t="s">
        <v>212</v>
      </c>
      <c r="D616" s="140" t="s">
        <v>218</v>
      </c>
      <c r="E616" s="125" t="s">
        <v>516</v>
      </c>
      <c r="F616" s="127"/>
      <c r="G616" s="127"/>
      <c r="H616" s="127"/>
      <c r="I616" s="128"/>
      <c r="J616" s="54"/>
      <c r="K616" s="54"/>
      <c r="L616" s="54"/>
      <c r="M616" s="54"/>
      <c r="N616" s="38">
        <f>F616+J616+K616</f>
        <v>0</v>
      </c>
      <c r="O616" s="38">
        <f>G616+K616</f>
        <v>0</v>
      </c>
      <c r="P616" s="38">
        <f>H616+L616+M616</f>
        <v>0</v>
      </c>
      <c r="Q616" s="39">
        <f>I616+M616</f>
        <v>0</v>
      </c>
      <c r="R616" s="110"/>
    </row>
    <row r="617" spans="1:18" s="41" customFormat="1" ht="33.75" hidden="1">
      <c r="A617" s="130" t="s">
        <v>219</v>
      </c>
      <c r="B617" s="125" t="s">
        <v>43</v>
      </c>
      <c r="C617" s="125" t="s">
        <v>212</v>
      </c>
      <c r="D617" s="140" t="s">
        <v>220</v>
      </c>
      <c r="E617" s="125"/>
      <c r="F617" s="127">
        <f>F618</f>
        <v>0</v>
      </c>
      <c r="G617" s="127">
        <f t="shared" ref="G617:Q618" si="226">G618</f>
        <v>0</v>
      </c>
      <c r="H617" s="127">
        <f t="shared" si="226"/>
        <v>0</v>
      </c>
      <c r="I617" s="127">
        <f t="shared" si="226"/>
        <v>0</v>
      </c>
      <c r="J617" s="38">
        <f t="shared" si="226"/>
        <v>0</v>
      </c>
      <c r="K617" s="38">
        <f t="shared" si="226"/>
        <v>0</v>
      </c>
      <c r="L617" s="38">
        <f t="shared" si="226"/>
        <v>0</v>
      </c>
      <c r="M617" s="38">
        <f t="shared" si="226"/>
        <v>0</v>
      </c>
      <c r="N617" s="38">
        <f t="shared" si="226"/>
        <v>0</v>
      </c>
      <c r="O617" s="38">
        <f t="shared" si="226"/>
        <v>0</v>
      </c>
      <c r="P617" s="38">
        <f t="shared" si="226"/>
        <v>0</v>
      </c>
      <c r="Q617" s="38">
        <f t="shared" si="226"/>
        <v>0</v>
      </c>
      <c r="R617" s="110"/>
    </row>
    <row r="618" spans="1:18" s="41" customFormat="1" ht="33.75" hidden="1">
      <c r="A618" s="130" t="s">
        <v>77</v>
      </c>
      <c r="B618" s="125" t="s">
        <v>43</v>
      </c>
      <c r="C618" s="125" t="s">
        <v>212</v>
      </c>
      <c r="D618" s="140" t="s">
        <v>220</v>
      </c>
      <c r="E618" s="125" t="s">
        <v>471</v>
      </c>
      <c r="F618" s="127">
        <f>F619</f>
        <v>0</v>
      </c>
      <c r="G618" s="127">
        <f t="shared" si="226"/>
        <v>0</v>
      </c>
      <c r="H618" s="127">
        <f t="shared" si="226"/>
        <v>0</v>
      </c>
      <c r="I618" s="127">
        <f t="shared" si="226"/>
        <v>0</v>
      </c>
      <c r="J618" s="38">
        <f t="shared" si="226"/>
        <v>0</v>
      </c>
      <c r="K618" s="38">
        <f t="shared" si="226"/>
        <v>0</v>
      </c>
      <c r="L618" s="38">
        <f t="shared" si="226"/>
        <v>0</v>
      </c>
      <c r="M618" s="38">
        <f t="shared" si="226"/>
        <v>0</v>
      </c>
      <c r="N618" s="38">
        <f t="shared" si="226"/>
        <v>0</v>
      </c>
      <c r="O618" s="38">
        <f t="shared" si="226"/>
        <v>0</v>
      </c>
      <c r="P618" s="38">
        <f t="shared" si="226"/>
        <v>0</v>
      </c>
      <c r="Q618" s="38">
        <f t="shared" si="226"/>
        <v>0</v>
      </c>
      <c r="R618" s="110"/>
    </row>
    <row r="619" spans="1:18" s="41" customFormat="1" ht="20.25" hidden="1">
      <c r="A619" s="130" t="s">
        <v>146</v>
      </c>
      <c r="B619" s="125" t="s">
        <v>43</v>
      </c>
      <c r="C619" s="125" t="s">
        <v>212</v>
      </c>
      <c r="D619" s="140" t="s">
        <v>220</v>
      </c>
      <c r="E619" s="125" t="s">
        <v>472</v>
      </c>
      <c r="F619" s="127"/>
      <c r="G619" s="127"/>
      <c r="H619" s="127"/>
      <c r="I619" s="128"/>
      <c r="J619" s="54"/>
      <c r="K619" s="54"/>
      <c r="L619" s="54"/>
      <c r="M619" s="54"/>
      <c r="N619" s="38">
        <f>F619+J619+K619</f>
        <v>0</v>
      </c>
      <c r="O619" s="38">
        <f>G619+K619</f>
        <v>0</v>
      </c>
      <c r="P619" s="38">
        <f>H619+L619+M619</f>
        <v>0</v>
      </c>
      <c r="Q619" s="39">
        <f>I619+M619</f>
        <v>0</v>
      </c>
      <c r="R619" s="110"/>
    </row>
    <row r="620" spans="1:18" s="50" customFormat="1" ht="20.25">
      <c r="A620" s="116" t="s">
        <v>67</v>
      </c>
      <c r="B620" s="3" t="s">
        <v>43</v>
      </c>
      <c r="C620" s="3" t="s">
        <v>212</v>
      </c>
      <c r="D620" s="3" t="s">
        <v>94</v>
      </c>
      <c r="E620" s="3"/>
      <c r="F620" s="38">
        <f>F627+F621+F624</f>
        <v>2031</v>
      </c>
      <c r="G620" s="38">
        <f t="shared" ref="G620:Q620" si="227">G627+G621+G624</f>
        <v>0</v>
      </c>
      <c r="H620" s="38">
        <f t="shared" si="227"/>
        <v>2057</v>
      </c>
      <c r="I620" s="38">
        <f t="shared" si="227"/>
        <v>0</v>
      </c>
      <c r="J620" s="38">
        <f t="shared" si="227"/>
        <v>0</v>
      </c>
      <c r="K620" s="38">
        <f t="shared" si="227"/>
        <v>0</v>
      </c>
      <c r="L620" s="38">
        <f t="shared" si="227"/>
        <v>0</v>
      </c>
      <c r="M620" s="38">
        <f t="shared" si="227"/>
        <v>0</v>
      </c>
      <c r="N620" s="38">
        <f t="shared" si="227"/>
        <v>2031</v>
      </c>
      <c r="O620" s="38">
        <f t="shared" si="227"/>
        <v>0</v>
      </c>
      <c r="P620" s="38">
        <f t="shared" si="227"/>
        <v>2057</v>
      </c>
      <c r="Q620" s="38">
        <f t="shared" si="227"/>
        <v>0</v>
      </c>
      <c r="R620" s="110"/>
    </row>
    <row r="621" spans="1:18" s="50" customFormat="1" ht="20.25" hidden="1">
      <c r="A621" s="130" t="s">
        <v>216</v>
      </c>
      <c r="B621" s="125" t="s">
        <v>43</v>
      </c>
      <c r="C621" s="125" t="s">
        <v>212</v>
      </c>
      <c r="D621" s="131" t="s">
        <v>221</v>
      </c>
      <c r="E621" s="125"/>
      <c r="F621" s="127">
        <f>F622</f>
        <v>0</v>
      </c>
      <c r="G621" s="127">
        <f t="shared" ref="G621:Q622" si="228">G622</f>
        <v>0</v>
      </c>
      <c r="H621" s="127">
        <f t="shared" si="228"/>
        <v>0</v>
      </c>
      <c r="I621" s="127">
        <f t="shared" si="228"/>
        <v>0</v>
      </c>
      <c r="J621" s="38">
        <f t="shared" si="228"/>
        <v>0</v>
      </c>
      <c r="K621" s="38">
        <f t="shared" si="228"/>
        <v>0</v>
      </c>
      <c r="L621" s="38">
        <f t="shared" si="228"/>
        <v>0</v>
      </c>
      <c r="M621" s="38">
        <f t="shared" si="228"/>
        <v>0</v>
      </c>
      <c r="N621" s="38">
        <f t="shared" si="228"/>
        <v>0</v>
      </c>
      <c r="O621" s="38">
        <f t="shared" si="228"/>
        <v>0</v>
      </c>
      <c r="P621" s="38">
        <f t="shared" si="228"/>
        <v>0</v>
      </c>
      <c r="Q621" s="38">
        <f t="shared" si="228"/>
        <v>0</v>
      </c>
      <c r="R621" s="110"/>
    </row>
    <row r="622" spans="1:18" s="50" customFormat="1" ht="33.75" hidden="1">
      <c r="A622" s="130" t="s">
        <v>77</v>
      </c>
      <c r="B622" s="125" t="s">
        <v>43</v>
      </c>
      <c r="C622" s="125" t="s">
        <v>212</v>
      </c>
      <c r="D622" s="131" t="s">
        <v>221</v>
      </c>
      <c r="E622" s="125" t="s">
        <v>471</v>
      </c>
      <c r="F622" s="127">
        <f>F623</f>
        <v>0</v>
      </c>
      <c r="G622" s="127">
        <f t="shared" si="228"/>
        <v>0</v>
      </c>
      <c r="H622" s="127">
        <f t="shared" si="228"/>
        <v>0</v>
      </c>
      <c r="I622" s="127">
        <f t="shared" si="228"/>
        <v>0</v>
      </c>
      <c r="J622" s="38">
        <f t="shared" si="228"/>
        <v>0</v>
      </c>
      <c r="K622" s="38">
        <f t="shared" si="228"/>
        <v>0</v>
      </c>
      <c r="L622" s="38">
        <f t="shared" si="228"/>
        <v>0</v>
      </c>
      <c r="M622" s="38">
        <f t="shared" si="228"/>
        <v>0</v>
      </c>
      <c r="N622" s="38">
        <f t="shared" si="228"/>
        <v>0</v>
      </c>
      <c r="O622" s="38">
        <f t="shared" si="228"/>
        <v>0</v>
      </c>
      <c r="P622" s="38">
        <f t="shared" si="228"/>
        <v>0</v>
      </c>
      <c r="Q622" s="38">
        <f t="shared" si="228"/>
        <v>0</v>
      </c>
      <c r="R622" s="110"/>
    </row>
    <row r="623" spans="1:18" s="50" customFormat="1" ht="20.25" hidden="1">
      <c r="A623" s="130" t="s">
        <v>78</v>
      </c>
      <c r="B623" s="125" t="s">
        <v>43</v>
      </c>
      <c r="C623" s="125" t="s">
        <v>212</v>
      </c>
      <c r="D623" s="131" t="s">
        <v>221</v>
      </c>
      <c r="E623" s="125" t="s">
        <v>516</v>
      </c>
      <c r="F623" s="127"/>
      <c r="G623" s="127"/>
      <c r="H623" s="127"/>
      <c r="I623" s="128"/>
      <c r="J623" s="52"/>
      <c r="K623" s="52"/>
      <c r="L623" s="52"/>
      <c r="M623" s="52"/>
      <c r="N623" s="38">
        <f>F623+J623+K623</f>
        <v>0</v>
      </c>
      <c r="O623" s="38">
        <f>G623+K623</f>
        <v>0</v>
      </c>
      <c r="P623" s="38">
        <f>H623+L623+M623</f>
        <v>0</v>
      </c>
      <c r="Q623" s="39">
        <f>I623+M623</f>
        <v>0</v>
      </c>
      <c r="R623" s="110"/>
    </row>
    <row r="624" spans="1:18" s="50" customFormat="1" ht="20.25" hidden="1">
      <c r="A624" s="124" t="s">
        <v>222</v>
      </c>
      <c r="B624" s="125" t="s">
        <v>43</v>
      </c>
      <c r="C624" s="125" t="s">
        <v>212</v>
      </c>
      <c r="D624" s="148" t="s">
        <v>223</v>
      </c>
      <c r="E624" s="125"/>
      <c r="F624" s="127">
        <f>F625</f>
        <v>0</v>
      </c>
      <c r="G624" s="127">
        <f t="shared" ref="G624:Q625" si="229">G625</f>
        <v>0</v>
      </c>
      <c r="H624" s="127">
        <f t="shared" si="229"/>
        <v>0</v>
      </c>
      <c r="I624" s="127">
        <f t="shared" si="229"/>
        <v>0</v>
      </c>
      <c r="J624" s="38">
        <f t="shared" si="229"/>
        <v>0</v>
      </c>
      <c r="K624" s="38">
        <f t="shared" si="229"/>
        <v>0</v>
      </c>
      <c r="L624" s="38">
        <f t="shared" si="229"/>
        <v>0</v>
      </c>
      <c r="M624" s="38">
        <f t="shared" si="229"/>
        <v>0</v>
      </c>
      <c r="N624" s="38">
        <f t="shared" si="229"/>
        <v>0</v>
      </c>
      <c r="O624" s="38">
        <f t="shared" si="229"/>
        <v>0</v>
      </c>
      <c r="P624" s="38">
        <f t="shared" si="229"/>
        <v>0</v>
      </c>
      <c r="Q624" s="38">
        <f t="shared" si="229"/>
        <v>0</v>
      </c>
      <c r="R624" s="110"/>
    </row>
    <row r="625" spans="1:18" s="50" customFormat="1" ht="33.75" hidden="1">
      <c r="A625" s="124" t="s">
        <v>35</v>
      </c>
      <c r="B625" s="125" t="s">
        <v>43</v>
      </c>
      <c r="C625" s="125" t="s">
        <v>212</v>
      </c>
      <c r="D625" s="148" t="s">
        <v>223</v>
      </c>
      <c r="E625" s="125" t="s">
        <v>483</v>
      </c>
      <c r="F625" s="127">
        <f>F626</f>
        <v>0</v>
      </c>
      <c r="G625" s="127">
        <f t="shared" si="229"/>
        <v>0</v>
      </c>
      <c r="H625" s="127">
        <f t="shared" si="229"/>
        <v>0</v>
      </c>
      <c r="I625" s="127">
        <f t="shared" si="229"/>
        <v>0</v>
      </c>
      <c r="J625" s="38">
        <f t="shared" si="229"/>
        <v>0</v>
      </c>
      <c r="K625" s="38">
        <f t="shared" si="229"/>
        <v>0</v>
      </c>
      <c r="L625" s="38">
        <f t="shared" si="229"/>
        <v>0</v>
      </c>
      <c r="M625" s="38">
        <f t="shared" si="229"/>
        <v>0</v>
      </c>
      <c r="N625" s="38">
        <f t="shared" si="229"/>
        <v>0</v>
      </c>
      <c r="O625" s="38">
        <f t="shared" si="229"/>
        <v>0</v>
      </c>
      <c r="P625" s="38">
        <f t="shared" si="229"/>
        <v>0</v>
      </c>
      <c r="Q625" s="38">
        <f t="shared" si="229"/>
        <v>0</v>
      </c>
      <c r="R625" s="110"/>
    </row>
    <row r="626" spans="1:18" s="50" customFormat="1" ht="50.25" hidden="1">
      <c r="A626" s="124" t="s">
        <v>36</v>
      </c>
      <c r="B626" s="125" t="s">
        <v>43</v>
      </c>
      <c r="C626" s="125" t="s">
        <v>212</v>
      </c>
      <c r="D626" s="148" t="s">
        <v>223</v>
      </c>
      <c r="E626" s="125" t="s">
        <v>484</v>
      </c>
      <c r="F626" s="127"/>
      <c r="G626" s="127"/>
      <c r="H626" s="127"/>
      <c r="I626" s="128"/>
      <c r="J626" s="52"/>
      <c r="K626" s="52"/>
      <c r="L626" s="52"/>
      <c r="M626" s="52"/>
      <c r="N626" s="38">
        <f>F626+J626+K626</f>
        <v>0</v>
      </c>
      <c r="O626" s="38">
        <f>G626+K626</f>
        <v>0</v>
      </c>
      <c r="P626" s="38">
        <f>H626+L626+M626</f>
        <v>0</v>
      </c>
      <c r="Q626" s="39">
        <f>I626+M626</f>
        <v>0</v>
      </c>
      <c r="R626" s="110"/>
    </row>
    <row r="627" spans="1:18" s="50" customFormat="1" ht="20.25">
      <c r="A627" s="10" t="s">
        <v>224</v>
      </c>
      <c r="B627" s="3" t="s">
        <v>43</v>
      </c>
      <c r="C627" s="3" t="s">
        <v>212</v>
      </c>
      <c r="D627" s="3" t="s">
        <v>225</v>
      </c>
      <c r="E627" s="3"/>
      <c r="F627" s="38">
        <f t="shared" ref="F627:Q628" si="230">F628</f>
        <v>2031</v>
      </c>
      <c r="G627" s="38">
        <f t="shared" si="230"/>
        <v>0</v>
      </c>
      <c r="H627" s="38">
        <f t="shared" si="230"/>
        <v>2057</v>
      </c>
      <c r="I627" s="38">
        <f t="shared" si="230"/>
        <v>0</v>
      </c>
      <c r="J627" s="38">
        <f t="shared" si="230"/>
        <v>0</v>
      </c>
      <c r="K627" s="38">
        <f t="shared" si="230"/>
        <v>0</v>
      </c>
      <c r="L627" s="38">
        <f t="shared" si="230"/>
        <v>0</v>
      </c>
      <c r="M627" s="38">
        <f t="shared" si="230"/>
        <v>0</v>
      </c>
      <c r="N627" s="38">
        <f t="shared" si="230"/>
        <v>2031</v>
      </c>
      <c r="O627" s="38">
        <f t="shared" si="230"/>
        <v>0</v>
      </c>
      <c r="P627" s="38">
        <f t="shared" si="230"/>
        <v>2057</v>
      </c>
      <c r="Q627" s="38">
        <f t="shared" si="230"/>
        <v>0</v>
      </c>
      <c r="R627" s="110"/>
    </row>
    <row r="628" spans="1:18" s="50" customFormat="1" ht="33.75">
      <c r="A628" s="10" t="s">
        <v>35</v>
      </c>
      <c r="B628" s="3" t="s">
        <v>43</v>
      </c>
      <c r="C628" s="3" t="s">
        <v>212</v>
      </c>
      <c r="D628" s="3" t="s">
        <v>225</v>
      </c>
      <c r="E628" s="3" t="s">
        <v>483</v>
      </c>
      <c r="F628" s="38">
        <f t="shared" si="230"/>
        <v>2031</v>
      </c>
      <c r="G628" s="38">
        <f t="shared" si="230"/>
        <v>0</v>
      </c>
      <c r="H628" s="38">
        <f t="shared" si="230"/>
        <v>2057</v>
      </c>
      <c r="I628" s="38">
        <f t="shared" si="230"/>
        <v>0</v>
      </c>
      <c r="J628" s="38">
        <f t="shared" si="230"/>
        <v>0</v>
      </c>
      <c r="K628" s="38">
        <f t="shared" si="230"/>
        <v>0</v>
      </c>
      <c r="L628" s="38">
        <f t="shared" si="230"/>
        <v>0</v>
      </c>
      <c r="M628" s="38">
        <f t="shared" si="230"/>
        <v>0</v>
      </c>
      <c r="N628" s="38">
        <f t="shared" si="230"/>
        <v>2031</v>
      </c>
      <c r="O628" s="38">
        <f t="shared" si="230"/>
        <v>0</v>
      </c>
      <c r="P628" s="38">
        <f t="shared" si="230"/>
        <v>2057</v>
      </c>
      <c r="Q628" s="38">
        <f t="shared" si="230"/>
        <v>0</v>
      </c>
      <c r="R628" s="110"/>
    </row>
    <row r="629" spans="1:18" s="50" customFormat="1" ht="30.75" customHeight="1">
      <c r="A629" s="8" t="s">
        <v>36</v>
      </c>
      <c r="B629" s="3" t="s">
        <v>43</v>
      </c>
      <c r="C629" s="3" t="s">
        <v>212</v>
      </c>
      <c r="D629" s="3" t="s">
        <v>225</v>
      </c>
      <c r="E629" s="3" t="s">
        <v>484</v>
      </c>
      <c r="F629" s="38">
        <v>2031</v>
      </c>
      <c r="G629" s="38"/>
      <c r="H629" s="38">
        <v>2057</v>
      </c>
      <c r="I629" s="39"/>
      <c r="J629" s="52"/>
      <c r="K629" s="52"/>
      <c r="L629" s="52"/>
      <c r="M629" s="52"/>
      <c r="N629" s="38">
        <f>F629+J629+K629</f>
        <v>2031</v>
      </c>
      <c r="O629" s="38">
        <f>G629+K629</f>
        <v>0</v>
      </c>
      <c r="P629" s="38">
        <f>H629+L629+M629</f>
        <v>2057</v>
      </c>
      <c r="Q629" s="39">
        <f>I629+M629</f>
        <v>0</v>
      </c>
      <c r="R629" s="110"/>
    </row>
    <row r="630" spans="1:18" s="50" customFormat="1" ht="20.25">
      <c r="A630" s="56"/>
      <c r="B630" s="28"/>
      <c r="C630" s="28"/>
      <c r="D630" s="29"/>
      <c r="E630" s="28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10"/>
    </row>
    <row r="631" spans="1:18" s="50" customFormat="1" ht="39.75" customHeight="1">
      <c r="A631" s="21" t="s">
        <v>226</v>
      </c>
      <c r="B631" s="22" t="s">
        <v>227</v>
      </c>
      <c r="C631" s="22"/>
      <c r="D631" s="23"/>
      <c r="E631" s="22"/>
      <c r="F631" s="59">
        <f t="shared" ref="F631:Q631" si="231">F633+F664+F708+F805</f>
        <v>1059056</v>
      </c>
      <c r="G631" s="59">
        <f t="shared" si="231"/>
        <v>0</v>
      </c>
      <c r="H631" s="59">
        <f t="shared" si="231"/>
        <v>1067125</v>
      </c>
      <c r="I631" s="59">
        <f t="shared" si="231"/>
        <v>0</v>
      </c>
      <c r="J631" s="59">
        <f t="shared" si="231"/>
        <v>0</v>
      </c>
      <c r="K631" s="59">
        <f t="shared" si="231"/>
        <v>0</v>
      </c>
      <c r="L631" s="59">
        <f t="shared" si="231"/>
        <v>0</v>
      </c>
      <c r="M631" s="59">
        <f t="shared" si="231"/>
        <v>0</v>
      </c>
      <c r="N631" s="59">
        <f t="shared" si="231"/>
        <v>1024090</v>
      </c>
      <c r="O631" s="59">
        <f t="shared" si="231"/>
        <v>0</v>
      </c>
      <c r="P631" s="59">
        <f t="shared" si="231"/>
        <v>1022001</v>
      </c>
      <c r="Q631" s="59">
        <f t="shared" si="231"/>
        <v>0</v>
      </c>
      <c r="R631" s="110"/>
    </row>
    <row r="632" spans="1:18" s="50" customFormat="1" ht="20.25">
      <c r="A632" s="56"/>
      <c r="B632" s="28"/>
      <c r="C632" s="28"/>
      <c r="D632" s="29"/>
      <c r="E632" s="28"/>
      <c r="F632" s="64"/>
      <c r="G632" s="64"/>
      <c r="H632" s="64"/>
      <c r="I632" s="64"/>
      <c r="J632" s="64"/>
      <c r="K632" s="64"/>
      <c r="L632" s="64"/>
      <c r="M632" s="64"/>
      <c r="N632" s="64"/>
      <c r="O632" s="64"/>
      <c r="P632" s="64"/>
      <c r="Q632" s="64"/>
      <c r="R632" s="110"/>
    </row>
    <row r="633" spans="1:18" s="50" customFormat="1" ht="18" customHeight="1">
      <c r="A633" s="33" t="s">
        <v>228</v>
      </c>
      <c r="B633" s="34" t="s">
        <v>229</v>
      </c>
      <c r="C633" s="34" t="s">
        <v>17</v>
      </c>
      <c r="D633" s="43"/>
      <c r="E633" s="36"/>
      <c r="F633" s="36">
        <f>F655+F651+F646+F634+F641</f>
        <v>36061</v>
      </c>
      <c r="G633" s="36">
        <f t="shared" ref="G633:I633" si="232">G655+G651+G646+G634+G641</f>
        <v>0</v>
      </c>
      <c r="H633" s="36">
        <f t="shared" si="232"/>
        <v>37453</v>
      </c>
      <c r="I633" s="36">
        <f t="shared" si="232"/>
        <v>0</v>
      </c>
      <c r="J633" s="36">
        <f t="shared" ref="J633:Q633" si="233">J655+J651+J646+J634</f>
        <v>0</v>
      </c>
      <c r="K633" s="36">
        <f t="shared" si="233"/>
        <v>0</v>
      </c>
      <c r="L633" s="36">
        <f t="shared" si="233"/>
        <v>0</v>
      </c>
      <c r="M633" s="36">
        <f t="shared" si="233"/>
        <v>0</v>
      </c>
      <c r="N633" s="36">
        <f t="shared" si="233"/>
        <v>14846</v>
      </c>
      <c r="O633" s="36">
        <f t="shared" si="233"/>
        <v>0</v>
      </c>
      <c r="P633" s="36">
        <f t="shared" si="233"/>
        <v>16238</v>
      </c>
      <c r="Q633" s="36">
        <f t="shared" si="233"/>
        <v>0</v>
      </c>
      <c r="R633" s="110"/>
    </row>
    <row r="634" spans="1:18" s="50" customFormat="1" ht="50.25" hidden="1">
      <c r="A634" s="130" t="s">
        <v>230</v>
      </c>
      <c r="B634" s="125" t="s">
        <v>229</v>
      </c>
      <c r="C634" s="125" t="s">
        <v>17</v>
      </c>
      <c r="D634" s="125" t="s">
        <v>231</v>
      </c>
      <c r="E634" s="125"/>
      <c r="F634" s="127">
        <f>F635</f>
        <v>0</v>
      </c>
      <c r="G634" s="127">
        <f t="shared" ref="G634:Q635" si="234">G635</f>
        <v>0</v>
      </c>
      <c r="H634" s="127">
        <f t="shared" si="234"/>
        <v>0</v>
      </c>
      <c r="I634" s="127">
        <f t="shared" si="234"/>
        <v>0</v>
      </c>
      <c r="J634" s="38">
        <f t="shared" si="234"/>
        <v>0</v>
      </c>
      <c r="K634" s="38">
        <f t="shared" si="234"/>
        <v>0</v>
      </c>
      <c r="L634" s="38">
        <f t="shared" si="234"/>
        <v>0</v>
      </c>
      <c r="M634" s="38">
        <f t="shared" si="234"/>
        <v>0</v>
      </c>
      <c r="N634" s="38">
        <f t="shared" si="234"/>
        <v>0</v>
      </c>
      <c r="O634" s="38">
        <f t="shared" si="234"/>
        <v>0</v>
      </c>
      <c r="P634" s="38">
        <f t="shared" si="234"/>
        <v>0</v>
      </c>
      <c r="Q634" s="38">
        <f t="shared" si="234"/>
        <v>0</v>
      </c>
      <c r="R634" s="110"/>
    </row>
    <row r="635" spans="1:18" s="50" customFormat="1" ht="20.25" hidden="1">
      <c r="A635" s="130" t="s">
        <v>67</v>
      </c>
      <c r="B635" s="125" t="s">
        <v>229</v>
      </c>
      <c r="C635" s="125" t="s">
        <v>17</v>
      </c>
      <c r="D635" s="125" t="s">
        <v>232</v>
      </c>
      <c r="E635" s="125"/>
      <c r="F635" s="127">
        <f>F636</f>
        <v>0</v>
      </c>
      <c r="G635" s="127">
        <f t="shared" si="234"/>
        <v>0</v>
      </c>
      <c r="H635" s="127">
        <f t="shared" si="234"/>
        <v>0</v>
      </c>
      <c r="I635" s="127">
        <f t="shared" si="234"/>
        <v>0</v>
      </c>
      <c r="J635" s="38">
        <f t="shared" si="234"/>
        <v>0</v>
      </c>
      <c r="K635" s="38">
        <f t="shared" si="234"/>
        <v>0</v>
      </c>
      <c r="L635" s="38">
        <f t="shared" si="234"/>
        <v>0</v>
      </c>
      <c r="M635" s="38">
        <f t="shared" si="234"/>
        <v>0</v>
      </c>
      <c r="N635" s="38">
        <f t="shared" si="234"/>
        <v>0</v>
      </c>
      <c r="O635" s="38">
        <f t="shared" si="234"/>
        <v>0</v>
      </c>
      <c r="P635" s="38">
        <f t="shared" si="234"/>
        <v>0</v>
      </c>
      <c r="Q635" s="38">
        <f t="shared" si="234"/>
        <v>0</v>
      </c>
      <c r="R635" s="110"/>
    </row>
    <row r="636" spans="1:18" s="50" customFormat="1" ht="20.25" hidden="1">
      <c r="A636" s="130" t="s">
        <v>233</v>
      </c>
      <c r="B636" s="125" t="s">
        <v>229</v>
      </c>
      <c r="C636" s="125" t="s">
        <v>17</v>
      </c>
      <c r="D636" s="125" t="s">
        <v>234</v>
      </c>
      <c r="E636" s="125"/>
      <c r="F636" s="127">
        <f>F637+F639</f>
        <v>0</v>
      </c>
      <c r="G636" s="127">
        <f t="shared" ref="G636:Q636" si="235">G637+G639</f>
        <v>0</v>
      </c>
      <c r="H636" s="127">
        <f t="shared" si="235"/>
        <v>0</v>
      </c>
      <c r="I636" s="127">
        <f t="shared" si="235"/>
        <v>0</v>
      </c>
      <c r="J636" s="38">
        <f t="shared" si="235"/>
        <v>0</v>
      </c>
      <c r="K636" s="38">
        <f t="shared" si="235"/>
        <v>0</v>
      </c>
      <c r="L636" s="38">
        <f t="shared" si="235"/>
        <v>0</v>
      </c>
      <c r="M636" s="38">
        <f t="shared" si="235"/>
        <v>0</v>
      </c>
      <c r="N636" s="38">
        <f t="shared" si="235"/>
        <v>0</v>
      </c>
      <c r="O636" s="38">
        <f t="shared" si="235"/>
        <v>0</v>
      </c>
      <c r="P636" s="38">
        <f t="shared" si="235"/>
        <v>0</v>
      </c>
      <c r="Q636" s="38">
        <f t="shared" si="235"/>
        <v>0</v>
      </c>
      <c r="R636" s="110"/>
    </row>
    <row r="637" spans="1:18" s="50" customFormat="1" ht="33.75" hidden="1">
      <c r="A637" s="130" t="s">
        <v>77</v>
      </c>
      <c r="B637" s="125" t="s">
        <v>229</v>
      </c>
      <c r="C637" s="125" t="s">
        <v>17</v>
      </c>
      <c r="D637" s="125" t="s">
        <v>234</v>
      </c>
      <c r="E637" s="125" t="s">
        <v>471</v>
      </c>
      <c r="F637" s="127">
        <f>F638</f>
        <v>0</v>
      </c>
      <c r="G637" s="127">
        <f t="shared" ref="G637:Q637" si="236">G638</f>
        <v>0</v>
      </c>
      <c r="H637" s="127">
        <f t="shared" si="236"/>
        <v>0</v>
      </c>
      <c r="I637" s="127">
        <f t="shared" si="236"/>
        <v>0</v>
      </c>
      <c r="J637" s="38">
        <f t="shared" si="236"/>
        <v>0</v>
      </c>
      <c r="K637" s="38">
        <f t="shared" si="236"/>
        <v>0</v>
      </c>
      <c r="L637" s="38">
        <f t="shared" si="236"/>
        <v>0</v>
      </c>
      <c r="M637" s="38">
        <f t="shared" si="236"/>
        <v>0</v>
      </c>
      <c r="N637" s="38">
        <f t="shared" si="236"/>
        <v>0</v>
      </c>
      <c r="O637" s="38">
        <f t="shared" si="236"/>
        <v>0</v>
      </c>
      <c r="P637" s="38">
        <f t="shared" si="236"/>
        <v>0</v>
      </c>
      <c r="Q637" s="38">
        <f t="shared" si="236"/>
        <v>0</v>
      </c>
      <c r="R637" s="110"/>
    </row>
    <row r="638" spans="1:18" s="50" customFormat="1" ht="66.75" hidden="1">
      <c r="A638" s="130" t="s">
        <v>119</v>
      </c>
      <c r="B638" s="125" t="s">
        <v>229</v>
      </c>
      <c r="C638" s="125" t="s">
        <v>17</v>
      </c>
      <c r="D638" s="125" t="s">
        <v>234</v>
      </c>
      <c r="E638" s="125" t="s">
        <v>537</v>
      </c>
      <c r="F638" s="127"/>
      <c r="G638" s="127"/>
      <c r="H638" s="127"/>
      <c r="I638" s="128"/>
      <c r="J638" s="52"/>
      <c r="K638" s="52"/>
      <c r="L638" s="52"/>
      <c r="M638" s="52"/>
      <c r="N638" s="38">
        <f>F638+J638+K638</f>
        <v>0</v>
      </c>
      <c r="O638" s="38">
        <f>G638+K638</f>
        <v>0</v>
      </c>
      <c r="P638" s="38">
        <f>H638+L638+M638</f>
        <v>0</v>
      </c>
      <c r="Q638" s="39">
        <f>I638+M638</f>
        <v>0</v>
      </c>
      <c r="R638" s="110"/>
    </row>
    <row r="639" spans="1:18" s="50" customFormat="1" ht="20.25" hidden="1">
      <c r="A639" s="130" t="s">
        <v>39</v>
      </c>
      <c r="B639" s="125" t="s">
        <v>229</v>
      </c>
      <c r="C639" s="125" t="s">
        <v>17</v>
      </c>
      <c r="D639" s="125" t="s">
        <v>234</v>
      </c>
      <c r="E639" s="125" t="s">
        <v>490</v>
      </c>
      <c r="F639" s="127">
        <f>F640</f>
        <v>0</v>
      </c>
      <c r="G639" s="127">
        <f t="shared" ref="G639:Q639" si="237">G640</f>
        <v>0</v>
      </c>
      <c r="H639" s="127">
        <f t="shared" si="237"/>
        <v>0</v>
      </c>
      <c r="I639" s="127">
        <f t="shared" si="237"/>
        <v>0</v>
      </c>
      <c r="J639" s="38">
        <f t="shared" si="237"/>
        <v>0</v>
      </c>
      <c r="K639" s="38">
        <f t="shared" si="237"/>
        <v>0</v>
      </c>
      <c r="L639" s="38">
        <f t="shared" si="237"/>
        <v>0</v>
      </c>
      <c r="M639" s="38">
        <f t="shared" si="237"/>
        <v>0</v>
      </c>
      <c r="N639" s="38">
        <f t="shared" si="237"/>
        <v>0</v>
      </c>
      <c r="O639" s="38">
        <f t="shared" si="237"/>
        <v>0</v>
      </c>
      <c r="P639" s="38">
        <f t="shared" si="237"/>
        <v>0</v>
      </c>
      <c r="Q639" s="38">
        <f t="shared" si="237"/>
        <v>0</v>
      </c>
      <c r="R639" s="110"/>
    </row>
    <row r="640" spans="1:18" s="50" customFormat="1" ht="66.75" hidden="1">
      <c r="A640" s="130" t="s">
        <v>180</v>
      </c>
      <c r="B640" s="125" t="s">
        <v>229</v>
      </c>
      <c r="C640" s="125" t="s">
        <v>17</v>
      </c>
      <c r="D640" s="125" t="s">
        <v>234</v>
      </c>
      <c r="E640" s="125" t="s">
        <v>609</v>
      </c>
      <c r="F640" s="127"/>
      <c r="G640" s="127"/>
      <c r="H640" s="127"/>
      <c r="I640" s="128"/>
      <c r="J640" s="52"/>
      <c r="K640" s="52"/>
      <c r="L640" s="52"/>
      <c r="M640" s="52"/>
      <c r="N640" s="38">
        <f>F640+J640+K640</f>
        <v>0</v>
      </c>
      <c r="O640" s="38">
        <f>G640+K640</f>
        <v>0</v>
      </c>
      <c r="P640" s="38">
        <f>H640+L640+M640</f>
        <v>0</v>
      </c>
      <c r="Q640" s="39">
        <f>I640+M640</f>
        <v>0</v>
      </c>
      <c r="R640" s="110"/>
    </row>
    <row r="641" spans="1:18" s="50" customFormat="1" ht="50.25">
      <c r="A641" s="10" t="s">
        <v>500</v>
      </c>
      <c r="B641" s="3" t="s">
        <v>229</v>
      </c>
      <c r="C641" s="3" t="s">
        <v>17</v>
      </c>
      <c r="D641" s="3" t="s">
        <v>476</v>
      </c>
      <c r="E641" s="3"/>
      <c r="F641" s="38">
        <f>F642</f>
        <v>21215</v>
      </c>
      <c r="G641" s="38">
        <f t="shared" ref="G641:I644" si="238">G642</f>
        <v>0</v>
      </c>
      <c r="H641" s="38">
        <f t="shared" si="238"/>
        <v>21215</v>
      </c>
      <c r="I641" s="38">
        <f t="shared" ref="I641" si="239">I642+I646</f>
        <v>0</v>
      </c>
      <c r="J641" s="52"/>
      <c r="K641" s="52"/>
      <c r="L641" s="52"/>
      <c r="M641" s="52"/>
      <c r="N641" s="38"/>
      <c r="O641" s="38"/>
      <c r="P641" s="38"/>
      <c r="Q641" s="39"/>
      <c r="R641" s="110"/>
    </row>
    <row r="642" spans="1:18" s="50" customFormat="1" ht="20.25">
      <c r="A642" s="10" t="s">
        <v>67</v>
      </c>
      <c r="B642" s="3" t="s">
        <v>229</v>
      </c>
      <c r="C642" s="3" t="s">
        <v>17</v>
      </c>
      <c r="D642" s="3" t="s">
        <v>495</v>
      </c>
      <c r="E642" s="3"/>
      <c r="F642" s="38">
        <f>F643</f>
        <v>21215</v>
      </c>
      <c r="G642" s="38">
        <f t="shared" si="238"/>
        <v>0</v>
      </c>
      <c r="H642" s="38">
        <f t="shared" si="238"/>
        <v>21215</v>
      </c>
      <c r="I642" s="38">
        <f t="shared" si="238"/>
        <v>0</v>
      </c>
      <c r="J642" s="52"/>
      <c r="K642" s="52"/>
      <c r="L642" s="52"/>
      <c r="M642" s="52"/>
      <c r="N642" s="38"/>
      <c r="O642" s="38"/>
      <c r="P642" s="38"/>
      <c r="Q642" s="39"/>
      <c r="R642" s="110"/>
    </row>
    <row r="643" spans="1:18" s="50" customFormat="1" ht="20.25">
      <c r="A643" s="10" t="s">
        <v>233</v>
      </c>
      <c r="B643" s="3" t="s">
        <v>229</v>
      </c>
      <c r="C643" s="3" t="s">
        <v>17</v>
      </c>
      <c r="D643" s="3" t="s">
        <v>501</v>
      </c>
      <c r="E643" s="3"/>
      <c r="F643" s="38">
        <f>F644</f>
        <v>21215</v>
      </c>
      <c r="G643" s="38">
        <f t="shared" si="238"/>
        <v>0</v>
      </c>
      <c r="H643" s="38">
        <f t="shared" si="238"/>
        <v>21215</v>
      </c>
      <c r="I643" s="38">
        <f t="shared" si="238"/>
        <v>0</v>
      </c>
      <c r="J643" s="52"/>
      <c r="K643" s="52"/>
      <c r="L643" s="52"/>
      <c r="M643" s="52"/>
      <c r="N643" s="38"/>
      <c r="O643" s="38"/>
      <c r="P643" s="38"/>
      <c r="Q643" s="39"/>
      <c r="R643" s="110"/>
    </row>
    <row r="644" spans="1:18" s="50" customFormat="1" ht="33.75">
      <c r="A644" s="10" t="s">
        <v>35</v>
      </c>
      <c r="B644" s="3" t="s">
        <v>229</v>
      </c>
      <c r="C644" s="3" t="s">
        <v>17</v>
      </c>
      <c r="D644" s="3" t="s">
        <v>501</v>
      </c>
      <c r="E644" s="3" t="s">
        <v>483</v>
      </c>
      <c r="F644" s="38">
        <f>F645</f>
        <v>21215</v>
      </c>
      <c r="G644" s="38">
        <f t="shared" si="238"/>
        <v>0</v>
      </c>
      <c r="H644" s="38">
        <f t="shared" si="238"/>
        <v>21215</v>
      </c>
      <c r="I644" s="38">
        <f t="shared" si="238"/>
        <v>0</v>
      </c>
      <c r="J644" s="52"/>
      <c r="K644" s="52"/>
      <c r="L644" s="52"/>
      <c r="M644" s="52"/>
      <c r="N644" s="38"/>
      <c r="O644" s="38"/>
      <c r="P644" s="38"/>
      <c r="Q644" s="39"/>
      <c r="R644" s="110"/>
    </row>
    <row r="645" spans="1:18" s="50" customFormat="1" ht="34.5" customHeight="1">
      <c r="A645" s="10" t="s">
        <v>36</v>
      </c>
      <c r="B645" s="3" t="s">
        <v>229</v>
      </c>
      <c r="C645" s="3" t="s">
        <v>17</v>
      </c>
      <c r="D645" s="3" t="s">
        <v>501</v>
      </c>
      <c r="E645" s="3" t="s">
        <v>484</v>
      </c>
      <c r="F645" s="38">
        <v>21215</v>
      </c>
      <c r="G645" s="38"/>
      <c r="H645" s="38">
        <v>21215</v>
      </c>
      <c r="I645" s="39"/>
      <c r="J645" s="52"/>
      <c r="K645" s="52"/>
      <c r="L645" s="52"/>
      <c r="M645" s="52"/>
      <c r="N645" s="38"/>
      <c r="O645" s="38"/>
      <c r="P645" s="38"/>
      <c r="Q645" s="39"/>
      <c r="R645" s="110"/>
    </row>
    <row r="646" spans="1:18" s="50" customFormat="1" ht="50.25">
      <c r="A646" s="10" t="s">
        <v>557</v>
      </c>
      <c r="B646" s="3" t="s">
        <v>229</v>
      </c>
      <c r="C646" s="3" t="s">
        <v>17</v>
      </c>
      <c r="D646" s="3" t="s">
        <v>549</v>
      </c>
      <c r="E646" s="3"/>
      <c r="F646" s="38">
        <f>F647</f>
        <v>5722</v>
      </c>
      <c r="G646" s="38">
        <f t="shared" ref="G646:Q649" si="240">G647</f>
        <v>0</v>
      </c>
      <c r="H646" s="38">
        <f t="shared" si="240"/>
        <v>5528</v>
      </c>
      <c r="I646" s="38">
        <f t="shared" si="240"/>
        <v>0</v>
      </c>
      <c r="J646" s="38">
        <f t="shared" si="240"/>
        <v>0</v>
      </c>
      <c r="K646" s="38">
        <f t="shared" si="240"/>
        <v>0</v>
      </c>
      <c r="L646" s="38">
        <f t="shared" si="240"/>
        <v>0</v>
      </c>
      <c r="M646" s="38">
        <f t="shared" si="240"/>
        <v>0</v>
      </c>
      <c r="N646" s="38">
        <f t="shared" si="240"/>
        <v>5722</v>
      </c>
      <c r="O646" s="38">
        <f t="shared" si="240"/>
        <v>0</v>
      </c>
      <c r="P646" s="38">
        <f t="shared" si="240"/>
        <v>5528</v>
      </c>
      <c r="Q646" s="38">
        <f t="shared" si="240"/>
        <v>0</v>
      </c>
      <c r="R646" s="110"/>
    </row>
    <row r="647" spans="1:18" s="50" customFormat="1" ht="20.25">
      <c r="A647" s="10" t="s">
        <v>67</v>
      </c>
      <c r="B647" s="3" t="s">
        <v>229</v>
      </c>
      <c r="C647" s="3" t="s">
        <v>17</v>
      </c>
      <c r="D647" s="3" t="s">
        <v>550</v>
      </c>
      <c r="E647" s="3"/>
      <c r="F647" s="38">
        <f>F648</f>
        <v>5722</v>
      </c>
      <c r="G647" s="38">
        <f t="shared" si="240"/>
        <v>0</v>
      </c>
      <c r="H647" s="38">
        <f t="shared" si="240"/>
        <v>5528</v>
      </c>
      <c r="I647" s="38">
        <f t="shared" si="240"/>
        <v>0</v>
      </c>
      <c r="J647" s="38">
        <f t="shared" si="240"/>
        <v>0</v>
      </c>
      <c r="K647" s="38">
        <f t="shared" si="240"/>
        <v>0</v>
      </c>
      <c r="L647" s="38">
        <f t="shared" si="240"/>
        <v>0</v>
      </c>
      <c r="M647" s="38">
        <f t="shared" si="240"/>
        <v>0</v>
      </c>
      <c r="N647" s="38">
        <f t="shared" si="240"/>
        <v>5722</v>
      </c>
      <c r="O647" s="38">
        <f t="shared" si="240"/>
        <v>0</v>
      </c>
      <c r="P647" s="38">
        <f t="shared" si="240"/>
        <v>5528</v>
      </c>
      <c r="Q647" s="38">
        <f t="shared" si="240"/>
        <v>0</v>
      </c>
      <c r="R647" s="110"/>
    </row>
    <row r="648" spans="1:18" s="50" customFormat="1" ht="20.25">
      <c r="A648" s="10" t="s">
        <v>233</v>
      </c>
      <c r="B648" s="3" t="s">
        <v>229</v>
      </c>
      <c r="C648" s="3" t="s">
        <v>17</v>
      </c>
      <c r="D648" s="3" t="s">
        <v>556</v>
      </c>
      <c r="E648" s="3"/>
      <c r="F648" s="38">
        <f>F649</f>
        <v>5722</v>
      </c>
      <c r="G648" s="38">
        <f t="shared" si="240"/>
        <v>0</v>
      </c>
      <c r="H648" s="38">
        <f t="shared" si="240"/>
        <v>5528</v>
      </c>
      <c r="I648" s="38">
        <f t="shared" si="240"/>
        <v>0</v>
      </c>
      <c r="J648" s="38">
        <f t="shared" si="240"/>
        <v>0</v>
      </c>
      <c r="K648" s="38">
        <f t="shared" si="240"/>
        <v>0</v>
      </c>
      <c r="L648" s="38">
        <f t="shared" si="240"/>
        <v>0</v>
      </c>
      <c r="M648" s="38">
        <f t="shared" si="240"/>
        <v>0</v>
      </c>
      <c r="N648" s="38">
        <f t="shared" si="240"/>
        <v>5722</v>
      </c>
      <c r="O648" s="38">
        <f t="shared" si="240"/>
        <v>0</v>
      </c>
      <c r="P648" s="38">
        <f t="shared" si="240"/>
        <v>5528</v>
      </c>
      <c r="Q648" s="38">
        <f t="shared" si="240"/>
        <v>0</v>
      </c>
      <c r="R648" s="110"/>
    </row>
    <row r="649" spans="1:18" s="50" customFormat="1" ht="33.75">
      <c r="A649" s="10" t="s">
        <v>35</v>
      </c>
      <c r="B649" s="3" t="s">
        <v>229</v>
      </c>
      <c r="C649" s="3" t="s">
        <v>17</v>
      </c>
      <c r="D649" s="3" t="s">
        <v>556</v>
      </c>
      <c r="E649" s="3" t="s">
        <v>483</v>
      </c>
      <c r="F649" s="38">
        <f>F650</f>
        <v>5722</v>
      </c>
      <c r="G649" s="38">
        <f t="shared" si="240"/>
        <v>0</v>
      </c>
      <c r="H649" s="38">
        <f t="shared" si="240"/>
        <v>5528</v>
      </c>
      <c r="I649" s="38">
        <f t="shared" si="240"/>
        <v>0</v>
      </c>
      <c r="J649" s="38">
        <f t="shared" si="240"/>
        <v>0</v>
      </c>
      <c r="K649" s="38">
        <f t="shared" si="240"/>
        <v>0</v>
      </c>
      <c r="L649" s="38">
        <f t="shared" si="240"/>
        <v>0</v>
      </c>
      <c r="M649" s="38">
        <f t="shared" si="240"/>
        <v>0</v>
      </c>
      <c r="N649" s="38">
        <f t="shared" si="240"/>
        <v>5722</v>
      </c>
      <c r="O649" s="38">
        <f t="shared" si="240"/>
        <v>0</v>
      </c>
      <c r="P649" s="38">
        <f t="shared" si="240"/>
        <v>5528</v>
      </c>
      <c r="Q649" s="38">
        <f t="shared" si="240"/>
        <v>0</v>
      </c>
      <c r="R649" s="110"/>
    </row>
    <row r="650" spans="1:18" s="50" customFormat="1" ht="35.25" customHeight="1">
      <c r="A650" s="10" t="s">
        <v>36</v>
      </c>
      <c r="B650" s="3" t="s">
        <v>229</v>
      </c>
      <c r="C650" s="3" t="s">
        <v>17</v>
      </c>
      <c r="D650" s="3" t="s">
        <v>556</v>
      </c>
      <c r="E650" s="3" t="s">
        <v>484</v>
      </c>
      <c r="F650" s="38">
        <v>5722</v>
      </c>
      <c r="G650" s="38"/>
      <c r="H650" s="38">
        <v>5528</v>
      </c>
      <c r="I650" s="39"/>
      <c r="J650" s="52"/>
      <c r="K650" s="52"/>
      <c r="L650" s="52"/>
      <c r="M650" s="52"/>
      <c r="N650" s="38">
        <f>F650+J650+K650</f>
        <v>5722</v>
      </c>
      <c r="O650" s="38">
        <f>G650+K650</f>
        <v>0</v>
      </c>
      <c r="P650" s="38">
        <f>H650+L650+M650</f>
        <v>5528</v>
      </c>
      <c r="Q650" s="39">
        <f>I650+M650</f>
        <v>0</v>
      </c>
      <c r="R650" s="110"/>
    </row>
    <row r="651" spans="1:18" s="50" customFormat="1" ht="50.25" hidden="1">
      <c r="A651" s="130" t="s">
        <v>250</v>
      </c>
      <c r="B651" s="125" t="s">
        <v>229</v>
      </c>
      <c r="C651" s="125" t="s">
        <v>17</v>
      </c>
      <c r="D651" s="125" t="s">
        <v>251</v>
      </c>
      <c r="E651" s="125"/>
      <c r="F651" s="127">
        <f t="shared" ref="F651:I653" si="241">F652</f>
        <v>0</v>
      </c>
      <c r="G651" s="127">
        <f t="shared" si="241"/>
        <v>0</v>
      </c>
      <c r="H651" s="127">
        <f t="shared" si="241"/>
        <v>0</v>
      </c>
      <c r="I651" s="128">
        <f t="shared" si="241"/>
        <v>0</v>
      </c>
      <c r="J651" s="52"/>
      <c r="K651" s="52"/>
      <c r="L651" s="52"/>
      <c r="M651" s="52"/>
      <c r="N651" s="38">
        <f t="shared" ref="N651:Q653" si="242">N652</f>
        <v>0</v>
      </c>
      <c r="O651" s="38">
        <f t="shared" si="242"/>
        <v>0</v>
      </c>
      <c r="P651" s="38">
        <f t="shared" si="242"/>
        <v>0</v>
      </c>
      <c r="Q651" s="39">
        <f t="shared" si="242"/>
        <v>0</v>
      </c>
      <c r="R651" s="110"/>
    </row>
    <row r="652" spans="1:18" s="50" customFormat="1" ht="50.25" hidden="1">
      <c r="A652" s="130" t="s">
        <v>640</v>
      </c>
      <c r="B652" s="125" t="s">
        <v>229</v>
      </c>
      <c r="C652" s="125" t="s">
        <v>17</v>
      </c>
      <c r="D652" s="125" t="s">
        <v>641</v>
      </c>
      <c r="E652" s="125"/>
      <c r="F652" s="127">
        <f t="shared" si="241"/>
        <v>0</v>
      </c>
      <c r="G652" s="127">
        <f t="shared" si="241"/>
        <v>0</v>
      </c>
      <c r="H652" s="127">
        <f t="shared" si="241"/>
        <v>0</v>
      </c>
      <c r="I652" s="128">
        <f t="shared" si="241"/>
        <v>0</v>
      </c>
      <c r="J652" s="52"/>
      <c r="K652" s="52"/>
      <c r="L652" s="52"/>
      <c r="M652" s="52"/>
      <c r="N652" s="38">
        <f t="shared" si="242"/>
        <v>0</v>
      </c>
      <c r="O652" s="38">
        <f t="shared" si="242"/>
        <v>0</v>
      </c>
      <c r="P652" s="38">
        <f t="shared" si="242"/>
        <v>0</v>
      </c>
      <c r="Q652" s="39">
        <f t="shared" si="242"/>
        <v>0</v>
      </c>
      <c r="R652" s="110"/>
    </row>
    <row r="653" spans="1:18" s="50" customFormat="1" ht="20.25" hidden="1">
      <c r="A653" s="130" t="s">
        <v>39</v>
      </c>
      <c r="B653" s="125" t="s">
        <v>229</v>
      </c>
      <c r="C653" s="125" t="s">
        <v>17</v>
      </c>
      <c r="D653" s="125" t="s">
        <v>641</v>
      </c>
      <c r="E653" s="125" t="s">
        <v>490</v>
      </c>
      <c r="F653" s="127">
        <f t="shared" si="241"/>
        <v>0</v>
      </c>
      <c r="G653" s="127">
        <f t="shared" si="241"/>
        <v>0</v>
      </c>
      <c r="H653" s="127">
        <f t="shared" si="241"/>
        <v>0</v>
      </c>
      <c r="I653" s="128">
        <f t="shared" si="241"/>
        <v>0</v>
      </c>
      <c r="J653" s="52"/>
      <c r="K653" s="52"/>
      <c r="L653" s="52"/>
      <c r="M653" s="52"/>
      <c r="N653" s="38">
        <f t="shared" si="242"/>
        <v>0</v>
      </c>
      <c r="O653" s="38">
        <f t="shared" si="242"/>
        <v>0</v>
      </c>
      <c r="P653" s="38">
        <f t="shared" si="242"/>
        <v>0</v>
      </c>
      <c r="Q653" s="39">
        <f t="shared" si="242"/>
        <v>0</v>
      </c>
      <c r="R653" s="110"/>
    </row>
    <row r="654" spans="1:18" s="50" customFormat="1" ht="66.75" hidden="1">
      <c r="A654" s="130" t="s">
        <v>180</v>
      </c>
      <c r="B654" s="125" t="s">
        <v>229</v>
      </c>
      <c r="C654" s="125" t="s">
        <v>17</v>
      </c>
      <c r="D654" s="125" t="s">
        <v>641</v>
      </c>
      <c r="E654" s="125" t="s">
        <v>609</v>
      </c>
      <c r="F654" s="127"/>
      <c r="G654" s="127"/>
      <c r="H654" s="127"/>
      <c r="I654" s="128"/>
      <c r="J654" s="52"/>
      <c r="K654" s="52"/>
      <c r="L654" s="52"/>
      <c r="M654" s="52"/>
      <c r="N654" s="38"/>
      <c r="O654" s="38"/>
      <c r="P654" s="38"/>
      <c r="Q654" s="39"/>
      <c r="R654" s="110"/>
    </row>
    <row r="655" spans="1:18" s="50" customFormat="1" ht="20.25">
      <c r="A655" s="10" t="s">
        <v>19</v>
      </c>
      <c r="B655" s="3" t="s">
        <v>229</v>
      </c>
      <c r="C655" s="3" t="s">
        <v>17</v>
      </c>
      <c r="D655" s="51" t="s">
        <v>20</v>
      </c>
      <c r="E655" s="3"/>
      <c r="F655" s="38">
        <f t="shared" ref="F655:Q656" si="243">F656</f>
        <v>9124</v>
      </c>
      <c r="G655" s="38">
        <f t="shared" si="243"/>
        <v>0</v>
      </c>
      <c r="H655" s="38">
        <f t="shared" si="243"/>
        <v>10710</v>
      </c>
      <c r="I655" s="38">
        <f t="shared" si="243"/>
        <v>0</v>
      </c>
      <c r="J655" s="38">
        <f t="shared" si="243"/>
        <v>0</v>
      </c>
      <c r="K655" s="38">
        <f t="shared" si="243"/>
        <v>0</v>
      </c>
      <c r="L655" s="38">
        <f t="shared" si="243"/>
        <v>0</v>
      </c>
      <c r="M655" s="38">
        <f t="shared" si="243"/>
        <v>0</v>
      </c>
      <c r="N655" s="38">
        <f t="shared" si="243"/>
        <v>9124</v>
      </c>
      <c r="O655" s="38">
        <f t="shared" si="243"/>
        <v>0</v>
      </c>
      <c r="P655" s="38">
        <f t="shared" si="243"/>
        <v>10710</v>
      </c>
      <c r="Q655" s="38">
        <f t="shared" si="243"/>
        <v>0</v>
      </c>
      <c r="R655" s="110"/>
    </row>
    <row r="656" spans="1:18" s="50" customFormat="1" ht="20.25">
      <c r="A656" s="116" t="s">
        <v>67</v>
      </c>
      <c r="B656" s="3" t="s">
        <v>229</v>
      </c>
      <c r="C656" s="3" t="s">
        <v>17</v>
      </c>
      <c r="D656" s="3" t="s">
        <v>94</v>
      </c>
      <c r="E656" s="3"/>
      <c r="F656" s="38">
        <f t="shared" si="243"/>
        <v>9124</v>
      </c>
      <c r="G656" s="38">
        <f t="shared" si="243"/>
        <v>0</v>
      </c>
      <c r="H656" s="38">
        <f t="shared" si="243"/>
        <v>10710</v>
      </c>
      <c r="I656" s="38">
        <f t="shared" si="243"/>
        <v>0</v>
      </c>
      <c r="J656" s="38">
        <f t="shared" si="243"/>
        <v>0</v>
      </c>
      <c r="K656" s="38">
        <f t="shared" si="243"/>
        <v>0</v>
      </c>
      <c r="L656" s="38">
        <f t="shared" si="243"/>
        <v>0</v>
      </c>
      <c r="M656" s="38">
        <f t="shared" si="243"/>
        <v>0</v>
      </c>
      <c r="N656" s="38">
        <f t="shared" si="243"/>
        <v>9124</v>
      </c>
      <c r="O656" s="38">
        <f t="shared" si="243"/>
        <v>0</v>
      </c>
      <c r="P656" s="38">
        <f t="shared" si="243"/>
        <v>10710</v>
      </c>
      <c r="Q656" s="38">
        <f t="shared" si="243"/>
        <v>0</v>
      </c>
      <c r="R656" s="110"/>
    </row>
    <row r="657" spans="1:18" s="50" customFormat="1" ht="20.25">
      <c r="A657" s="10" t="s">
        <v>233</v>
      </c>
      <c r="B657" s="9" t="s">
        <v>229</v>
      </c>
      <c r="C657" s="9" t="s">
        <v>17</v>
      </c>
      <c r="D657" s="9" t="s">
        <v>235</v>
      </c>
      <c r="E657" s="3"/>
      <c r="F657" s="38">
        <f>F658+F660</f>
        <v>9124</v>
      </c>
      <c r="G657" s="38">
        <f t="shared" ref="G657:Q657" si="244">G658+G660</f>
        <v>0</v>
      </c>
      <c r="H657" s="38">
        <f t="shared" si="244"/>
        <v>10710</v>
      </c>
      <c r="I657" s="38">
        <f t="shared" si="244"/>
        <v>0</v>
      </c>
      <c r="J657" s="38">
        <f t="shared" si="244"/>
        <v>0</v>
      </c>
      <c r="K657" s="38">
        <f t="shared" si="244"/>
        <v>0</v>
      </c>
      <c r="L657" s="38">
        <f t="shared" si="244"/>
        <v>0</v>
      </c>
      <c r="M657" s="38">
        <f t="shared" si="244"/>
        <v>0</v>
      </c>
      <c r="N657" s="38">
        <f t="shared" si="244"/>
        <v>9124</v>
      </c>
      <c r="O657" s="38">
        <f t="shared" si="244"/>
        <v>0</v>
      </c>
      <c r="P657" s="38">
        <f t="shared" si="244"/>
        <v>10710</v>
      </c>
      <c r="Q657" s="38">
        <f t="shared" si="244"/>
        <v>0</v>
      </c>
      <c r="R657" s="110"/>
    </row>
    <row r="658" spans="1:18" ht="33.75">
      <c r="A658" s="10" t="s">
        <v>35</v>
      </c>
      <c r="B658" s="9" t="s">
        <v>229</v>
      </c>
      <c r="C658" s="9" t="s">
        <v>17</v>
      </c>
      <c r="D658" s="9" t="s">
        <v>235</v>
      </c>
      <c r="E658" s="3" t="s">
        <v>483</v>
      </c>
      <c r="F658" s="38">
        <f t="shared" ref="F658:Q658" si="245">F659</f>
        <v>4172</v>
      </c>
      <c r="G658" s="38">
        <f t="shared" si="245"/>
        <v>0</v>
      </c>
      <c r="H658" s="38">
        <f t="shared" si="245"/>
        <v>4172</v>
      </c>
      <c r="I658" s="38">
        <f t="shared" si="245"/>
        <v>0</v>
      </c>
      <c r="J658" s="38">
        <f t="shared" si="245"/>
        <v>0</v>
      </c>
      <c r="K658" s="38">
        <f t="shared" si="245"/>
        <v>0</v>
      </c>
      <c r="L658" s="38">
        <f t="shared" si="245"/>
        <v>0</v>
      </c>
      <c r="M658" s="38">
        <f t="shared" si="245"/>
        <v>0</v>
      </c>
      <c r="N658" s="38">
        <f t="shared" si="245"/>
        <v>4172</v>
      </c>
      <c r="O658" s="38">
        <f t="shared" si="245"/>
        <v>0</v>
      </c>
      <c r="P658" s="38">
        <f t="shared" si="245"/>
        <v>4172</v>
      </c>
      <c r="Q658" s="38">
        <f t="shared" si="245"/>
        <v>0</v>
      </c>
      <c r="R658" s="110"/>
    </row>
    <row r="659" spans="1:18" s="50" customFormat="1" ht="33.75" customHeight="1">
      <c r="A659" s="8" t="s">
        <v>36</v>
      </c>
      <c r="B659" s="9" t="s">
        <v>229</v>
      </c>
      <c r="C659" s="9" t="s">
        <v>17</v>
      </c>
      <c r="D659" s="9" t="s">
        <v>235</v>
      </c>
      <c r="E659" s="3" t="s">
        <v>484</v>
      </c>
      <c r="F659" s="38">
        <v>4172</v>
      </c>
      <c r="G659" s="38"/>
      <c r="H659" s="38">
        <v>4172</v>
      </c>
      <c r="I659" s="39"/>
      <c r="J659" s="52"/>
      <c r="K659" s="52"/>
      <c r="L659" s="52"/>
      <c r="M659" s="52"/>
      <c r="N659" s="38">
        <f>F659+J659+K659</f>
        <v>4172</v>
      </c>
      <c r="O659" s="38">
        <f>G659+K659</f>
        <v>0</v>
      </c>
      <c r="P659" s="38">
        <f>H659+L659+M659</f>
        <v>4172</v>
      </c>
      <c r="Q659" s="39">
        <f>I659+M659</f>
        <v>0</v>
      </c>
      <c r="R659" s="110"/>
    </row>
    <row r="660" spans="1:18" s="50" customFormat="1" ht="20.25">
      <c r="A660" s="8" t="s">
        <v>39</v>
      </c>
      <c r="B660" s="9" t="s">
        <v>229</v>
      </c>
      <c r="C660" s="9" t="s">
        <v>17</v>
      </c>
      <c r="D660" s="9" t="s">
        <v>235</v>
      </c>
      <c r="E660" s="3" t="s">
        <v>490</v>
      </c>
      <c r="F660" s="38">
        <f>F662+F661</f>
        <v>4952</v>
      </c>
      <c r="G660" s="38">
        <f>G662+G661</f>
        <v>0</v>
      </c>
      <c r="H660" s="38">
        <f>H662+H661</f>
        <v>6538</v>
      </c>
      <c r="I660" s="39">
        <f>I662+I661</f>
        <v>0</v>
      </c>
      <c r="J660" s="52"/>
      <c r="K660" s="52"/>
      <c r="L660" s="52"/>
      <c r="M660" s="52"/>
      <c r="N660" s="38">
        <f>N662+N661</f>
        <v>4952</v>
      </c>
      <c r="O660" s="38">
        <f>O662+O661</f>
        <v>0</v>
      </c>
      <c r="P660" s="38">
        <f>P662+P661</f>
        <v>6538</v>
      </c>
      <c r="Q660" s="39">
        <f>Q662+Q661</f>
        <v>0</v>
      </c>
      <c r="R660" s="110"/>
    </row>
    <row r="661" spans="1:18" s="50" customFormat="1" ht="66.75">
      <c r="A661" s="10" t="s">
        <v>180</v>
      </c>
      <c r="B661" s="9" t="s">
        <v>229</v>
      </c>
      <c r="C661" s="9" t="s">
        <v>17</v>
      </c>
      <c r="D661" s="9" t="s">
        <v>235</v>
      </c>
      <c r="E661" s="3" t="s">
        <v>609</v>
      </c>
      <c r="F661" s="38">
        <v>4952</v>
      </c>
      <c r="G661" s="38"/>
      <c r="H661" s="38">
        <v>6538</v>
      </c>
      <c r="I661" s="39"/>
      <c r="J661" s="52"/>
      <c r="K661" s="52"/>
      <c r="L661" s="52"/>
      <c r="M661" s="52"/>
      <c r="N661" s="38">
        <f>F661+J661+K661</f>
        <v>4952</v>
      </c>
      <c r="O661" s="38">
        <f>G661+K661</f>
        <v>0</v>
      </c>
      <c r="P661" s="38">
        <f>H661+L661+M661</f>
        <v>6538</v>
      </c>
      <c r="Q661" s="39">
        <f>I661+M661</f>
        <v>0</v>
      </c>
      <c r="R661" s="110"/>
    </row>
    <row r="662" spans="1:18" s="50" customFormat="1" ht="20.25" hidden="1">
      <c r="A662" s="124" t="s">
        <v>566</v>
      </c>
      <c r="B662" s="133" t="s">
        <v>229</v>
      </c>
      <c r="C662" s="133" t="s">
        <v>17</v>
      </c>
      <c r="D662" s="133" t="s">
        <v>235</v>
      </c>
      <c r="E662" s="125" t="s">
        <v>492</v>
      </c>
      <c r="F662" s="127"/>
      <c r="G662" s="127"/>
      <c r="H662" s="127"/>
      <c r="I662" s="128"/>
      <c r="J662" s="52"/>
      <c r="K662" s="52"/>
      <c r="L662" s="52"/>
      <c r="M662" s="52"/>
      <c r="N662" s="38"/>
      <c r="O662" s="38"/>
      <c r="P662" s="38"/>
      <c r="Q662" s="39"/>
      <c r="R662" s="110"/>
    </row>
    <row r="663" spans="1:18" s="50" customFormat="1" ht="20.25">
      <c r="A663" s="10"/>
      <c r="B663" s="3"/>
      <c r="C663" s="3"/>
      <c r="D663" s="65"/>
      <c r="E663" s="3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110"/>
    </row>
    <row r="664" spans="1:18" s="50" customFormat="1" ht="20.25">
      <c r="A664" s="33" t="s">
        <v>236</v>
      </c>
      <c r="B664" s="34" t="s">
        <v>229</v>
      </c>
      <c r="C664" s="34" t="s">
        <v>18</v>
      </c>
      <c r="D664" s="43"/>
      <c r="E664" s="34"/>
      <c r="F664" s="44">
        <f>F672+F692+F697+F682+F687+F677</f>
        <v>33196</v>
      </c>
      <c r="G664" s="44">
        <f t="shared" ref="G664:I664" si="246">G672+G692+G697+G682+G687+G677</f>
        <v>0</v>
      </c>
      <c r="H664" s="44">
        <f t="shared" si="246"/>
        <v>23067</v>
      </c>
      <c r="I664" s="44">
        <f t="shared" si="246"/>
        <v>0</v>
      </c>
      <c r="J664" s="44">
        <f>J672+J692+J697+J682+J687+J665</f>
        <v>0</v>
      </c>
      <c r="K664" s="44">
        <f t="shared" ref="K664:Q664" si="247">K672+K692+K697+K682+K687+K665</f>
        <v>0</v>
      </c>
      <c r="L664" s="44">
        <f t="shared" si="247"/>
        <v>0</v>
      </c>
      <c r="M664" s="44">
        <f t="shared" si="247"/>
        <v>0</v>
      </c>
      <c r="N664" s="44">
        <f t="shared" si="247"/>
        <v>32200</v>
      </c>
      <c r="O664" s="44">
        <f t="shared" si="247"/>
        <v>0</v>
      </c>
      <c r="P664" s="44">
        <f t="shared" si="247"/>
        <v>22071</v>
      </c>
      <c r="Q664" s="44">
        <f t="shared" si="247"/>
        <v>0</v>
      </c>
      <c r="R664" s="110"/>
    </row>
    <row r="665" spans="1:18" s="50" customFormat="1" ht="50.25" hidden="1">
      <c r="A665" s="130" t="s">
        <v>635</v>
      </c>
      <c r="B665" s="125" t="s">
        <v>229</v>
      </c>
      <c r="C665" s="125" t="s">
        <v>18</v>
      </c>
      <c r="D665" s="125" t="s">
        <v>520</v>
      </c>
      <c r="E665" s="137"/>
      <c r="F665" s="141"/>
      <c r="G665" s="141"/>
      <c r="H665" s="141"/>
      <c r="I665" s="141"/>
      <c r="J665" s="44">
        <f>J666+J669</f>
        <v>0</v>
      </c>
      <c r="K665" s="44">
        <f t="shared" ref="K665:Q665" si="248">K666+K669</f>
        <v>0</v>
      </c>
      <c r="L665" s="44">
        <f t="shared" si="248"/>
        <v>0</v>
      </c>
      <c r="M665" s="44">
        <f t="shared" si="248"/>
        <v>0</v>
      </c>
      <c r="N665" s="44">
        <f t="shared" si="248"/>
        <v>0</v>
      </c>
      <c r="O665" s="44">
        <f t="shared" si="248"/>
        <v>0</v>
      </c>
      <c r="P665" s="44">
        <f t="shared" si="248"/>
        <v>0</v>
      </c>
      <c r="Q665" s="44">
        <f t="shared" si="248"/>
        <v>0</v>
      </c>
      <c r="R665" s="110"/>
    </row>
    <row r="666" spans="1:18" s="50" customFormat="1" ht="33.75" hidden="1">
      <c r="A666" s="130" t="s">
        <v>623</v>
      </c>
      <c r="B666" s="125" t="s">
        <v>229</v>
      </c>
      <c r="C666" s="125" t="s">
        <v>18</v>
      </c>
      <c r="D666" s="140" t="s">
        <v>642</v>
      </c>
      <c r="E666" s="125"/>
      <c r="F666" s="127"/>
      <c r="G666" s="127"/>
      <c r="H666" s="127"/>
      <c r="I666" s="127"/>
      <c r="J666" s="38">
        <f t="shared" ref="J666:Q670" si="249">J667</f>
        <v>0</v>
      </c>
      <c r="K666" s="38">
        <f t="shared" si="249"/>
        <v>0</v>
      </c>
      <c r="L666" s="38">
        <f t="shared" si="249"/>
        <v>0</v>
      </c>
      <c r="M666" s="38">
        <f t="shared" si="249"/>
        <v>0</v>
      </c>
      <c r="N666" s="38">
        <f t="shared" si="249"/>
        <v>0</v>
      </c>
      <c r="O666" s="38">
        <f t="shared" si="249"/>
        <v>0</v>
      </c>
      <c r="P666" s="38">
        <f t="shared" si="249"/>
        <v>0</v>
      </c>
      <c r="Q666" s="38">
        <f t="shared" si="249"/>
        <v>0</v>
      </c>
      <c r="R666" s="110"/>
    </row>
    <row r="667" spans="1:18" s="50" customFormat="1" ht="33.75" hidden="1">
      <c r="A667" s="130" t="s">
        <v>197</v>
      </c>
      <c r="B667" s="125" t="s">
        <v>229</v>
      </c>
      <c r="C667" s="125" t="s">
        <v>18</v>
      </c>
      <c r="D667" s="140" t="s">
        <v>642</v>
      </c>
      <c r="E667" s="125" t="s">
        <v>504</v>
      </c>
      <c r="F667" s="127"/>
      <c r="G667" s="127"/>
      <c r="H667" s="127"/>
      <c r="I667" s="127"/>
      <c r="J667" s="38">
        <f t="shared" si="249"/>
        <v>0</v>
      </c>
      <c r="K667" s="38">
        <f t="shared" si="249"/>
        <v>0</v>
      </c>
      <c r="L667" s="38">
        <f t="shared" si="249"/>
        <v>0</v>
      </c>
      <c r="M667" s="38">
        <f t="shared" si="249"/>
        <v>0</v>
      </c>
      <c r="N667" s="38">
        <f t="shared" si="249"/>
        <v>0</v>
      </c>
      <c r="O667" s="38">
        <f t="shared" si="249"/>
        <v>0</v>
      </c>
      <c r="P667" s="38">
        <f t="shared" si="249"/>
        <v>0</v>
      </c>
      <c r="Q667" s="38">
        <f t="shared" si="249"/>
        <v>0</v>
      </c>
      <c r="R667" s="110"/>
    </row>
    <row r="668" spans="1:18" s="50" customFormat="1" ht="20.25" hidden="1">
      <c r="A668" s="130" t="s">
        <v>643</v>
      </c>
      <c r="B668" s="125" t="s">
        <v>229</v>
      </c>
      <c r="C668" s="125" t="s">
        <v>18</v>
      </c>
      <c r="D668" s="140" t="s">
        <v>642</v>
      </c>
      <c r="E668" s="125" t="s">
        <v>644</v>
      </c>
      <c r="F668" s="127"/>
      <c r="G668" s="127"/>
      <c r="H668" s="127"/>
      <c r="I668" s="127"/>
      <c r="J668" s="54"/>
      <c r="K668" s="54"/>
      <c r="L668" s="54"/>
      <c r="M668" s="54"/>
      <c r="N668" s="38">
        <f>F668+J668+K668</f>
        <v>0</v>
      </c>
      <c r="O668" s="38">
        <f>G668+K668</f>
        <v>0</v>
      </c>
      <c r="P668" s="38">
        <f>H668+L668+M668</f>
        <v>0</v>
      </c>
      <c r="Q668" s="39">
        <f>I668+M668</f>
        <v>0</v>
      </c>
      <c r="R668" s="110"/>
    </row>
    <row r="669" spans="1:18" s="50" customFormat="1" ht="33.75" hidden="1">
      <c r="A669" s="130" t="s">
        <v>623</v>
      </c>
      <c r="B669" s="125" t="s">
        <v>229</v>
      </c>
      <c r="C669" s="125" t="s">
        <v>18</v>
      </c>
      <c r="D669" s="140" t="s">
        <v>645</v>
      </c>
      <c r="E669" s="125"/>
      <c r="F669" s="127"/>
      <c r="G669" s="127"/>
      <c r="H669" s="127"/>
      <c r="I669" s="127"/>
      <c r="J669" s="38">
        <f t="shared" si="249"/>
        <v>0</v>
      </c>
      <c r="K669" s="38">
        <f t="shared" si="249"/>
        <v>0</v>
      </c>
      <c r="L669" s="38">
        <f t="shared" si="249"/>
        <v>0</v>
      </c>
      <c r="M669" s="38">
        <f t="shared" si="249"/>
        <v>0</v>
      </c>
      <c r="N669" s="38">
        <f t="shared" si="249"/>
        <v>0</v>
      </c>
      <c r="O669" s="38">
        <f t="shared" si="249"/>
        <v>0</v>
      </c>
      <c r="P669" s="38">
        <f t="shared" si="249"/>
        <v>0</v>
      </c>
      <c r="Q669" s="38">
        <f t="shared" si="249"/>
        <v>0</v>
      </c>
      <c r="R669" s="110"/>
    </row>
    <row r="670" spans="1:18" s="50" customFormat="1" ht="33.75" hidden="1">
      <c r="A670" s="130" t="s">
        <v>197</v>
      </c>
      <c r="B670" s="125" t="s">
        <v>229</v>
      </c>
      <c r="C670" s="125" t="s">
        <v>18</v>
      </c>
      <c r="D670" s="140" t="s">
        <v>645</v>
      </c>
      <c r="E670" s="125" t="s">
        <v>504</v>
      </c>
      <c r="F670" s="127"/>
      <c r="G670" s="127"/>
      <c r="H670" s="127"/>
      <c r="I670" s="127"/>
      <c r="J670" s="38">
        <f t="shared" si="249"/>
        <v>0</v>
      </c>
      <c r="K670" s="38">
        <f t="shared" si="249"/>
        <v>0</v>
      </c>
      <c r="L670" s="38">
        <f t="shared" si="249"/>
        <v>0</v>
      </c>
      <c r="M670" s="38">
        <f t="shared" si="249"/>
        <v>0</v>
      </c>
      <c r="N670" s="38">
        <f t="shared" si="249"/>
        <v>0</v>
      </c>
      <c r="O670" s="38">
        <f t="shared" si="249"/>
        <v>0</v>
      </c>
      <c r="P670" s="38">
        <f t="shared" si="249"/>
        <v>0</v>
      </c>
      <c r="Q670" s="38">
        <f t="shared" si="249"/>
        <v>0</v>
      </c>
      <c r="R670" s="110"/>
    </row>
    <row r="671" spans="1:18" s="50" customFormat="1" ht="20.25" hidden="1">
      <c r="A671" s="130" t="s">
        <v>643</v>
      </c>
      <c r="B671" s="125" t="s">
        <v>229</v>
      </c>
      <c r="C671" s="125" t="s">
        <v>18</v>
      </c>
      <c r="D671" s="140" t="s">
        <v>645</v>
      </c>
      <c r="E671" s="125" t="s">
        <v>644</v>
      </c>
      <c r="F671" s="127"/>
      <c r="G671" s="127"/>
      <c r="H671" s="127"/>
      <c r="I671" s="127"/>
      <c r="J671" s="54"/>
      <c r="K671" s="54"/>
      <c r="L671" s="54"/>
      <c r="M671" s="54"/>
      <c r="N671" s="38">
        <f>F671+J671+K671</f>
        <v>0</v>
      </c>
      <c r="O671" s="38">
        <f>G671+K671</f>
        <v>0</v>
      </c>
      <c r="P671" s="38">
        <f>H671+L671+M671</f>
        <v>0</v>
      </c>
      <c r="Q671" s="39">
        <f>I671+M671</f>
        <v>0</v>
      </c>
      <c r="R671" s="110"/>
    </row>
    <row r="672" spans="1:18" s="50" customFormat="1" ht="50.25" hidden="1">
      <c r="A672" s="130" t="s">
        <v>230</v>
      </c>
      <c r="B672" s="125" t="s">
        <v>229</v>
      </c>
      <c r="C672" s="125" t="s">
        <v>18</v>
      </c>
      <c r="D672" s="140" t="s">
        <v>231</v>
      </c>
      <c r="E672" s="125"/>
      <c r="F672" s="144">
        <f t="shared" ref="F672:Q675" si="250">F673</f>
        <v>0</v>
      </c>
      <c r="G672" s="144">
        <f t="shared" si="250"/>
        <v>0</v>
      </c>
      <c r="H672" s="144">
        <f t="shared" si="250"/>
        <v>0</v>
      </c>
      <c r="I672" s="144">
        <f t="shared" si="250"/>
        <v>0</v>
      </c>
      <c r="J672" s="47">
        <f t="shared" si="250"/>
        <v>0</v>
      </c>
      <c r="K672" s="47">
        <f t="shared" si="250"/>
        <v>0</v>
      </c>
      <c r="L672" s="47">
        <f t="shared" si="250"/>
        <v>0</v>
      </c>
      <c r="M672" s="47">
        <f t="shared" si="250"/>
        <v>0</v>
      </c>
      <c r="N672" s="47">
        <f t="shared" si="250"/>
        <v>0</v>
      </c>
      <c r="O672" s="47">
        <f t="shared" si="250"/>
        <v>0</v>
      </c>
      <c r="P672" s="47">
        <f t="shared" si="250"/>
        <v>0</v>
      </c>
      <c r="Q672" s="47">
        <f t="shared" si="250"/>
        <v>0</v>
      </c>
      <c r="R672" s="110"/>
    </row>
    <row r="673" spans="1:18" s="50" customFormat="1" ht="20.25" hidden="1">
      <c r="A673" s="147" t="s">
        <v>67</v>
      </c>
      <c r="B673" s="125" t="s">
        <v>229</v>
      </c>
      <c r="C673" s="125" t="s">
        <v>18</v>
      </c>
      <c r="D673" s="140" t="s">
        <v>232</v>
      </c>
      <c r="E673" s="125"/>
      <c r="F673" s="144">
        <f t="shared" si="250"/>
        <v>0</v>
      </c>
      <c r="G673" s="144">
        <f t="shared" si="250"/>
        <v>0</v>
      </c>
      <c r="H673" s="144">
        <f t="shared" si="250"/>
        <v>0</v>
      </c>
      <c r="I673" s="144">
        <f t="shared" si="250"/>
        <v>0</v>
      </c>
      <c r="J673" s="47">
        <f t="shared" si="250"/>
        <v>0</v>
      </c>
      <c r="K673" s="47">
        <f t="shared" si="250"/>
        <v>0</v>
      </c>
      <c r="L673" s="47">
        <f t="shared" si="250"/>
        <v>0</v>
      </c>
      <c r="M673" s="47">
        <f t="shared" si="250"/>
        <v>0</v>
      </c>
      <c r="N673" s="47">
        <f t="shared" si="250"/>
        <v>0</v>
      </c>
      <c r="O673" s="47">
        <f t="shared" si="250"/>
        <v>0</v>
      </c>
      <c r="P673" s="47">
        <f t="shared" si="250"/>
        <v>0</v>
      </c>
      <c r="Q673" s="47">
        <f t="shared" si="250"/>
        <v>0</v>
      </c>
      <c r="R673" s="110"/>
    </row>
    <row r="674" spans="1:18" s="50" customFormat="1" ht="33" hidden="1" customHeight="1">
      <c r="A674" s="130" t="s">
        <v>237</v>
      </c>
      <c r="B674" s="125" t="s">
        <v>229</v>
      </c>
      <c r="C674" s="125" t="s">
        <v>18</v>
      </c>
      <c r="D674" s="140" t="s">
        <v>646</v>
      </c>
      <c r="E674" s="125"/>
      <c r="F674" s="144">
        <f t="shared" si="250"/>
        <v>0</v>
      </c>
      <c r="G674" s="144">
        <f t="shared" si="250"/>
        <v>0</v>
      </c>
      <c r="H674" s="144">
        <f t="shared" si="250"/>
        <v>0</v>
      </c>
      <c r="I674" s="144">
        <f t="shared" si="250"/>
        <v>0</v>
      </c>
      <c r="J674" s="47">
        <f t="shared" si="250"/>
        <v>0</v>
      </c>
      <c r="K674" s="47">
        <f t="shared" si="250"/>
        <v>0</v>
      </c>
      <c r="L674" s="47">
        <f t="shared" si="250"/>
        <v>0</v>
      </c>
      <c r="M674" s="47">
        <f t="shared" si="250"/>
        <v>0</v>
      </c>
      <c r="N674" s="47">
        <f t="shared" si="250"/>
        <v>0</v>
      </c>
      <c r="O674" s="47">
        <f t="shared" si="250"/>
        <v>0</v>
      </c>
      <c r="P674" s="47">
        <f t="shared" si="250"/>
        <v>0</v>
      </c>
      <c r="Q674" s="47">
        <f t="shared" si="250"/>
        <v>0</v>
      </c>
      <c r="R674" s="110"/>
    </row>
    <row r="675" spans="1:18" s="50" customFormat="1" ht="20.25" hidden="1">
      <c r="A675" s="147" t="s">
        <v>39</v>
      </c>
      <c r="B675" s="125" t="s">
        <v>229</v>
      </c>
      <c r="C675" s="125" t="s">
        <v>18</v>
      </c>
      <c r="D675" s="140" t="s">
        <v>646</v>
      </c>
      <c r="E675" s="125" t="s">
        <v>490</v>
      </c>
      <c r="F675" s="144">
        <f t="shared" si="250"/>
        <v>0</v>
      </c>
      <c r="G675" s="144">
        <f t="shared" si="250"/>
        <v>0</v>
      </c>
      <c r="H675" s="144">
        <f t="shared" si="250"/>
        <v>0</v>
      </c>
      <c r="I675" s="144">
        <f t="shared" si="250"/>
        <v>0</v>
      </c>
      <c r="J675" s="47">
        <f t="shared" si="250"/>
        <v>0</v>
      </c>
      <c r="K675" s="47">
        <f t="shared" si="250"/>
        <v>0</v>
      </c>
      <c r="L675" s="47">
        <f t="shared" si="250"/>
        <v>0</v>
      </c>
      <c r="M675" s="47">
        <f t="shared" si="250"/>
        <v>0</v>
      </c>
      <c r="N675" s="47">
        <f t="shared" si="250"/>
        <v>0</v>
      </c>
      <c r="O675" s="47">
        <f t="shared" si="250"/>
        <v>0</v>
      </c>
      <c r="P675" s="47">
        <f t="shared" si="250"/>
        <v>0</v>
      </c>
      <c r="Q675" s="47">
        <f t="shared" si="250"/>
        <v>0</v>
      </c>
      <c r="R675" s="110"/>
    </row>
    <row r="676" spans="1:18" s="50" customFormat="1" ht="66.75" hidden="1">
      <c r="A676" s="130" t="s">
        <v>180</v>
      </c>
      <c r="B676" s="125" t="s">
        <v>229</v>
      </c>
      <c r="C676" s="125" t="s">
        <v>18</v>
      </c>
      <c r="D676" s="140" t="s">
        <v>646</v>
      </c>
      <c r="E676" s="125" t="s">
        <v>609</v>
      </c>
      <c r="F676" s="127"/>
      <c r="G676" s="127"/>
      <c r="H676" s="127"/>
      <c r="I676" s="128"/>
      <c r="J676" s="52"/>
      <c r="K676" s="52"/>
      <c r="L676" s="52"/>
      <c r="M676" s="52"/>
      <c r="N676" s="38">
        <f>F676+J676+K676</f>
        <v>0</v>
      </c>
      <c r="O676" s="38">
        <f>G676+K676</f>
        <v>0</v>
      </c>
      <c r="P676" s="38">
        <f>H676+L676+M676</f>
        <v>0</v>
      </c>
      <c r="Q676" s="39">
        <f>I676+M676</f>
        <v>0</v>
      </c>
      <c r="R676" s="110"/>
    </row>
    <row r="677" spans="1:18" s="50" customFormat="1" ht="50.25">
      <c r="A677" s="10" t="s">
        <v>500</v>
      </c>
      <c r="B677" s="3" t="s">
        <v>229</v>
      </c>
      <c r="C677" s="3" t="s">
        <v>18</v>
      </c>
      <c r="D677" s="51" t="s">
        <v>476</v>
      </c>
      <c r="E677" s="3"/>
      <c r="F677" s="38">
        <f t="shared" ref="F677:I680" si="251">F678</f>
        <v>996</v>
      </c>
      <c r="G677" s="38">
        <f t="shared" si="251"/>
        <v>0</v>
      </c>
      <c r="H677" s="38">
        <f t="shared" si="251"/>
        <v>996</v>
      </c>
      <c r="I677" s="38">
        <f t="shared" si="251"/>
        <v>0</v>
      </c>
      <c r="J677" s="52"/>
      <c r="K677" s="52"/>
      <c r="L677" s="52"/>
      <c r="M677" s="52"/>
      <c r="N677" s="38"/>
      <c r="O677" s="38"/>
      <c r="P677" s="38"/>
      <c r="Q677" s="39"/>
      <c r="R677" s="110"/>
    </row>
    <row r="678" spans="1:18" s="50" customFormat="1" ht="20.25">
      <c r="A678" s="10" t="s">
        <v>67</v>
      </c>
      <c r="B678" s="3" t="s">
        <v>229</v>
      </c>
      <c r="C678" s="3" t="s">
        <v>18</v>
      </c>
      <c r="D678" s="51" t="s">
        <v>495</v>
      </c>
      <c r="E678" s="3"/>
      <c r="F678" s="38">
        <f t="shared" si="251"/>
        <v>996</v>
      </c>
      <c r="G678" s="38">
        <f t="shared" si="251"/>
        <v>0</v>
      </c>
      <c r="H678" s="38">
        <f t="shared" si="251"/>
        <v>996</v>
      </c>
      <c r="I678" s="38">
        <f t="shared" si="251"/>
        <v>0</v>
      </c>
      <c r="J678" s="52"/>
      <c r="K678" s="52"/>
      <c r="L678" s="52"/>
      <c r="M678" s="52"/>
      <c r="N678" s="38"/>
      <c r="O678" s="38"/>
      <c r="P678" s="38"/>
      <c r="Q678" s="39"/>
      <c r="R678" s="110"/>
    </row>
    <row r="679" spans="1:18" s="50" customFormat="1" ht="20.25">
      <c r="A679" s="10" t="s">
        <v>237</v>
      </c>
      <c r="B679" s="3" t="s">
        <v>229</v>
      </c>
      <c r="C679" s="3" t="s">
        <v>18</v>
      </c>
      <c r="D679" s="51" t="s">
        <v>502</v>
      </c>
      <c r="E679" s="3"/>
      <c r="F679" s="38">
        <f t="shared" si="251"/>
        <v>996</v>
      </c>
      <c r="G679" s="38">
        <f t="shared" si="251"/>
        <v>0</v>
      </c>
      <c r="H679" s="38">
        <f t="shared" si="251"/>
        <v>996</v>
      </c>
      <c r="I679" s="38">
        <f t="shared" si="251"/>
        <v>0</v>
      </c>
      <c r="J679" s="52"/>
      <c r="K679" s="52"/>
      <c r="L679" s="52"/>
      <c r="M679" s="52"/>
      <c r="N679" s="38"/>
      <c r="O679" s="38"/>
      <c r="P679" s="38"/>
      <c r="Q679" s="39"/>
      <c r="R679" s="110"/>
    </row>
    <row r="680" spans="1:18" s="50" customFormat="1" ht="33.75">
      <c r="A680" s="10" t="s">
        <v>35</v>
      </c>
      <c r="B680" s="3" t="s">
        <v>229</v>
      </c>
      <c r="C680" s="3" t="s">
        <v>18</v>
      </c>
      <c r="D680" s="51" t="s">
        <v>502</v>
      </c>
      <c r="E680" s="3" t="s">
        <v>483</v>
      </c>
      <c r="F680" s="38">
        <f t="shared" si="251"/>
        <v>996</v>
      </c>
      <c r="G680" s="38">
        <f t="shared" si="251"/>
        <v>0</v>
      </c>
      <c r="H680" s="38">
        <f t="shared" si="251"/>
        <v>996</v>
      </c>
      <c r="I680" s="38">
        <f t="shared" si="251"/>
        <v>0</v>
      </c>
      <c r="J680" s="52"/>
      <c r="K680" s="52"/>
      <c r="L680" s="52"/>
      <c r="M680" s="52"/>
      <c r="N680" s="38"/>
      <c r="O680" s="38"/>
      <c r="P680" s="38"/>
      <c r="Q680" s="39"/>
      <c r="R680" s="110"/>
    </row>
    <row r="681" spans="1:18" s="50" customFormat="1" ht="32.25" customHeight="1">
      <c r="A681" s="10" t="s">
        <v>36</v>
      </c>
      <c r="B681" s="3" t="s">
        <v>229</v>
      </c>
      <c r="C681" s="3" t="s">
        <v>18</v>
      </c>
      <c r="D681" s="51" t="s">
        <v>502</v>
      </c>
      <c r="E681" s="3" t="s">
        <v>484</v>
      </c>
      <c r="F681" s="38">
        <v>996</v>
      </c>
      <c r="G681" s="38"/>
      <c r="H681" s="38">
        <v>996</v>
      </c>
      <c r="I681" s="39"/>
      <c r="J681" s="52"/>
      <c r="K681" s="52"/>
      <c r="L681" s="52"/>
      <c r="M681" s="52"/>
      <c r="N681" s="38"/>
      <c r="O681" s="38"/>
      <c r="P681" s="38"/>
      <c r="Q681" s="39"/>
      <c r="R681" s="110"/>
    </row>
    <row r="682" spans="1:18" s="50" customFormat="1" ht="50.25">
      <c r="A682" s="10" t="s">
        <v>557</v>
      </c>
      <c r="B682" s="3" t="s">
        <v>229</v>
      </c>
      <c r="C682" s="3" t="s">
        <v>18</v>
      </c>
      <c r="D682" s="51" t="s">
        <v>549</v>
      </c>
      <c r="E682" s="3"/>
      <c r="F682" s="38">
        <f t="shared" ref="F682:Q685" si="252">F683</f>
        <v>598</v>
      </c>
      <c r="G682" s="38">
        <f t="shared" si="252"/>
        <v>0</v>
      </c>
      <c r="H682" s="38">
        <f t="shared" si="252"/>
        <v>598</v>
      </c>
      <c r="I682" s="38">
        <f t="shared" si="252"/>
        <v>0</v>
      </c>
      <c r="J682" s="38">
        <f t="shared" si="252"/>
        <v>0</v>
      </c>
      <c r="K682" s="38">
        <f t="shared" si="252"/>
        <v>0</v>
      </c>
      <c r="L682" s="38">
        <f t="shared" si="252"/>
        <v>0</v>
      </c>
      <c r="M682" s="38">
        <f t="shared" si="252"/>
        <v>0</v>
      </c>
      <c r="N682" s="38">
        <f t="shared" si="252"/>
        <v>598</v>
      </c>
      <c r="O682" s="38">
        <f t="shared" si="252"/>
        <v>0</v>
      </c>
      <c r="P682" s="38">
        <f t="shared" si="252"/>
        <v>598</v>
      </c>
      <c r="Q682" s="38">
        <f t="shared" si="252"/>
        <v>0</v>
      </c>
      <c r="R682" s="110"/>
    </row>
    <row r="683" spans="1:18" s="50" customFormat="1" ht="20.25">
      <c r="A683" s="10" t="s">
        <v>67</v>
      </c>
      <c r="B683" s="3" t="s">
        <v>229</v>
      </c>
      <c r="C683" s="3" t="s">
        <v>18</v>
      </c>
      <c r="D683" s="51" t="s">
        <v>550</v>
      </c>
      <c r="E683" s="3"/>
      <c r="F683" s="38">
        <f t="shared" si="252"/>
        <v>598</v>
      </c>
      <c r="G683" s="38">
        <f t="shared" si="252"/>
        <v>0</v>
      </c>
      <c r="H683" s="38">
        <f t="shared" si="252"/>
        <v>598</v>
      </c>
      <c r="I683" s="38">
        <f t="shared" si="252"/>
        <v>0</v>
      </c>
      <c r="J683" s="38">
        <f t="shared" si="252"/>
        <v>0</v>
      </c>
      <c r="K683" s="38">
        <f t="shared" si="252"/>
        <v>0</v>
      </c>
      <c r="L683" s="38">
        <f t="shared" si="252"/>
        <v>0</v>
      </c>
      <c r="M683" s="38">
        <f t="shared" si="252"/>
        <v>0</v>
      </c>
      <c r="N683" s="38">
        <f t="shared" si="252"/>
        <v>598</v>
      </c>
      <c r="O683" s="38">
        <f t="shared" si="252"/>
        <v>0</v>
      </c>
      <c r="P683" s="38">
        <f t="shared" si="252"/>
        <v>598</v>
      </c>
      <c r="Q683" s="38">
        <f t="shared" si="252"/>
        <v>0</v>
      </c>
      <c r="R683" s="110"/>
    </row>
    <row r="684" spans="1:18" s="50" customFormat="1" ht="20.25" customHeight="1">
      <c r="A684" s="10" t="s">
        <v>237</v>
      </c>
      <c r="B684" s="3" t="s">
        <v>229</v>
      </c>
      <c r="C684" s="3" t="s">
        <v>18</v>
      </c>
      <c r="D684" s="51" t="s">
        <v>558</v>
      </c>
      <c r="E684" s="3"/>
      <c r="F684" s="38">
        <f t="shared" si="252"/>
        <v>598</v>
      </c>
      <c r="G684" s="38">
        <f t="shared" si="252"/>
        <v>0</v>
      </c>
      <c r="H684" s="38">
        <f t="shared" si="252"/>
        <v>598</v>
      </c>
      <c r="I684" s="38">
        <f t="shared" si="252"/>
        <v>0</v>
      </c>
      <c r="J684" s="38">
        <f t="shared" si="252"/>
        <v>0</v>
      </c>
      <c r="K684" s="38">
        <f t="shared" si="252"/>
        <v>0</v>
      </c>
      <c r="L684" s="38">
        <f t="shared" si="252"/>
        <v>0</v>
      </c>
      <c r="M684" s="38">
        <f t="shared" si="252"/>
        <v>0</v>
      </c>
      <c r="N684" s="38">
        <f t="shared" si="252"/>
        <v>598</v>
      </c>
      <c r="O684" s="38">
        <f t="shared" si="252"/>
        <v>0</v>
      </c>
      <c r="P684" s="38">
        <f t="shared" si="252"/>
        <v>598</v>
      </c>
      <c r="Q684" s="38">
        <f t="shared" si="252"/>
        <v>0</v>
      </c>
      <c r="R684" s="110"/>
    </row>
    <row r="685" spans="1:18" s="50" customFormat="1" ht="33.75">
      <c r="A685" s="10" t="s">
        <v>35</v>
      </c>
      <c r="B685" s="3" t="s">
        <v>229</v>
      </c>
      <c r="C685" s="3" t="s">
        <v>18</v>
      </c>
      <c r="D685" s="51" t="s">
        <v>558</v>
      </c>
      <c r="E685" s="3" t="s">
        <v>483</v>
      </c>
      <c r="F685" s="38">
        <f t="shared" si="252"/>
        <v>598</v>
      </c>
      <c r="G685" s="38">
        <f t="shared" si="252"/>
        <v>0</v>
      </c>
      <c r="H685" s="38">
        <f t="shared" si="252"/>
        <v>598</v>
      </c>
      <c r="I685" s="38">
        <f t="shared" si="252"/>
        <v>0</v>
      </c>
      <c r="J685" s="38">
        <f t="shared" si="252"/>
        <v>0</v>
      </c>
      <c r="K685" s="38">
        <f t="shared" si="252"/>
        <v>0</v>
      </c>
      <c r="L685" s="38">
        <f t="shared" si="252"/>
        <v>0</v>
      </c>
      <c r="M685" s="38">
        <f t="shared" si="252"/>
        <v>0</v>
      </c>
      <c r="N685" s="38">
        <f t="shared" si="252"/>
        <v>598</v>
      </c>
      <c r="O685" s="38">
        <f t="shared" si="252"/>
        <v>0</v>
      </c>
      <c r="P685" s="38">
        <f t="shared" si="252"/>
        <v>598</v>
      </c>
      <c r="Q685" s="38">
        <f t="shared" si="252"/>
        <v>0</v>
      </c>
      <c r="R685" s="110"/>
    </row>
    <row r="686" spans="1:18" s="50" customFormat="1" ht="32.25" customHeight="1">
      <c r="A686" s="10" t="s">
        <v>36</v>
      </c>
      <c r="B686" s="3" t="s">
        <v>229</v>
      </c>
      <c r="C686" s="3" t="s">
        <v>18</v>
      </c>
      <c r="D686" s="51" t="s">
        <v>558</v>
      </c>
      <c r="E686" s="3" t="s">
        <v>484</v>
      </c>
      <c r="F686" s="38">
        <v>598</v>
      </c>
      <c r="G686" s="38"/>
      <c r="H686" s="38">
        <v>598</v>
      </c>
      <c r="I686" s="39"/>
      <c r="J686" s="52"/>
      <c r="K686" s="52"/>
      <c r="L686" s="52"/>
      <c r="M686" s="52"/>
      <c r="N686" s="38">
        <f>F686+J686+K686</f>
        <v>598</v>
      </c>
      <c r="O686" s="38">
        <f>G686+K686</f>
        <v>0</v>
      </c>
      <c r="P686" s="38">
        <f>H686+L686+M686</f>
        <v>598</v>
      </c>
      <c r="Q686" s="39">
        <f>I686+M686</f>
        <v>0</v>
      </c>
      <c r="R686" s="110"/>
    </row>
    <row r="687" spans="1:18" s="50" customFormat="1" ht="50.25">
      <c r="A687" s="10" t="s">
        <v>562</v>
      </c>
      <c r="B687" s="3" t="s">
        <v>229</v>
      </c>
      <c r="C687" s="3" t="s">
        <v>18</v>
      </c>
      <c r="D687" s="51" t="s">
        <v>559</v>
      </c>
      <c r="E687" s="3"/>
      <c r="F687" s="38">
        <f t="shared" ref="F687:Q690" si="253">F688</f>
        <v>26844</v>
      </c>
      <c r="G687" s="38">
        <f t="shared" si="253"/>
        <v>0</v>
      </c>
      <c r="H687" s="38">
        <f t="shared" si="253"/>
        <v>16715</v>
      </c>
      <c r="I687" s="38">
        <f t="shared" si="253"/>
        <v>0</v>
      </c>
      <c r="J687" s="38">
        <f t="shared" si="253"/>
        <v>0</v>
      </c>
      <c r="K687" s="38">
        <f t="shared" si="253"/>
        <v>0</v>
      </c>
      <c r="L687" s="38">
        <f t="shared" si="253"/>
        <v>0</v>
      </c>
      <c r="M687" s="38">
        <f t="shared" si="253"/>
        <v>0</v>
      </c>
      <c r="N687" s="38">
        <f t="shared" si="253"/>
        <v>26844</v>
      </c>
      <c r="O687" s="38">
        <f t="shared" si="253"/>
        <v>0</v>
      </c>
      <c r="P687" s="38">
        <f t="shared" si="253"/>
        <v>16715</v>
      </c>
      <c r="Q687" s="38">
        <f t="shared" si="253"/>
        <v>0</v>
      </c>
      <c r="R687" s="110"/>
    </row>
    <row r="688" spans="1:18" s="50" customFormat="1" ht="20.25">
      <c r="A688" s="10" t="s">
        <v>67</v>
      </c>
      <c r="B688" s="3" t="s">
        <v>229</v>
      </c>
      <c r="C688" s="3" t="s">
        <v>18</v>
      </c>
      <c r="D688" s="51" t="s">
        <v>560</v>
      </c>
      <c r="E688" s="3"/>
      <c r="F688" s="38">
        <f t="shared" si="253"/>
        <v>26844</v>
      </c>
      <c r="G688" s="38">
        <f t="shared" si="253"/>
        <v>0</v>
      </c>
      <c r="H688" s="38">
        <f t="shared" si="253"/>
        <v>16715</v>
      </c>
      <c r="I688" s="38">
        <f t="shared" si="253"/>
        <v>0</v>
      </c>
      <c r="J688" s="38">
        <f t="shared" si="253"/>
        <v>0</v>
      </c>
      <c r="K688" s="38">
        <f t="shared" si="253"/>
        <v>0</v>
      </c>
      <c r="L688" s="38">
        <f t="shared" si="253"/>
        <v>0</v>
      </c>
      <c r="M688" s="38">
        <f t="shared" si="253"/>
        <v>0</v>
      </c>
      <c r="N688" s="38">
        <f t="shared" si="253"/>
        <v>26844</v>
      </c>
      <c r="O688" s="38">
        <f t="shared" si="253"/>
        <v>0</v>
      </c>
      <c r="P688" s="38">
        <f t="shared" si="253"/>
        <v>16715</v>
      </c>
      <c r="Q688" s="38">
        <f t="shared" si="253"/>
        <v>0</v>
      </c>
      <c r="R688" s="110"/>
    </row>
    <row r="689" spans="1:18" s="50" customFormat="1" ht="21.75" customHeight="1">
      <c r="A689" s="10" t="s">
        <v>237</v>
      </c>
      <c r="B689" s="3" t="s">
        <v>229</v>
      </c>
      <c r="C689" s="3" t="s">
        <v>18</v>
      </c>
      <c r="D689" s="51" t="s">
        <v>561</v>
      </c>
      <c r="E689" s="3"/>
      <c r="F689" s="38">
        <f t="shared" si="253"/>
        <v>26844</v>
      </c>
      <c r="G689" s="38">
        <f t="shared" si="253"/>
        <v>0</v>
      </c>
      <c r="H689" s="38">
        <f t="shared" si="253"/>
        <v>16715</v>
      </c>
      <c r="I689" s="38">
        <f t="shared" si="253"/>
        <v>0</v>
      </c>
      <c r="J689" s="38">
        <f t="shared" si="253"/>
        <v>0</v>
      </c>
      <c r="K689" s="38">
        <f t="shared" si="253"/>
        <v>0</v>
      </c>
      <c r="L689" s="38">
        <f t="shared" si="253"/>
        <v>0</v>
      </c>
      <c r="M689" s="38">
        <f t="shared" si="253"/>
        <v>0</v>
      </c>
      <c r="N689" s="38">
        <f t="shared" si="253"/>
        <v>26844</v>
      </c>
      <c r="O689" s="38">
        <f t="shared" si="253"/>
        <v>0</v>
      </c>
      <c r="P689" s="38">
        <f t="shared" si="253"/>
        <v>16715</v>
      </c>
      <c r="Q689" s="38">
        <f t="shared" si="253"/>
        <v>0</v>
      </c>
      <c r="R689" s="110"/>
    </row>
    <row r="690" spans="1:18" s="50" customFormat="1" ht="33.75">
      <c r="A690" s="10" t="s">
        <v>35</v>
      </c>
      <c r="B690" s="3" t="s">
        <v>229</v>
      </c>
      <c r="C690" s="3" t="s">
        <v>18</v>
      </c>
      <c r="D690" s="51" t="s">
        <v>561</v>
      </c>
      <c r="E690" s="3" t="s">
        <v>483</v>
      </c>
      <c r="F690" s="38">
        <f t="shared" si="253"/>
        <v>26844</v>
      </c>
      <c r="G690" s="38">
        <f t="shared" si="253"/>
        <v>0</v>
      </c>
      <c r="H690" s="38">
        <f t="shared" si="253"/>
        <v>16715</v>
      </c>
      <c r="I690" s="38">
        <f t="shared" si="253"/>
        <v>0</v>
      </c>
      <c r="J690" s="38">
        <f t="shared" si="253"/>
        <v>0</v>
      </c>
      <c r="K690" s="38">
        <f t="shared" si="253"/>
        <v>0</v>
      </c>
      <c r="L690" s="38">
        <f t="shared" si="253"/>
        <v>0</v>
      </c>
      <c r="M690" s="38">
        <f t="shared" si="253"/>
        <v>0</v>
      </c>
      <c r="N690" s="38">
        <f t="shared" si="253"/>
        <v>26844</v>
      </c>
      <c r="O690" s="38">
        <f t="shared" si="253"/>
        <v>0</v>
      </c>
      <c r="P690" s="38">
        <f t="shared" si="253"/>
        <v>16715</v>
      </c>
      <c r="Q690" s="38">
        <f t="shared" si="253"/>
        <v>0</v>
      </c>
      <c r="R690" s="110"/>
    </row>
    <row r="691" spans="1:18" s="50" customFormat="1" ht="33" customHeight="1">
      <c r="A691" s="10" t="s">
        <v>36</v>
      </c>
      <c r="B691" s="3" t="s">
        <v>229</v>
      </c>
      <c r="C691" s="3" t="s">
        <v>18</v>
      </c>
      <c r="D691" s="51" t="s">
        <v>561</v>
      </c>
      <c r="E691" s="3" t="s">
        <v>484</v>
      </c>
      <c r="F691" s="38">
        <v>26844</v>
      </c>
      <c r="G691" s="38"/>
      <c r="H691" s="38">
        <v>16715</v>
      </c>
      <c r="I691" s="39"/>
      <c r="J691" s="52"/>
      <c r="K691" s="52"/>
      <c r="L691" s="52"/>
      <c r="M691" s="52"/>
      <c r="N691" s="38">
        <f>F691+J691+K691</f>
        <v>26844</v>
      </c>
      <c r="O691" s="38">
        <f>G691+K691</f>
        <v>0</v>
      </c>
      <c r="P691" s="38">
        <f>H691+L691+M691</f>
        <v>16715</v>
      </c>
      <c r="Q691" s="39">
        <f>I691+M691</f>
        <v>0</v>
      </c>
      <c r="R691" s="110"/>
    </row>
    <row r="692" spans="1:18" s="50" customFormat="1" ht="33.75" hidden="1">
      <c r="A692" s="147" t="s">
        <v>256</v>
      </c>
      <c r="B692" s="125" t="s">
        <v>229</v>
      </c>
      <c r="C692" s="125" t="s">
        <v>18</v>
      </c>
      <c r="D692" s="140" t="s">
        <v>647</v>
      </c>
      <c r="E692" s="125"/>
      <c r="F692" s="127">
        <f t="shared" ref="F692:I695" si="254">F693</f>
        <v>0</v>
      </c>
      <c r="G692" s="127">
        <f t="shared" si="254"/>
        <v>0</v>
      </c>
      <c r="H692" s="144">
        <f t="shared" si="254"/>
        <v>0</v>
      </c>
      <c r="I692" s="128">
        <f t="shared" si="254"/>
        <v>0</v>
      </c>
      <c r="J692" s="52"/>
      <c r="K692" s="52"/>
      <c r="L692" s="52"/>
      <c r="M692" s="52"/>
      <c r="N692" s="38">
        <f t="shared" ref="N692:Q695" si="255">N693</f>
        <v>0</v>
      </c>
      <c r="O692" s="38">
        <f t="shared" si="255"/>
        <v>0</v>
      </c>
      <c r="P692" s="47">
        <f t="shared" si="255"/>
        <v>0</v>
      </c>
      <c r="Q692" s="39">
        <f t="shared" si="255"/>
        <v>0</v>
      </c>
      <c r="R692" s="110"/>
    </row>
    <row r="693" spans="1:18" s="50" customFormat="1" ht="20.25" hidden="1">
      <c r="A693" s="130" t="s">
        <v>67</v>
      </c>
      <c r="B693" s="125" t="s">
        <v>229</v>
      </c>
      <c r="C693" s="125" t="s">
        <v>18</v>
      </c>
      <c r="D693" s="140" t="s">
        <v>648</v>
      </c>
      <c r="E693" s="125"/>
      <c r="F693" s="127">
        <f t="shared" si="254"/>
        <v>0</v>
      </c>
      <c r="G693" s="127">
        <f t="shared" si="254"/>
        <v>0</v>
      </c>
      <c r="H693" s="144">
        <f t="shared" si="254"/>
        <v>0</v>
      </c>
      <c r="I693" s="128">
        <f t="shared" si="254"/>
        <v>0</v>
      </c>
      <c r="J693" s="52"/>
      <c r="K693" s="52"/>
      <c r="L693" s="52"/>
      <c r="M693" s="52"/>
      <c r="N693" s="38">
        <f t="shared" si="255"/>
        <v>0</v>
      </c>
      <c r="O693" s="38">
        <f t="shared" si="255"/>
        <v>0</v>
      </c>
      <c r="P693" s="47">
        <f t="shared" si="255"/>
        <v>0</v>
      </c>
      <c r="Q693" s="39">
        <f t="shared" si="255"/>
        <v>0</v>
      </c>
      <c r="R693" s="110"/>
    </row>
    <row r="694" spans="1:18" s="50" customFormat="1" ht="20.25" hidden="1">
      <c r="A694" s="130" t="s">
        <v>237</v>
      </c>
      <c r="B694" s="125" t="s">
        <v>229</v>
      </c>
      <c r="C694" s="125" t="s">
        <v>18</v>
      </c>
      <c r="D694" s="140" t="s">
        <v>649</v>
      </c>
      <c r="E694" s="125"/>
      <c r="F694" s="127">
        <f t="shared" si="254"/>
        <v>0</v>
      </c>
      <c r="G694" s="127">
        <f t="shared" si="254"/>
        <v>0</v>
      </c>
      <c r="H694" s="144">
        <f t="shared" si="254"/>
        <v>0</v>
      </c>
      <c r="I694" s="128">
        <f t="shared" si="254"/>
        <v>0</v>
      </c>
      <c r="J694" s="52"/>
      <c r="K694" s="52"/>
      <c r="L694" s="52"/>
      <c r="M694" s="52"/>
      <c r="N694" s="38">
        <f t="shared" si="255"/>
        <v>0</v>
      </c>
      <c r="O694" s="38">
        <f t="shared" si="255"/>
        <v>0</v>
      </c>
      <c r="P694" s="47">
        <f t="shared" si="255"/>
        <v>0</v>
      </c>
      <c r="Q694" s="39">
        <f t="shared" si="255"/>
        <v>0</v>
      </c>
      <c r="R694" s="110"/>
    </row>
    <row r="695" spans="1:18" s="50" customFormat="1" ht="33.75" hidden="1">
      <c r="A695" s="130" t="s">
        <v>35</v>
      </c>
      <c r="B695" s="125" t="s">
        <v>229</v>
      </c>
      <c r="C695" s="125" t="s">
        <v>18</v>
      </c>
      <c r="D695" s="140" t="s">
        <v>649</v>
      </c>
      <c r="E695" s="125" t="s">
        <v>483</v>
      </c>
      <c r="F695" s="127">
        <f t="shared" si="254"/>
        <v>0</v>
      </c>
      <c r="G695" s="127">
        <f t="shared" si="254"/>
        <v>0</v>
      </c>
      <c r="H695" s="144">
        <f t="shared" si="254"/>
        <v>0</v>
      </c>
      <c r="I695" s="128">
        <f t="shared" si="254"/>
        <v>0</v>
      </c>
      <c r="J695" s="52"/>
      <c r="K695" s="52"/>
      <c r="L695" s="52"/>
      <c r="M695" s="52"/>
      <c r="N695" s="38">
        <f t="shared" si="255"/>
        <v>0</v>
      </c>
      <c r="O695" s="38">
        <f t="shared" si="255"/>
        <v>0</v>
      </c>
      <c r="P695" s="47">
        <f t="shared" si="255"/>
        <v>0</v>
      </c>
      <c r="Q695" s="39">
        <f t="shared" si="255"/>
        <v>0</v>
      </c>
      <c r="R695" s="110"/>
    </row>
    <row r="696" spans="1:18" s="50" customFormat="1" ht="50.25" hidden="1">
      <c r="A696" s="130" t="s">
        <v>36</v>
      </c>
      <c r="B696" s="125" t="s">
        <v>229</v>
      </c>
      <c r="C696" s="125" t="s">
        <v>18</v>
      </c>
      <c r="D696" s="140" t="s">
        <v>649</v>
      </c>
      <c r="E696" s="125" t="s">
        <v>484</v>
      </c>
      <c r="F696" s="127"/>
      <c r="G696" s="127"/>
      <c r="H696" s="127"/>
      <c r="I696" s="128"/>
      <c r="J696" s="52"/>
      <c r="K696" s="52"/>
      <c r="L696" s="52"/>
      <c r="M696" s="52"/>
      <c r="N696" s="38"/>
      <c r="O696" s="38"/>
      <c r="P696" s="38"/>
      <c r="Q696" s="39"/>
      <c r="R696" s="110"/>
    </row>
    <row r="697" spans="1:18" s="50" customFormat="1" ht="20.25">
      <c r="A697" s="76" t="s">
        <v>19</v>
      </c>
      <c r="B697" s="3" t="s">
        <v>229</v>
      </c>
      <c r="C697" s="3" t="s">
        <v>18</v>
      </c>
      <c r="D697" s="51" t="s">
        <v>20</v>
      </c>
      <c r="E697" s="3"/>
      <c r="F697" s="38">
        <f t="shared" ref="F697:Q697" si="256">F698</f>
        <v>4758</v>
      </c>
      <c r="G697" s="38">
        <f t="shared" si="256"/>
        <v>0</v>
      </c>
      <c r="H697" s="38">
        <f t="shared" si="256"/>
        <v>4758</v>
      </c>
      <c r="I697" s="38">
        <f t="shared" si="256"/>
        <v>0</v>
      </c>
      <c r="J697" s="38">
        <f t="shared" si="256"/>
        <v>0</v>
      </c>
      <c r="K697" s="38">
        <f t="shared" si="256"/>
        <v>0</v>
      </c>
      <c r="L697" s="38">
        <f t="shared" si="256"/>
        <v>0</v>
      </c>
      <c r="M697" s="38">
        <f t="shared" si="256"/>
        <v>0</v>
      </c>
      <c r="N697" s="38">
        <f t="shared" si="256"/>
        <v>4758</v>
      </c>
      <c r="O697" s="38">
        <f t="shared" si="256"/>
        <v>0</v>
      </c>
      <c r="P697" s="38">
        <f t="shared" si="256"/>
        <v>4758</v>
      </c>
      <c r="Q697" s="38">
        <f t="shared" si="256"/>
        <v>0</v>
      </c>
      <c r="R697" s="110"/>
    </row>
    <row r="698" spans="1:18" s="50" customFormat="1" ht="20.25">
      <c r="A698" s="76" t="s">
        <v>67</v>
      </c>
      <c r="B698" s="3" t="s">
        <v>229</v>
      </c>
      <c r="C698" s="3" t="s">
        <v>18</v>
      </c>
      <c r="D698" s="51" t="s">
        <v>94</v>
      </c>
      <c r="E698" s="3"/>
      <c r="F698" s="38">
        <f>F702+F699</f>
        <v>4758</v>
      </c>
      <c r="G698" s="38">
        <f t="shared" ref="G698:Q698" si="257">G702+G699</f>
        <v>0</v>
      </c>
      <c r="H698" s="38">
        <f t="shared" si="257"/>
        <v>4758</v>
      </c>
      <c r="I698" s="38">
        <f t="shared" si="257"/>
        <v>0</v>
      </c>
      <c r="J698" s="38">
        <f t="shared" si="257"/>
        <v>0</v>
      </c>
      <c r="K698" s="38">
        <f t="shared" si="257"/>
        <v>0</v>
      </c>
      <c r="L698" s="38">
        <f t="shared" si="257"/>
        <v>0</v>
      </c>
      <c r="M698" s="38">
        <f t="shared" si="257"/>
        <v>0</v>
      </c>
      <c r="N698" s="38">
        <f t="shared" si="257"/>
        <v>4758</v>
      </c>
      <c r="O698" s="38">
        <f t="shared" si="257"/>
        <v>0</v>
      </c>
      <c r="P698" s="38">
        <f t="shared" si="257"/>
        <v>4758</v>
      </c>
      <c r="Q698" s="38">
        <f t="shared" si="257"/>
        <v>0</v>
      </c>
      <c r="R698" s="110"/>
    </row>
    <row r="699" spans="1:18" s="50" customFormat="1" ht="20.25" hidden="1">
      <c r="A699" s="147" t="s">
        <v>195</v>
      </c>
      <c r="B699" s="125" t="s">
        <v>229</v>
      </c>
      <c r="C699" s="125" t="s">
        <v>18</v>
      </c>
      <c r="D699" s="140" t="s">
        <v>626</v>
      </c>
      <c r="E699" s="125"/>
      <c r="F699" s="127">
        <f>F700</f>
        <v>0</v>
      </c>
      <c r="G699" s="127">
        <f t="shared" ref="G699:Q700" si="258">G700</f>
        <v>0</v>
      </c>
      <c r="H699" s="127">
        <f t="shared" si="258"/>
        <v>0</v>
      </c>
      <c r="I699" s="127">
        <f t="shared" si="258"/>
        <v>0</v>
      </c>
      <c r="J699" s="38">
        <f t="shared" si="258"/>
        <v>0</v>
      </c>
      <c r="K699" s="38">
        <f t="shared" si="258"/>
        <v>0</v>
      </c>
      <c r="L699" s="38">
        <f t="shared" si="258"/>
        <v>0</v>
      </c>
      <c r="M699" s="38">
        <f t="shared" si="258"/>
        <v>0</v>
      </c>
      <c r="N699" s="38">
        <f t="shared" si="258"/>
        <v>0</v>
      </c>
      <c r="O699" s="38">
        <f t="shared" si="258"/>
        <v>0</v>
      </c>
      <c r="P699" s="38">
        <f t="shared" si="258"/>
        <v>0</v>
      </c>
      <c r="Q699" s="38">
        <f t="shared" si="258"/>
        <v>0</v>
      </c>
      <c r="R699" s="110"/>
    </row>
    <row r="700" spans="1:18" s="50" customFormat="1" ht="33.75" hidden="1">
      <c r="A700" s="147" t="s">
        <v>197</v>
      </c>
      <c r="B700" s="125" t="s">
        <v>229</v>
      </c>
      <c r="C700" s="125" t="s">
        <v>18</v>
      </c>
      <c r="D700" s="140" t="s">
        <v>626</v>
      </c>
      <c r="E700" s="125" t="s">
        <v>504</v>
      </c>
      <c r="F700" s="127">
        <f>F701</f>
        <v>0</v>
      </c>
      <c r="G700" s="127">
        <f t="shared" si="258"/>
        <v>0</v>
      </c>
      <c r="H700" s="127">
        <f t="shared" si="258"/>
        <v>0</v>
      </c>
      <c r="I700" s="127">
        <f t="shared" si="258"/>
        <v>0</v>
      </c>
      <c r="J700" s="38">
        <f t="shared" si="258"/>
        <v>0</v>
      </c>
      <c r="K700" s="38">
        <f t="shared" si="258"/>
        <v>0</v>
      </c>
      <c r="L700" s="38">
        <f t="shared" si="258"/>
        <v>0</v>
      </c>
      <c r="M700" s="38">
        <f t="shared" si="258"/>
        <v>0</v>
      </c>
      <c r="N700" s="38">
        <f t="shared" si="258"/>
        <v>0</v>
      </c>
      <c r="O700" s="38">
        <f t="shared" si="258"/>
        <v>0</v>
      </c>
      <c r="P700" s="38">
        <f t="shared" si="258"/>
        <v>0</v>
      </c>
      <c r="Q700" s="38">
        <f t="shared" si="258"/>
        <v>0</v>
      </c>
      <c r="R700" s="110"/>
    </row>
    <row r="701" spans="1:18" s="50" customFormat="1" ht="20.25" hidden="1">
      <c r="A701" s="147" t="s">
        <v>195</v>
      </c>
      <c r="B701" s="125" t="s">
        <v>229</v>
      </c>
      <c r="C701" s="125" t="s">
        <v>18</v>
      </c>
      <c r="D701" s="140" t="s">
        <v>626</v>
      </c>
      <c r="E701" s="125" t="s">
        <v>505</v>
      </c>
      <c r="F701" s="127"/>
      <c r="G701" s="127"/>
      <c r="H701" s="127"/>
      <c r="I701" s="128"/>
      <c r="J701" s="52"/>
      <c r="K701" s="52"/>
      <c r="L701" s="52"/>
      <c r="M701" s="52"/>
      <c r="N701" s="38">
        <f>F701+J701+K701</f>
        <v>0</v>
      </c>
      <c r="O701" s="38">
        <f>G701+K701</f>
        <v>0</v>
      </c>
      <c r="P701" s="38">
        <f>H701+L701+M701</f>
        <v>0</v>
      </c>
      <c r="Q701" s="39">
        <f>I701+M701</f>
        <v>0</v>
      </c>
      <c r="R701" s="110"/>
    </row>
    <row r="702" spans="1:18" s="50" customFormat="1" ht="20.25">
      <c r="A702" s="76" t="s">
        <v>650</v>
      </c>
      <c r="B702" s="3" t="s">
        <v>229</v>
      </c>
      <c r="C702" s="3" t="s">
        <v>18</v>
      </c>
      <c r="D702" s="51" t="s">
        <v>238</v>
      </c>
      <c r="E702" s="3"/>
      <c r="F702" s="38">
        <f>F703+F705</f>
        <v>4758</v>
      </c>
      <c r="G702" s="38">
        <f t="shared" ref="G702:Q702" si="259">G703+G705</f>
        <v>0</v>
      </c>
      <c r="H702" s="38">
        <f t="shared" si="259"/>
        <v>4758</v>
      </c>
      <c r="I702" s="38">
        <f t="shared" si="259"/>
        <v>0</v>
      </c>
      <c r="J702" s="38">
        <f t="shared" si="259"/>
        <v>0</v>
      </c>
      <c r="K702" s="38">
        <f t="shared" si="259"/>
        <v>0</v>
      </c>
      <c r="L702" s="38">
        <f t="shared" si="259"/>
        <v>0</v>
      </c>
      <c r="M702" s="38">
        <f t="shared" si="259"/>
        <v>0</v>
      </c>
      <c r="N702" s="38">
        <f t="shared" si="259"/>
        <v>4758</v>
      </c>
      <c r="O702" s="38">
        <f t="shared" si="259"/>
        <v>0</v>
      </c>
      <c r="P702" s="38">
        <f t="shared" si="259"/>
        <v>4758</v>
      </c>
      <c r="Q702" s="38">
        <f t="shared" si="259"/>
        <v>0</v>
      </c>
      <c r="R702" s="110"/>
    </row>
    <row r="703" spans="1:18" s="50" customFormat="1" ht="33.75">
      <c r="A703" s="10" t="s">
        <v>35</v>
      </c>
      <c r="B703" s="3" t="s">
        <v>229</v>
      </c>
      <c r="C703" s="3" t="s">
        <v>18</v>
      </c>
      <c r="D703" s="51" t="s">
        <v>238</v>
      </c>
      <c r="E703" s="3" t="s">
        <v>483</v>
      </c>
      <c r="F703" s="38">
        <f t="shared" ref="F703:Q703" si="260">F704</f>
        <v>4758</v>
      </c>
      <c r="G703" s="38">
        <f t="shared" si="260"/>
        <v>0</v>
      </c>
      <c r="H703" s="38">
        <f t="shared" si="260"/>
        <v>4758</v>
      </c>
      <c r="I703" s="38">
        <f t="shared" si="260"/>
        <v>0</v>
      </c>
      <c r="J703" s="38">
        <f t="shared" si="260"/>
        <v>0</v>
      </c>
      <c r="K703" s="38">
        <f t="shared" si="260"/>
        <v>0</v>
      </c>
      <c r="L703" s="38">
        <f t="shared" si="260"/>
        <v>0</v>
      </c>
      <c r="M703" s="38">
        <f t="shared" si="260"/>
        <v>0</v>
      </c>
      <c r="N703" s="38">
        <f t="shared" si="260"/>
        <v>4758</v>
      </c>
      <c r="O703" s="38">
        <f t="shared" si="260"/>
        <v>0</v>
      </c>
      <c r="P703" s="38">
        <f t="shared" si="260"/>
        <v>4758</v>
      </c>
      <c r="Q703" s="38">
        <f t="shared" si="260"/>
        <v>0</v>
      </c>
      <c r="R703" s="110"/>
    </row>
    <row r="704" spans="1:18" s="50" customFormat="1" ht="32.25" customHeight="1">
      <c r="A704" s="8" t="s">
        <v>36</v>
      </c>
      <c r="B704" s="3" t="s">
        <v>229</v>
      </c>
      <c r="C704" s="3" t="s">
        <v>18</v>
      </c>
      <c r="D704" s="51" t="s">
        <v>238</v>
      </c>
      <c r="E704" s="3" t="s">
        <v>484</v>
      </c>
      <c r="F704" s="38">
        <v>4758</v>
      </c>
      <c r="G704" s="38"/>
      <c r="H704" s="38">
        <v>4758</v>
      </c>
      <c r="I704" s="39"/>
      <c r="J704" s="52"/>
      <c r="K704" s="52"/>
      <c r="L704" s="52"/>
      <c r="M704" s="52"/>
      <c r="N704" s="38">
        <f>F704+J704+K704</f>
        <v>4758</v>
      </c>
      <c r="O704" s="38">
        <f>G704+K704</f>
        <v>0</v>
      </c>
      <c r="P704" s="38">
        <f>H704+L704+M704</f>
        <v>4758</v>
      </c>
      <c r="Q704" s="39">
        <f>I704+M704</f>
        <v>0</v>
      </c>
      <c r="R704" s="110"/>
    </row>
    <row r="705" spans="1:18" s="50" customFormat="1" ht="20.25" hidden="1">
      <c r="A705" s="130" t="s">
        <v>39</v>
      </c>
      <c r="B705" s="125" t="s">
        <v>229</v>
      </c>
      <c r="C705" s="125" t="s">
        <v>18</v>
      </c>
      <c r="D705" s="140" t="s">
        <v>238</v>
      </c>
      <c r="E705" s="125" t="s">
        <v>490</v>
      </c>
      <c r="F705" s="127">
        <f>F706</f>
        <v>0</v>
      </c>
      <c r="G705" s="127">
        <f>G706</f>
        <v>0</v>
      </c>
      <c r="H705" s="127">
        <f>H706</f>
        <v>0</v>
      </c>
      <c r="I705" s="128">
        <f>I706</f>
        <v>0</v>
      </c>
      <c r="J705" s="52"/>
      <c r="K705" s="52"/>
      <c r="L705" s="52"/>
      <c r="M705" s="52"/>
      <c r="N705" s="38">
        <f>N706</f>
        <v>0</v>
      </c>
      <c r="O705" s="38">
        <f>O706</f>
        <v>0</v>
      </c>
      <c r="P705" s="38">
        <f>P706</f>
        <v>0</v>
      </c>
      <c r="Q705" s="39">
        <f>Q706</f>
        <v>0</v>
      </c>
      <c r="R705" s="110"/>
    </row>
    <row r="706" spans="1:18" s="50" customFormat="1" ht="66.75" hidden="1">
      <c r="A706" s="130" t="s">
        <v>180</v>
      </c>
      <c r="B706" s="125" t="s">
        <v>229</v>
      </c>
      <c r="C706" s="125" t="s">
        <v>18</v>
      </c>
      <c r="D706" s="140" t="s">
        <v>238</v>
      </c>
      <c r="E706" s="125" t="s">
        <v>609</v>
      </c>
      <c r="F706" s="127"/>
      <c r="G706" s="127"/>
      <c r="H706" s="127"/>
      <c r="I706" s="128"/>
      <c r="J706" s="52"/>
      <c r="K706" s="52"/>
      <c r="L706" s="52"/>
      <c r="M706" s="52"/>
      <c r="N706" s="38"/>
      <c r="O706" s="38"/>
      <c r="P706" s="38"/>
      <c r="Q706" s="39"/>
      <c r="R706" s="110"/>
    </row>
    <row r="707" spans="1:18" s="50" customFormat="1" ht="20.25">
      <c r="A707" s="42"/>
      <c r="B707" s="3"/>
      <c r="C707" s="3"/>
      <c r="D707" s="65"/>
      <c r="E707" s="3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10"/>
    </row>
    <row r="708" spans="1:18" s="50" customFormat="1" ht="16.5" customHeight="1">
      <c r="A708" s="33" t="s">
        <v>239</v>
      </c>
      <c r="B708" s="34" t="s">
        <v>229</v>
      </c>
      <c r="C708" s="34" t="s">
        <v>28</v>
      </c>
      <c r="D708" s="43"/>
      <c r="E708" s="34"/>
      <c r="F708" s="44">
        <f t="shared" ref="F708:Q708" si="261">F709+F728+F776+F738+F759+F733+F722</f>
        <v>768440</v>
      </c>
      <c r="G708" s="44">
        <f t="shared" si="261"/>
        <v>0</v>
      </c>
      <c r="H708" s="44">
        <f t="shared" si="261"/>
        <v>785246</v>
      </c>
      <c r="I708" s="44">
        <f t="shared" si="261"/>
        <v>0</v>
      </c>
      <c r="J708" s="44">
        <f t="shared" si="261"/>
        <v>0</v>
      </c>
      <c r="K708" s="44">
        <f t="shared" si="261"/>
        <v>0</v>
      </c>
      <c r="L708" s="44">
        <f t="shared" si="261"/>
        <v>0</v>
      </c>
      <c r="M708" s="44">
        <f t="shared" si="261"/>
        <v>0</v>
      </c>
      <c r="N708" s="44">
        <f t="shared" si="261"/>
        <v>755685</v>
      </c>
      <c r="O708" s="44">
        <f t="shared" si="261"/>
        <v>0</v>
      </c>
      <c r="P708" s="44">
        <f t="shared" si="261"/>
        <v>762337</v>
      </c>
      <c r="Q708" s="44">
        <f t="shared" si="261"/>
        <v>0</v>
      </c>
      <c r="R708" s="110"/>
    </row>
    <row r="709" spans="1:18" s="50" customFormat="1" ht="33.75">
      <c r="A709" s="10" t="s">
        <v>240</v>
      </c>
      <c r="B709" s="3" t="s">
        <v>229</v>
      </c>
      <c r="C709" s="3" t="s">
        <v>28</v>
      </c>
      <c r="D709" s="51" t="s">
        <v>241</v>
      </c>
      <c r="E709" s="3"/>
      <c r="F709" s="47">
        <f>F710+F714</f>
        <v>307768</v>
      </c>
      <c r="G709" s="47">
        <f t="shared" ref="F709:Q712" si="262">G710</f>
        <v>0</v>
      </c>
      <c r="H709" s="47">
        <f t="shared" si="262"/>
        <v>0</v>
      </c>
      <c r="I709" s="47">
        <f t="shared" si="262"/>
        <v>0</v>
      </c>
      <c r="J709" s="47">
        <f t="shared" si="262"/>
        <v>0</v>
      </c>
      <c r="K709" s="47">
        <f t="shared" si="262"/>
        <v>0</v>
      </c>
      <c r="L709" s="47">
        <f t="shared" si="262"/>
        <v>0</v>
      </c>
      <c r="M709" s="47">
        <f t="shared" si="262"/>
        <v>0</v>
      </c>
      <c r="N709" s="47">
        <f t="shared" si="262"/>
        <v>302816</v>
      </c>
      <c r="O709" s="47">
        <f t="shared" si="262"/>
        <v>0</v>
      </c>
      <c r="P709" s="47">
        <f t="shared" si="262"/>
        <v>0</v>
      </c>
      <c r="Q709" s="47">
        <f t="shared" si="262"/>
        <v>0</v>
      </c>
      <c r="R709" s="110"/>
    </row>
    <row r="710" spans="1:18" s="50" customFormat="1" ht="20.25">
      <c r="A710" s="116" t="s">
        <v>67</v>
      </c>
      <c r="B710" s="3" t="s">
        <v>229</v>
      </c>
      <c r="C710" s="3" t="s">
        <v>28</v>
      </c>
      <c r="D710" s="51" t="s">
        <v>242</v>
      </c>
      <c r="E710" s="3"/>
      <c r="F710" s="47">
        <f t="shared" si="262"/>
        <v>302816</v>
      </c>
      <c r="G710" s="47">
        <f t="shared" si="262"/>
        <v>0</v>
      </c>
      <c r="H710" s="47">
        <f t="shared" si="262"/>
        <v>0</v>
      </c>
      <c r="I710" s="47">
        <f t="shared" si="262"/>
        <v>0</v>
      </c>
      <c r="J710" s="47">
        <f t="shared" si="262"/>
        <v>0</v>
      </c>
      <c r="K710" s="47">
        <f t="shared" si="262"/>
        <v>0</v>
      </c>
      <c r="L710" s="47">
        <f t="shared" si="262"/>
        <v>0</v>
      </c>
      <c r="M710" s="47">
        <f t="shared" si="262"/>
        <v>0</v>
      </c>
      <c r="N710" s="47">
        <f t="shared" si="262"/>
        <v>302816</v>
      </c>
      <c r="O710" s="47">
        <f t="shared" si="262"/>
        <v>0</v>
      </c>
      <c r="P710" s="47">
        <f t="shared" si="262"/>
        <v>0</v>
      </c>
      <c r="Q710" s="47">
        <f t="shared" si="262"/>
        <v>0</v>
      </c>
      <c r="R710" s="110"/>
    </row>
    <row r="711" spans="1:18" s="50" customFormat="1" ht="20.25">
      <c r="A711" s="10" t="s">
        <v>243</v>
      </c>
      <c r="B711" s="3" t="s">
        <v>229</v>
      </c>
      <c r="C711" s="3" t="s">
        <v>28</v>
      </c>
      <c r="D711" s="51" t="s">
        <v>244</v>
      </c>
      <c r="E711" s="3"/>
      <c r="F711" s="47">
        <f t="shared" si="262"/>
        <v>302816</v>
      </c>
      <c r="G711" s="47">
        <f t="shared" si="262"/>
        <v>0</v>
      </c>
      <c r="H711" s="47">
        <f t="shared" si="262"/>
        <v>0</v>
      </c>
      <c r="I711" s="47">
        <f t="shared" si="262"/>
        <v>0</v>
      </c>
      <c r="J711" s="47">
        <f t="shared" si="262"/>
        <v>0</v>
      </c>
      <c r="K711" s="47">
        <f t="shared" si="262"/>
        <v>0</v>
      </c>
      <c r="L711" s="47">
        <f t="shared" si="262"/>
        <v>0</v>
      </c>
      <c r="M711" s="47">
        <f t="shared" si="262"/>
        <v>0</v>
      </c>
      <c r="N711" s="47">
        <f t="shared" si="262"/>
        <v>302816</v>
      </c>
      <c r="O711" s="47">
        <f t="shared" si="262"/>
        <v>0</v>
      </c>
      <c r="P711" s="47">
        <f t="shared" si="262"/>
        <v>0</v>
      </c>
      <c r="Q711" s="47">
        <f t="shared" si="262"/>
        <v>0</v>
      </c>
      <c r="R711" s="110"/>
    </row>
    <row r="712" spans="1:18" s="50" customFormat="1" ht="33.75">
      <c r="A712" s="10" t="s">
        <v>35</v>
      </c>
      <c r="B712" s="3" t="s">
        <v>229</v>
      </c>
      <c r="C712" s="3" t="s">
        <v>28</v>
      </c>
      <c r="D712" s="51" t="s">
        <v>244</v>
      </c>
      <c r="E712" s="3" t="s">
        <v>483</v>
      </c>
      <c r="F712" s="47">
        <f t="shared" si="262"/>
        <v>302816</v>
      </c>
      <c r="G712" s="47">
        <f t="shared" si="262"/>
        <v>0</v>
      </c>
      <c r="H712" s="47">
        <f t="shared" si="262"/>
        <v>0</v>
      </c>
      <c r="I712" s="47">
        <f t="shared" si="262"/>
        <v>0</v>
      </c>
      <c r="J712" s="47">
        <f t="shared" si="262"/>
        <v>0</v>
      </c>
      <c r="K712" s="47">
        <f t="shared" si="262"/>
        <v>0</v>
      </c>
      <c r="L712" s="47">
        <f t="shared" si="262"/>
        <v>0</v>
      </c>
      <c r="M712" s="47">
        <f t="shared" si="262"/>
        <v>0</v>
      </c>
      <c r="N712" s="47">
        <f t="shared" si="262"/>
        <v>302816</v>
      </c>
      <c r="O712" s="47">
        <f t="shared" si="262"/>
        <v>0</v>
      </c>
      <c r="P712" s="47">
        <f t="shared" si="262"/>
        <v>0</v>
      </c>
      <c r="Q712" s="47">
        <f t="shared" si="262"/>
        <v>0</v>
      </c>
      <c r="R712" s="110"/>
    </row>
    <row r="713" spans="1:18" s="50" customFormat="1" ht="34.5" customHeight="1">
      <c r="A713" s="8" t="s">
        <v>36</v>
      </c>
      <c r="B713" s="3" t="s">
        <v>229</v>
      </c>
      <c r="C713" s="3" t="s">
        <v>28</v>
      </c>
      <c r="D713" s="51" t="s">
        <v>244</v>
      </c>
      <c r="E713" s="3" t="s">
        <v>484</v>
      </c>
      <c r="F713" s="38">
        <v>302816</v>
      </c>
      <c r="G713" s="38"/>
      <c r="H713" s="38"/>
      <c r="I713" s="39"/>
      <c r="J713" s="52"/>
      <c r="K713" s="52"/>
      <c r="L713" s="52"/>
      <c r="M713" s="52"/>
      <c r="N713" s="38">
        <f>F713+J713+K713</f>
        <v>302816</v>
      </c>
      <c r="O713" s="38">
        <f>G713+K713</f>
        <v>0</v>
      </c>
      <c r="P713" s="38">
        <f>H713+L713+M713</f>
        <v>0</v>
      </c>
      <c r="Q713" s="39">
        <f>I713+M713</f>
        <v>0</v>
      </c>
      <c r="R713" s="110"/>
    </row>
    <row r="714" spans="1:18" s="50" customFormat="1" ht="33.75">
      <c r="A714" s="8" t="s">
        <v>90</v>
      </c>
      <c r="B714" s="3" t="s">
        <v>229</v>
      </c>
      <c r="C714" s="3" t="s">
        <v>28</v>
      </c>
      <c r="D714" s="51" t="s">
        <v>563</v>
      </c>
      <c r="E714" s="3"/>
      <c r="F714" s="47">
        <f>F715</f>
        <v>4952</v>
      </c>
      <c r="G714" s="47">
        <f t="shared" ref="G714:I714" si="263">G715</f>
        <v>0</v>
      </c>
      <c r="H714" s="47">
        <f t="shared" si="263"/>
        <v>0</v>
      </c>
      <c r="I714" s="47">
        <f t="shared" si="263"/>
        <v>0</v>
      </c>
      <c r="J714" s="52"/>
      <c r="K714" s="52"/>
      <c r="L714" s="52"/>
      <c r="M714" s="52"/>
      <c r="N714" s="38"/>
      <c r="O714" s="38"/>
      <c r="P714" s="38"/>
      <c r="Q714" s="39"/>
      <c r="R714" s="110"/>
    </row>
    <row r="715" spans="1:18" s="50" customFormat="1" ht="33.75">
      <c r="A715" s="8" t="s">
        <v>854</v>
      </c>
      <c r="B715" s="3" t="s">
        <v>229</v>
      </c>
      <c r="C715" s="3" t="s">
        <v>28</v>
      </c>
      <c r="D715" s="51" t="s">
        <v>855</v>
      </c>
      <c r="E715" s="3"/>
      <c r="F715" s="47">
        <f>F716+F718+F720</f>
        <v>4952</v>
      </c>
      <c r="G715" s="47">
        <f t="shared" ref="G715:I715" si="264">G716+G718+G720</f>
        <v>0</v>
      </c>
      <c r="H715" s="47">
        <f t="shared" si="264"/>
        <v>0</v>
      </c>
      <c r="I715" s="47">
        <f t="shared" si="264"/>
        <v>0</v>
      </c>
      <c r="J715" s="52"/>
      <c r="K715" s="52"/>
      <c r="L715" s="52"/>
      <c r="M715" s="52"/>
      <c r="N715" s="38"/>
      <c r="O715" s="38"/>
      <c r="P715" s="38"/>
      <c r="Q715" s="39"/>
      <c r="R715" s="110"/>
    </row>
    <row r="716" spans="1:18" s="50" customFormat="1" ht="83.25">
      <c r="A716" s="8" t="s">
        <v>564</v>
      </c>
      <c r="B716" s="3" t="s">
        <v>229</v>
      </c>
      <c r="C716" s="3" t="s">
        <v>28</v>
      </c>
      <c r="D716" s="51" t="s">
        <v>855</v>
      </c>
      <c r="E716" s="4">
        <v>100</v>
      </c>
      <c r="F716" s="47">
        <f t="shared" ref="F716:I720" si="265">F717</f>
        <v>4247</v>
      </c>
      <c r="G716" s="47">
        <f t="shared" si="265"/>
        <v>0</v>
      </c>
      <c r="H716" s="47">
        <f t="shared" si="265"/>
        <v>0</v>
      </c>
      <c r="I716" s="47">
        <f t="shared" si="265"/>
        <v>0</v>
      </c>
      <c r="J716" s="52"/>
      <c r="K716" s="52"/>
      <c r="L716" s="52"/>
      <c r="M716" s="52"/>
      <c r="N716" s="38"/>
      <c r="O716" s="38"/>
      <c r="P716" s="38"/>
      <c r="Q716" s="39"/>
      <c r="R716" s="110"/>
    </row>
    <row r="717" spans="1:18" s="50" customFormat="1" ht="20.25">
      <c r="A717" s="8" t="s">
        <v>565</v>
      </c>
      <c r="B717" s="3" t="s">
        <v>229</v>
      </c>
      <c r="C717" s="3" t="s">
        <v>28</v>
      </c>
      <c r="D717" s="51" t="s">
        <v>855</v>
      </c>
      <c r="E717" s="4">
        <v>110</v>
      </c>
      <c r="F717" s="38">
        <v>4247</v>
      </c>
      <c r="G717" s="38"/>
      <c r="H717" s="38"/>
      <c r="I717" s="39"/>
      <c r="J717" s="52"/>
      <c r="K717" s="52"/>
      <c r="L717" s="52"/>
      <c r="M717" s="52"/>
      <c r="N717" s="38"/>
      <c r="O717" s="38"/>
      <c r="P717" s="38"/>
      <c r="Q717" s="39"/>
      <c r="R717" s="110"/>
    </row>
    <row r="718" spans="1:18" s="50" customFormat="1" ht="33.75">
      <c r="A718" s="8" t="s">
        <v>35</v>
      </c>
      <c r="B718" s="3" t="s">
        <v>229</v>
      </c>
      <c r="C718" s="3" t="s">
        <v>28</v>
      </c>
      <c r="D718" s="51" t="s">
        <v>855</v>
      </c>
      <c r="E718" s="4">
        <v>200</v>
      </c>
      <c r="F718" s="47">
        <f t="shared" si="265"/>
        <v>655</v>
      </c>
      <c r="G718" s="47">
        <f t="shared" si="265"/>
        <v>0</v>
      </c>
      <c r="H718" s="47">
        <f t="shared" si="265"/>
        <v>0</v>
      </c>
      <c r="I718" s="47">
        <f t="shared" si="265"/>
        <v>0</v>
      </c>
      <c r="J718" s="52"/>
      <c r="K718" s="52"/>
      <c r="L718" s="52"/>
      <c r="M718" s="52"/>
      <c r="N718" s="38"/>
      <c r="O718" s="38"/>
      <c r="P718" s="38"/>
      <c r="Q718" s="39"/>
      <c r="R718" s="110"/>
    </row>
    <row r="719" spans="1:18" s="50" customFormat="1" ht="31.5" customHeight="1">
      <c r="A719" s="8" t="s">
        <v>36</v>
      </c>
      <c r="B719" s="3" t="s">
        <v>229</v>
      </c>
      <c r="C719" s="3" t="s">
        <v>28</v>
      </c>
      <c r="D719" s="51" t="s">
        <v>855</v>
      </c>
      <c r="E719" s="4">
        <v>240</v>
      </c>
      <c r="F719" s="38">
        <v>655</v>
      </c>
      <c r="G719" s="38"/>
      <c r="H719" s="38"/>
      <c r="I719" s="39"/>
      <c r="J719" s="52"/>
      <c r="K719" s="52"/>
      <c r="L719" s="52"/>
      <c r="M719" s="52"/>
      <c r="N719" s="38"/>
      <c r="O719" s="38"/>
      <c r="P719" s="38"/>
      <c r="Q719" s="39"/>
      <c r="R719" s="110"/>
    </row>
    <row r="720" spans="1:18" s="50" customFormat="1" ht="20.25">
      <c r="A720" s="8" t="s">
        <v>39</v>
      </c>
      <c r="B720" s="3" t="s">
        <v>229</v>
      </c>
      <c r="C720" s="3" t="s">
        <v>28</v>
      </c>
      <c r="D720" s="51" t="s">
        <v>855</v>
      </c>
      <c r="E720" s="4">
        <v>800</v>
      </c>
      <c r="F720" s="47">
        <f t="shared" si="265"/>
        <v>50</v>
      </c>
      <c r="G720" s="47">
        <f t="shared" si="265"/>
        <v>0</v>
      </c>
      <c r="H720" s="47">
        <f t="shared" si="265"/>
        <v>0</v>
      </c>
      <c r="I720" s="47">
        <f t="shared" si="265"/>
        <v>0</v>
      </c>
      <c r="J720" s="52"/>
      <c r="K720" s="52"/>
      <c r="L720" s="52"/>
      <c r="M720" s="52"/>
      <c r="N720" s="38"/>
      <c r="O720" s="38"/>
      <c r="P720" s="38"/>
      <c r="Q720" s="39"/>
      <c r="R720" s="110"/>
    </row>
    <row r="721" spans="1:18" s="50" customFormat="1" ht="20.25">
      <c r="A721" s="8" t="s">
        <v>566</v>
      </c>
      <c r="B721" s="3" t="s">
        <v>229</v>
      </c>
      <c r="C721" s="3" t="s">
        <v>28</v>
      </c>
      <c r="D721" s="51" t="s">
        <v>855</v>
      </c>
      <c r="E721" s="4">
        <v>850</v>
      </c>
      <c r="F721" s="38">
        <v>50</v>
      </c>
      <c r="G721" s="38"/>
      <c r="H721" s="38"/>
      <c r="I721" s="39"/>
      <c r="J721" s="52"/>
      <c r="K721" s="52"/>
      <c r="L721" s="52"/>
      <c r="M721" s="52"/>
      <c r="N721" s="38"/>
      <c r="O721" s="38"/>
      <c r="P721" s="38"/>
      <c r="Q721" s="39"/>
      <c r="R721" s="110"/>
    </row>
    <row r="722" spans="1:18" s="50" customFormat="1" ht="50.25">
      <c r="A722" s="8" t="s">
        <v>169</v>
      </c>
      <c r="B722" s="3" t="s">
        <v>229</v>
      </c>
      <c r="C722" s="3" t="s">
        <v>28</v>
      </c>
      <c r="D722" s="51" t="s">
        <v>170</v>
      </c>
      <c r="E722" s="3"/>
      <c r="F722" s="38">
        <f>F723</f>
        <v>846</v>
      </c>
      <c r="G722" s="38">
        <f t="shared" ref="G722:Q726" si="266">G723</f>
        <v>0</v>
      </c>
      <c r="H722" s="38">
        <f t="shared" si="266"/>
        <v>846</v>
      </c>
      <c r="I722" s="38">
        <f t="shared" si="266"/>
        <v>0</v>
      </c>
      <c r="J722" s="38">
        <f t="shared" si="266"/>
        <v>0</v>
      </c>
      <c r="K722" s="38">
        <f t="shared" si="266"/>
        <v>0</v>
      </c>
      <c r="L722" s="38">
        <f t="shared" si="266"/>
        <v>0</v>
      </c>
      <c r="M722" s="38">
        <f t="shared" si="266"/>
        <v>0</v>
      </c>
      <c r="N722" s="38">
        <f t="shared" si="266"/>
        <v>846</v>
      </c>
      <c r="O722" s="38">
        <f t="shared" si="266"/>
        <v>0</v>
      </c>
      <c r="P722" s="38">
        <f t="shared" si="266"/>
        <v>846</v>
      </c>
      <c r="Q722" s="38">
        <f t="shared" si="266"/>
        <v>0</v>
      </c>
      <c r="R722" s="110"/>
    </row>
    <row r="723" spans="1:18" s="50" customFormat="1" ht="36" customHeight="1">
      <c r="A723" s="8" t="s">
        <v>186</v>
      </c>
      <c r="B723" s="3" t="s">
        <v>229</v>
      </c>
      <c r="C723" s="3" t="s">
        <v>28</v>
      </c>
      <c r="D723" s="51" t="s">
        <v>187</v>
      </c>
      <c r="E723" s="3"/>
      <c r="F723" s="38">
        <f>F724</f>
        <v>846</v>
      </c>
      <c r="G723" s="38">
        <f t="shared" si="266"/>
        <v>0</v>
      </c>
      <c r="H723" s="38">
        <f t="shared" si="266"/>
        <v>846</v>
      </c>
      <c r="I723" s="38">
        <f t="shared" si="266"/>
        <v>0</v>
      </c>
      <c r="J723" s="38">
        <f t="shared" si="266"/>
        <v>0</v>
      </c>
      <c r="K723" s="38">
        <f t="shared" si="266"/>
        <v>0</v>
      </c>
      <c r="L723" s="38">
        <f t="shared" si="266"/>
        <v>0</v>
      </c>
      <c r="M723" s="38">
        <f t="shared" si="266"/>
        <v>0</v>
      </c>
      <c r="N723" s="38">
        <f t="shared" si="266"/>
        <v>846</v>
      </c>
      <c r="O723" s="38">
        <f t="shared" si="266"/>
        <v>0</v>
      </c>
      <c r="P723" s="38">
        <f t="shared" si="266"/>
        <v>846</v>
      </c>
      <c r="Q723" s="38">
        <f t="shared" si="266"/>
        <v>0</v>
      </c>
      <c r="R723" s="110"/>
    </row>
    <row r="724" spans="1:18" s="50" customFormat="1" ht="20.25">
      <c r="A724" s="8" t="s">
        <v>67</v>
      </c>
      <c r="B724" s="3" t="s">
        <v>229</v>
      </c>
      <c r="C724" s="3" t="s">
        <v>28</v>
      </c>
      <c r="D724" s="51" t="s">
        <v>188</v>
      </c>
      <c r="E724" s="3"/>
      <c r="F724" s="38">
        <f>F725</f>
        <v>846</v>
      </c>
      <c r="G724" s="38">
        <f t="shared" si="266"/>
        <v>0</v>
      </c>
      <c r="H724" s="38">
        <f t="shared" si="266"/>
        <v>846</v>
      </c>
      <c r="I724" s="38">
        <f t="shared" si="266"/>
        <v>0</v>
      </c>
      <c r="J724" s="38">
        <f t="shared" si="266"/>
        <v>0</v>
      </c>
      <c r="K724" s="38">
        <f t="shared" si="266"/>
        <v>0</v>
      </c>
      <c r="L724" s="38">
        <f t="shared" si="266"/>
        <v>0</v>
      </c>
      <c r="M724" s="38">
        <f t="shared" si="266"/>
        <v>0</v>
      </c>
      <c r="N724" s="38">
        <f t="shared" si="266"/>
        <v>846</v>
      </c>
      <c r="O724" s="38">
        <f t="shared" si="266"/>
        <v>0</v>
      </c>
      <c r="P724" s="38">
        <f t="shared" si="266"/>
        <v>846</v>
      </c>
      <c r="Q724" s="38">
        <f t="shared" si="266"/>
        <v>0</v>
      </c>
      <c r="R724" s="110"/>
    </row>
    <row r="725" spans="1:18" s="50" customFormat="1" ht="20.25">
      <c r="A725" s="8" t="s">
        <v>243</v>
      </c>
      <c r="B725" s="3" t="s">
        <v>229</v>
      </c>
      <c r="C725" s="3" t="s">
        <v>28</v>
      </c>
      <c r="D725" s="51" t="s">
        <v>245</v>
      </c>
      <c r="E725" s="3"/>
      <c r="F725" s="38">
        <f>F726</f>
        <v>846</v>
      </c>
      <c r="G725" s="38">
        <f t="shared" si="266"/>
        <v>0</v>
      </c>
      <c r="H725" s="38">
        <f t="shared" si="266"/>
        <v>846</v>
      </c>
      <c r="I725" s="38">
        <f t="shared" si="266"/>
        <v>0</v>
      </c>
      <c r="J725" s="38">
        <f t="shared" si="266"/>
        <v>0</v>
      </c>
      <c r="K725" s="38">
        <f t="shared" si="266"/>
        <v>0</v>
      </c>
      <c r="L725" s="38">
        <f t="shared" si="266"/>
        <v>0</v>
      </c>
      <c r="M725" s="38">
        <f t="shared" si="266"/>
        <v>0</v>
      </c>
      <c r="N725" s="38">
        <f t="shared" si="266"/>
        <v>846</v>
      </c>
      <c r="O725" s="38">
        <f t="shared" si="266"/>
        <v>0</v>
      </c>
      <c r="P725" s="38">
        <f t="shared" si="266"/>
        <v>846</v>
      </c>
      <c r="Q725" s="38">
        <f t="shared" si="266"/>
        <v>0</v>
      </c>
      <c r="R725" s="110"/>
    </row>
    <row r="726" spans="1:18" s="50" customFormat="1" ht="33.75">
      <c r="A726" s="8" t="s">
        <v>35</v>
      </c>
      <c r="B726" s="3" t="s">
        <v>229</v>
      </c>
      <c r="C726" s="3" t="s">
        <v>28</v>
      </c>
      <c r="D726" s="51" t="s">
        <v>245</v>
      </c>
      <c r="E726" s="3" t="s">
        <v>483</v>
      </c>
      <c r="F726" s="38">
        <f>F727</f>
        <v>846</v>
      </c>
      <c r="G726" s="38">
        <f t="shared" si="266"/>
        <v>0</v>
      </c>
      <c r="H726" s="38">
        <f t="shared" si="266"/>
        <v>846</v>
      </c>
      <c r="I726" s="38">
        <f t="shared" si="266"/>
        <v>0</v>
      </c>
      <c r="J726" s="38">
        <f t="shared" si="266"/>
        <v>0</v>
      </c>
      <c r="K726" s="38">
        <f t="shared" si="266"/>
        <v>0</v>
      </c>
      <c r="L726" s="38">
        <f t="shared" si="266"/>
        <v>0</v>
      </c>
      <c r="M726" s="38">
        <f t="shared" si="266"/>
        <v>0</v>
      </c>
      <c r="N726" s="38">
        <f t="shared" si="266"/>
        <v>846</v>
      </c>
      <c r="O726" s="38">
        <f t="shared" si="266"/>
        <v>0</v>
      </c>
      <c r="P726" s="38">
        <f t="shared" si="266"/>
        <v>846</v>
      </c>
      <c r="Q726" s="38">
        <f t="shared" si="266"/>
        <v>0</v>
      </c>
      <c r="R726" s="110"/>
    </row>
    <row r="727" spans="1:18" s="50" customFormat="1" ht="33" customHeight="1">
      <c r="A727" s="8" t="s">
        <v>36</v>
      </c>
      <c r="B727" s="3" t="s">
        <v>229</v>
      </c>
      <c r="C727" s="3" t="s">
        <v>28</v>
      </c>
      <c r="D727" s="51" t="s">
        <v>245</v>
      </c>
      <c r="E727" s="3" t="s">
        <v>484</v>
      </c>
      <c r="F727" s="38">
        <v>846</v>
      </c>
      <c r="G727" s="38"/>
      <c r="H727" s="38">
        <v>846</v>
      </c>
      <c r="I727" s="39"/>
      <c r="J727" s="52"/>
      <c r="K727" s="52"/>
      <c r="L727" s="52"/>
      <c r="M727" s="52"/>
      <c r="N727" s="38">
        <f>F727+J727+K727</f>
        <v>846</v>
      </c>
      <c r="O727" s="38">
        <f>G727+K727</f>
        <v>0</v>
      </c>
      <c r="P727" s="38">
        <f>H727+L727+M727</f>
        <v>846</v>
      </c>
      <c r="Q727" s="39">
        <f>I727+M727</f>
        <v>0</v>
      </c>
      <c r="R727" s="110"/>
    </row>
    <row r="728" spans="1:18" s="50" customFormat="1" ht="50.25">
      <c r="A728" s="10" t="s">
        <v>246</v>
      </c>
      <c r="B728" s="3" t="s">
        <v>229</v>
      </c>
      <c r="C728" s="3" t="s">
        <v>28</v>
      </c>
      <c r="D728" s="65" t="s">
        <v>247</v>
      </c>
      <c r="E728" s="3"/>
      <c r="F728" s="38">
        <f t="shared" ref="F728:I731" si="267">F729</f>
        <v>1342</v>
      </c>
      <c r="G728" s="38">
        <f t="shared" si="267"/>
        <v>0</v>
      </c>
      <c r="H728" s="38">
        <f t="shared" si="267"/>
        <v>1342</v>
      </c>
      <c r="I728" s="39">
        <f t="shared" si="267"/>
        <v>0</v>
      </c>
      <c r="J728" s="52"/>
      <c r="K728" s="52"/>
      <c r="L728" s="52"/>
      <c r="M728" s="52"/>
      <c r="N728" s="38">
        <f t="shared" ref="N728:Q731" si="268">N729</f>
        <v>1342</v>
      </c>
      <c r="O728" s="38">
        <f t="shared" si="268"/>
        <v>0</v>
      </c>
      <c r="P728" s="38">
        <f t="shared" si="268"/>
        <v>1342</v>
      </c>
      <c r="Q728" s="39">
        <f t="shared" si="268"/>
        <v>0</v>
      </c>
      <c r="R728" s="110"/>
    </row>
    <row r="729" spans="1:18" s="50" customFormat="1" ht="20.25">
      <c r="A729" s="76" t="s">
        <v>67</v>
      </c>
      <c r="B729" s="3" t="s">
        <v>229</v>
      </c>
      <c r="C729" s="3" t="s">
        <v>28</v>
      </c>
      <c r="D729" s="65" t="s">
        <v>248</v>
      </c>
      <c r="E729" s="3"/>
      <c r="F729" s="38">
        <f t="shared" si="267"/>
        <v>1342</v>
      </c>
      <c r="G729" s="38">
        <f t="shared" si="267"/>
        <v>0</v>
      </c>
      <c r="H729" s="38">
        <f t="shared" si="267"/>
        <v>1342</v>
      </c>
      <c r="I729" s="39">
        <f t="shared" si="267"/>
        <v>0</v>
      </c>
      <c r="J729" s="52"/>
      <c r="K729" s="52"/>
      <c r="L729" s="52"/>
      <c r="M729" s="52"/>
      <c r="N729" s="38">
        <f t="shared" si="268"/>
        <v>1342</v>
      </c>
      <c r="O729" s="38">
        <f t="shared" si="268"/>
        <v>0</v>
      </c>
      <c r="P729" s="38">
        <f t="shared" si="268"/>
        <v>1342</v>
      </c>
      <c r="Q729" s="39">
        <f t="shared" si="268"/>
        <v>0</v>
      </c>
      <c r="R729" s="110"/>
    </row>
    <row r="730" spans="1:18" s="50" customFormat="1" ht="20.25">
      <c r="A730" s="10" t="s">
        <v>243</v>
      </c>
      <c r="B730" s="3" t="s">
        <v>229</v>
      </c>
      <c r="C730" s="3" t="s">
        <v>28</v>
      </c>
      <c r="D730" s="65" t="s">
        <v>249</v>
      </c>
      <c r="E730" s="3"/>
      <c r="F730" s="38">
        <f t="shared" si="267"/>
        <v>1342</v>
      </c>
      <c r="G730" s="38">
        <f t="shared" si="267"/>
        <v>0</v>
      </c>
      <c r="H730" s="38">
        <f t="shared" si="267"/>
        <v>1342</v>
      </c>
      <c r="I730" s="39">
        <f t="shared" si="267"/>
        <v>0</v>
      </c>
      <c r="J730" s="52"/>
      <c r="K730" s="52"/>
      <c r="L730" s="52"/>
      <c r="M730" s="52"/>
      <c r="N730" s="38">
        <f t="shared" si="268"/>
        <v>1342</v>
      </c>
      <c r="O730" s="38">
        <f t="shared" si="268"/>
        <v>0</v>
      </c>
      <c r="P730" s="38">
        <f t="shared" si="268"/>
        <v>1342</v>
      </c>
      <c r="Q730" s="39">
        <f t="shared" si="268"/>
        <v>0</v>
      </c>
      <c r="R730" s="110"/>
    </row>
    <row r="731" spans="1:18" s="50" customFormat="1" ht="33.75">
      <c r="A731" s="10" t="s">
        <v>35</v>
      </c>
      <c r="B731" s="3" t="s">
        <v>229</v>
      </c>
      <c r="C731" s="3" t="s">
        <v>28</v>
      </c>
      <c r="D731" s="65" t="s">
        <v>249</v>
      </c>
      <c r="E731" s="3" t="s">
        <v>483</v>
      </c>
      <c r="F731" s="38">
        <f t="shared" si="267"/>
        <v>1342</v>
      </c>
      <c r="G731" s="38">
        <f t="shared" si="267"/>
        <v>0</v>
      </c>
      <c r="H731" s="38">
        <f t="shared" si="267"/>
        <v>1342</v>
      </c>
      <c r="I731" s="39">
        <f t="shared" si="267"/>
        <v>0</v>
      </c>
      <c r="J731" s="52"/>
      <c r="K731" s="52"/>
      <c r="L731" s="52"/>
      <c r="M731" s="52"/>
      <c r="N731" s="38">
        <f t="shared" si="268"/>
        <v>1342</v>
      </c>
      <c r="O731" s="38">
        <f t="shared" si="268"/>
        <v>0</v>
      </c>
      <c r="P731" s="38">
        <f t="shared" si="268"/>
        <v>1342</v>
      </c>
      <c r="Q731" s="39">
        <f t="shared" si="268"/>
        <v>0</v>
      </c>
      <c r="R731" s="110"/>
    </row>
    <row r="732" spans="1:18" s="49" customFormat="1" ht="34.5" customHeight="1">
      <c r="A732" s="8" t="s">
        <v>36</v>
      </c>
      <c r="B732" s="3" t="s">
        <v>229</v>
      </c>
      <c r="C732" s="3" t="s">
        <v>28</v>
      </c>
      <c r="D732" s="65" t="s">
        <v>249</v>
      </c>
      <c r="E732" s="3" t="s">
        <v>484</v>
      </c>
      <c r="F732" s="38">
        <v>1342</v>
      </c>
      <c r="G732" s="38"/>
      <c r="H732" s="38">
        <v>1342</v>
      </c>
      <c r="I732" s="39"/>
      <c r="J732" s="66"/>
      <c r="K732" s="66"/>
      <c r="L732" s="66"/>
      <c r="M732" s="66"/>
      <c r="N732" s="38">
        <f>F732+J732+K732</f>
        <v>1342</v>
      </c>
      <c r="O732" s="38">
        <f>G732+K732</f>
        <v>0</v>
      </c>
      <c r="P732" s="38">
        <f>H732+L732+M732</f>
        <v>1342</v>
      </c>
      <c r="Q732" s="39">
        <f>I732+M732</f>
        <v>0</v>
      </c>
      <c r="R732" s="110"/>
    </row>
    <row r="733" spans="1:18" s="49" customFormat="1" ht="51" customHeight="1">
      <c r="A733" s="8" t="s">
        <v>562</v>
      </c>
      <c r="B733" s="3" t="s">
        <v>229</v>
      </c>
      <c r="C733" s="3" t="s">
        <v>28</v>
      </c>
      <c r="D733" s="65" t="s">
        <v>559</v>
      </c>
      <c r="E733" s="3"/>
      <c r="F733" s="38">
        <f t="shared" ref="F733:Q736" si="269">F734</f>
        <v>427240</v>
      </c>
      <c r="G733" s="38">
        <f t="shared" si="269"/>
        <v>0</v>
      </c>
      <c r="H733" s="38">
        <f t="shared" si="269"/>
        <v>443858</v>
      </c>
      <c r="I733" s="38">
        <f t="shared" si="269"/>
        <v>0</v>
      </c>
      <c r="J733" s="38">
        <f t="shared" si="269"/>
        <v>0</v>
      </c>
      <c r="K733" s="38">
        <f t="shared" si="269"/>
        <v>0</v>
      </c>
      <c r="L733" s="38">
        <f t="shared" si="269"/>
        <v>0</v>
      </c>
      <c r="M733" s="38">
        <f t="shared" si="269"/>
        <v>0</v>
      </c>
      <c r="N733" s="38">
        <f t="shared" si="269"/>
        <v>427240</v>
      </c>
      <c r="O733" s="38">
        <f t="shared" si="269"/>
        <v>0</v>
      </c>
      <c r="P733" s="38">
        <f t="shared" si="269"/>
        <v>443858</v>
      </c>
      <c r="Q733" s="38">
        <f t="shared" si="269"/>
        <v>0</v>
      </c>
      <c r="R733" s="110"/>
    </row>
    <row r="734" spans="1:18" s="49" customFormat="1" ht="20.25">
      <c r="A734" s="8" t="s">
        <v>67</v>
      </c>
      <c r="B734" s="3" t="s">
        <v>229</v>
      </c>
      <c r="C734" s="3" t="s">
        <v>28</v>
      </c>
      <c r="D734" s="65" t="s">
        <v>560</v>
      </c>
      <c r="E734" s="3"/>
      <c r="F734" s="38">
        <f t="shared" si="269"/>
        <v>427240</v>
      </c>
      <c r="G734" s="38">
        <f t="shared" si="269"/>
        <v>0</v>
      </c>
      <c r="H734" s="38">
        <f t="shared" si="269"/>
        <v>443858</v>
      </c>
      <c r="I734" s="38">
        <f t="shared" si="269"/>
        <v>0</v>
      </c>
      <c r="J734" s="38">
        <f t="shared" si="269"/>
        <v>0</v>
      </c>
      <c r="K734" s="38">
        <f t="shared" si="269"/>
        <v>0</v>
      </c>
      <c r="L734" s="38">
        <f t="shared" si="269"/>
        <v>0</v>
      </c>
      <c r="M734" s="38">
        <f t="shared" si="269"/>
        <v>0</v>
      </c>
      <c r="N734" s="38">
        <f t="shared" si="269"/>
        <v>427240</v>
      </c>
      <c r="O734" s="38">
        <f t="shared" si="269"/>
        <v>0</v>
      </c>
      <c r="P734" s="38">
        <f t="shared" si="269"/>
        <v>443858</v>
      </c>
      <c r="Q734" s="38">
        <f t="shared" si="269"/>
        <v>0</v>
      </c>
      <c r="R734" s="110"/>
    </row>
    <row r="735" spans="1:18" s="49" customFormat="1" ht="20.25">
      <c r="A735" s="8" t="s">
        <v>567</v>
      </c>
      <c r="B735" s="3" t="s">
        <v>229</v>
      </c>
      <c r="C735" s="3" t="s">
        <v>28</v>
      </c>
      <c r="D735" s="65" t="s">
        <v>568</v>
      </c>
      <c r="E735" s="3"/>
      <c r="F735" s="38">
        <f t="shared" si="269"/>
        <v>427240</v>
      </c>
      <c r="G735" s="38">
        <f t="shared" si="269"/>
        <v>0</v>
      </c>
      <c r="H735" s="38">
        <f t="shared" si="269"/>
        <v>443858</v>
      </c>
      <c r="I735" s="38">
        <f t="shared" si="269"/>
        <v>0</v>
      </c>
      <c r="J735" s="38">
        <f t="shared" si="269"/>
        <v>0</v>
      </c>
      <c r="K735" s="38">
        <f t="shared" si="269"/>
        <v>0</v>
      </c>
      <c r="L735" s="38">
        <f t="shared" si="269"/>
        <v>0</v>
      </c>
      <c r="M735" s="38">
        <f t="shared" si="269"/>
        <v>0</v>
      </c>
      <c r="N735" s="38">
        <f t="shared" si="269"/>
        <v>427240</v>
      </c>
      <c r="O735" s="38">
        <f t="shared" si="269"/>
        <v>0</v>
      </c>
      <c r="P735" s="38">
        <f t="shared" si="269"/>
        <v>443858</v>
      </c>
      <c r="Q735" s="38">
        <f t="shared" si="269"/>
        <v>0</v>
      </c>
      <c r="R735" s="110"/>
    </row>
    <row r="736" spans="1:18" s="49" customFormat="1" ht="33.75">
      <c r="A736" s="8" t="s">
        <v>35</v>
      </c>
      <c r="B736" s="3" t="s">
        <v>229</v>
      </c>
      <c r="C736" s="3" t="s">
        <v>28</v>
      </c>
      <c r="D736" s="65" t="s">
        <v>568</v>
      </c>
      <c r="E736" s="3" t="s">
        <v>483</v>
      </c>
      <c r="F736" s="38">
        <f t="shared" si="269"/>
        <v>427240</v>
      </c>
      <c r="G736" s="38">
        <f t="shared" si="269"/>
        <v>0</v>
      </c>
      <c r="H736" s="38">
        <f t="shared" si="269"/>
        <v>443858</v>
      </c>
      <c r="I736" s="38">
        <f t="shared" si="269"/>
        <v>0</v>
      </c>
      <c r="J736" s="38">
        <f t="shared" si="269"/>
        <v>0</v>
      </c>
      <c r="K736" s="38">
        <f t="shared" si="269"/>
        <v>0</v>
      </c>
      <c r="L736" s="38">
        <f t="shared" si="269"/>
        <v>0</v>
      </c>
      <c r="M736" s="38">
        <f t="shared" si="269"/>
        <v>0</v>
      </c>
      <c r="N736" s="38">
        <f t="shared" si="269"/>
        <v>427240</v>
      </c>
      <c r="O736" s="38">
        <f t="shared" si="269"/>
        <v>0</v>
      </c>
      <c r="P736" s="38">
        <f t="shared" si="269"/>
        <v>443858</v>
      </c>
      <c r="Q736" s="38">
        <f t="shared" si="269"/>
        <v>0</v>
      </c>
      <c r="R736" s="110"/>
    </row>
    <row r="737" spans="1:18" s="49" customFormat="1" ht="33" customHeight="1">
      <c r="A737" s="8" t="s">
        <v>36</v>
      </c>
      <c r="B737" s="3" t="s">
        <v>229</v>
      </c>
      <c r="C737" s="3" t="s">
        <v>28</v>
      </c>
      <c r="D737" s="65" t="s">
        <v>568</v>
      </c>
      <c r="E737" s="3" t="s">
        <v>484</v>
      </c>
      <c r="F737" s="38">
        <v>427240</v>
      </c>
      <c r="G737" s="38"/>
      <c r="H737" s="38">
        <v>443858</v>
      </c>
      <c r="I737" s="39"/>
      <c r="J737" s="66"/>
      <c r="K737" s="66"/>
      <c r="L737" s="66"/>
      <c r="M737" s="66"/>
      <c r="N737" s="38">
        <f>F737+J737+K737</f>
        <v>427240</v>
      </c>
      <c r="O737" s="38">
        <f>G737+K737</f>
        <v>0</v>
      </c>
      <c r="P737" s="38">
        <f>H737+L737+M737</f>
        <v>443858</v>
      </c>
      <c r="Q737" s="39">
        <f>I737+M737</f>
        <v>0</v>
      </c>
      <c r="R737" s="110"/>
    </row>
    <row r="738" spans="1:18" s="49" customFormat="1" ht="50.25">
      <c r="A738" s="8" t="s">
        <v>250</v>
      </c>
      <c r="B738" s="3" t="s">
        <v>229</v>
      </c>
      <c r="C738" s="3" t="s">
        <v>28</v>
      </c>
      <c r="D738" s="3" t="s">
        <v>251</v>
      </c>
      <c r="E738" s="3"/>
      <c r="F738" s="38">
        <f>F739+F749+F746+F754</f>
        <v>17882</v>
      </c>
      <c r="G738" s="38">
        <f t="shared" ref="G738:Q738" si="270">G739+G749+G746+G754</f>
        <v>0</v>
      </c>
      <c r="H738" s="38">
        <f t="shared" si="270"/>
        <v>0</v>
      </c>
      <c r="I738" s="38">
        <f t="shared" si="270"/>
        <v>0</v>
      </c>
      <c r="J738" s="38">
        <f t="shared" si="270"/>
        <v>0</v>
      </c>
      <c r="K738" s="38">
        <f t="shared" si="270"/>
        <v>0</v>
      </c>
      <c r="L738" s="38">
        <f t="shared" si="270"/>
        <v>0</v>
      </c>
      <c r="M738" s="38">
        <f t="shared" si="270"/>
        <v>0</v>
      </c>
      <c r="N738" s="38">
        <f t="shared" si="270"/>
        <v>17882</v>
      </c>
      <c r="O738" s="38">
        <f t="shared" si="270"/>
        <v>0</v>
      </c>
      <c r="P738" s="38">
        <f t="shared" si="270"/>
        <v>0</v>
      </c>
      <c r="Q738" s="38">
        <f t="shared" si="270"/>
        <v>0</v>
      </c>
      <c r="R738" s="110"/>
    </row>
    <row r="739" spans="1:18" s="49" customFormat="1" ht="20.25">
      <c r="A739" s="8" t="s">
        <v>67</v>
      </c>
      <c r="B739" s="3" t="s">
        <v>229</v>
      </c>
      <c r="C739" s="3" t="s">
        <v>28</v>
      </c>
      <c r="D739" s="3" t="s">
        <v>252</v>
      </c>
      <c r="E739" s="3"/>
      <c r="F739" s="38">
        <f>F743+F740</f>
        <v>7728</v>
      </c>
      <c r="G739" s="38">
        <f t="shared" ref="G739:Q739" si="271">G743+G740</f>
        <v>0</v>
      </c>
      <c r="H739" s="38">
        <f t="shared" si="271"/>
        <v>0</v>
      </c>
      <c r="I739" s="38">
        <f t="shared" si="271"/>
        <v>0</v>
      </c>
      <c r="J739" s="38">
        <f t="shared" si="271"/>
        <v>0</v>
      </c>
      <c r="K739" s="38">
        <f t="shared" si="271"/>
        <v>0</v>
      </c>
      <c r="L739" s="38">
        <f t="shared" si="271"/>
        <v>0</v>
      </c>
      <c r="M739" s="38">
        <f t="shared" si="271"/>
        <v>0</v>
      </c>
      <c r="N739" s="38">
        <f t="shared" si="271"/>
        <v>7728</v>
      </c>
      <c r="O739" s="38">
        <f t="shared" si="271"/>
        <v>0</v>
      </c>
      <c r="P739" s="38">
        <f t="shared" si="271"/>
        <v>0</v>
      </c>
      <c r="Q739" s="38">
        <f t="shared" si="271"/>
        <v>0</v>
      </c>
      <c r="R739" s="110"/>
    </row>
    <row r="740" spans="1:18" s="49" customFormat="1" ht="20.25" hidden="1">
      <c r="A740" s="147" t="s">
        <v>195</v>
      </c>
      <c r="B740" s="125" t="s">
        <v>229</v>
      </c>
      <c r="C740" s="125" t="s">
        <v>28</v>
      </c>
      <c r="D740" s="125" t="s">
        <v>651</v>
      </c>
      <c r="E740" s="125"/>
      <c r="F740" s="127">
        <f>F741</f>
        <v>0</v>
      </c>
      <c r="G740" s="127">
        <f t="shared" ref="G740:Q741" si="272">G741</f>
        <v>0</v>
      </c>
      <c r="H740" s="127">
        <f t="shared" si="272"/>
        <v>0</v>
      </c>
      <c r="I740" s="127">
        <f t="shared" si="272"/>
        <v>0</v>
      </c>
      <c r="J740" s="38">
        <f t="shared" si="272"/>
        <v>0</v>
      </c>
      <c r="K740" s="38">
        <f t="shared" si="272"/>
        <v>0</v>
      </c>
      <c r="L740" s="38">
        <f t="shared" si="272"/>
        <v>0</v>
      </c>
      <c r="M740" s="38">
        <f t="shared" si="272"/>
        <v>0</v>
      </c>
      <c r="N740" s="38">
        <f t="shared" si="272"/>
        <v>0</v>
      </c>
      <c r="O740" s="38">
        <f t="shared" si="272"/>
        <v>0</v>
      </c>
      <c r="P740" s="38">
        <f t="shared" si="272"/>
        <v>0</v>
      </c>
      <c r="Q740" s="38">
        <f t="shared" si="272"/>
        <v>0</v>
      </c>
      <c r="R740" s="110"/>
    </row>
    <row r="741" spans="1:18" s="49" customFormat="1" ht="51.75" hidden="1" customHeight="1">
      <c r="A741" s="130" t="s">
        <v>197</v>
      </c>
      <c r="B741" s="125" t="s">
        <v>229</v>
      </c>
      <c r="C741" s="125" t="s">
        <v>28</v>
      </c>
      <c r="D741" s="125" t="s">
        <v>651</v>
      </c>
      <c r="E741" s="125" t="s">
        <v>504</v>
      </c>
      <c r="F741" s="127">
        <f>F742</f>
        <v>0</v>
      </c>
      <c r="G741" s="127">
        <f t="shared" si="272"/>
        <v>0</v>
      </c>
      <c r="H741" s="127">
        <f t="shared" si="272"/>
        <v>0</v>
      </c>
      <c r="I741" s="127">
        <f t="shared" si="272"/>
        <v>0</v>
      </c>
      <c r="J741" s="38">
        <f t="shared" si="272"/>
        <v>0</v>
      </c>
      <c r="K741" s="38">
        <f t="shared" si="272"/>
        <v>0</v>
      </c>
      <c r="L741" s="38">
        <f t="shared" si="272"/>
        <v>0</v>
      </c>
      <c r="M741" s="38">
        <f t="shared" si="272"/>
        <v>0</v>
      </c>
      <c r="N741" s="38">
        <f t="shared" si="272"/>
        <v>0</v>
      </c>
      <c r="O741" s="38">
        <f t="shared" si="272"/>
        <v>0</v>
      </c>
      <c r="P741" s="38">
        <f t="shared" si="272"/>
        <v>0</v>
      </c>
      <c r="Q741" s="38">
        <f t="shared" si="272"/>
        <v>0</v>
      </c>
      <c r="R741" s="110"/>
    </row>
    <row r="742" spans="1:18" s="49" customFormat="1" ht="20.25" hidden="1">
      <c r="A742" s="147" t="s">
        <v>195</v>
      </c>
      <c r="B742" s="125" t="s">
        <v>229</v>
      </c>
      <c r="C742" s="125" t="s">
        <v>28</v>
      </c>
      <c r="D742" s="125" t="s">
        <v>651</v>
      </c>
      <c r="E742" s="125" t="s">
        <v>505</v>
      </c>
      <c r="F742" s="127"/>
      <c r="G742" s="127"/>
      <c r="H742" s="127"/>
      <c r="I742" s="127"/>
      <c r="J742" s="38"/>
      <c r="K742" s="38"/>
      <c r="L742" s="38"/>
      <c r="M742" s="38"/>
      <c r="N742" s="38"/>
      <c r="O742" s="38"/>
      <c r="P742" s="38"/>
      <c r="Q742" s="38"/>
      <c r="R742" s="110"/>
    </row>
    <row r="743" spans="1:18" s="41" customFormat="1" ht="20.25">
      <c r="A743" s="10" t="s">
        <v>243</v>
      </c>
      <c r="B743" s="3" t="s">
        <v>229</v>
      </c>
      <c r="C743" s="3" t="s">
        <v>28</v>
      </c>
      <c r="D743" s="3" t="s">
        <v>253</v>
      </c>
      <c r="E743" s="3"/>
      <c r="F743" s="38">
        <f t="shared" ref="F743:Q744" si="273">F744</f>
        <v>7728</v>
      </c>
      <c r="G743" s="38">
        <f t="shared" si="273"/>
        <v>0</v>
      </c>
      <c r="H743" s="38">
        <f t="shared" si="273"/>
        <v>0</v>
      </c>
      <c r="I743" s="38">
        <f t="shared" si="273"/>
        <v>0</v>
      </c>
      <c r="J743" s="38">
        <f t="shared" si="273"/>
        <v>0</v>
      </c>
      <c r="K743" s="38">
        <f t="shared" si="273"/>
        <v>0</v>
      </c>
      <c r="L743" s="38">
        <f t="shared" si="273"/>
        <v>0</v>
      </c>
      <c r="M743" s="38">
        <f t="shared" si="273"/>
        <v>0</v>
      </c>
      <c r="N743" s="38">
        <f t="shared" si="273"/>
        <v>7728</v>
      </c>
      <c r="O743" s="38">
        <f t="shared" si="273"/>
        <v>0</v>
      </c>
      <c r="P743" s="38">
        <f t="shared" si="273"/>
        <v>0</v>
      </c>
      <c r="Q743" s="38">
        <f t="shared" si="273"/>
        <v>0</v>
      </c>
      <c r="R743" s="110"/>
    </row>
    <row r="744" spans="1:18" s="41" customFormat="1" ht="33.75">
      <c r="A744" s="10" t="s">
        <v>35</v>
      </c>
      <c r="B744" s="3" t="s">
        <v>229</v>
      </c>
      <c r="C744" s="3" t="s">
        <v>28</v>
      </c>
      <c r="D744" s="3" t="s">
        <v>253</v>
      </c>
      <c r="E744" s="3" t="s">
        <v>483</v>
      </c>
      <c r="F744" s="38">
        <f t="shared" si="273"/>
        <v>7728</v>
      </c>
      <c r="G744" s="38">
        <f t="shared" si="273"/>
        <v>0</v>
      </c>
      <c r="H744" s="38">
        <f t="shared" si="273"/>
        <v>0</v>
      </c>
      <c r="I744" s="38">
        <f t="shared" si="273"/>
        <v>0</v>
      </c>
      <c r="J744" s="38">
        <f t="shared" si="273"/>
        <v>0</v>
      </c>
      <c r="K744" s="38">
        <f t="shared" si="273"/>
        <v>0</v>
      </c>
      <c r="L744" s="38">
        <f t="shared" si="273"/>
        <v>0</v>
      </c>
      <c r="M744" s="38">
        <f t="shared" si="273"/>
        <v>0</v>
      </c>
      <c r="N744" s="38">
        <f t="shared" si="273"/>
        <v>7728</v>
      </c>
      <c r="O744" s="38">
        <f t="shared" si="273"/>
        <v>0</v>
      </c>
      <c r="P744" s="38">
        <f t="shared" si="273"/>
        <v>0</v>
      </c>
      <c r="Q744" s="38">
        <f t="shared" si="273"/>
        <v>0</v>
      </c>
      <c r="R744" s="110"/>
    </row>
    <row r="745" spans="1:18" s="41" customFormat="1" ht="32.25" customHeight="1">
      <c r="A745" s="8" t="s">
        <v>36</v>
      </c>
      <c r="B745" s="3" t="s">
        <v>229</v>
      </c>
      <c r="C745" s="3" t="s">
        <v>28</v>
      </c>
      <c r="D745" s="3" t="s">
        <v>253</v>
      </c>
      <c r="E745" s="3" t="s">
        <v>484</v>
      </c>
      <c r="F745" s="38">
        <v>7728</v>
      </c>
      <c r="G745" s="38"/>
      <c r="H745" s="38"/>
      <c r="I745" s="39"/>
      <c r="J745" s="54"/>
      <c r="K745" s="54"/>
      <c r="L745" s="54"/>
      <c r="M745" s="54"/>
      <c r="N745" s="38">
        <f>F745+J745+K745</f>
        <v>7728</v>
      </c>
      <c r="O745" s="38">
        <f>G745+K745</f>
        <v>0</v>
      </c>
      <c r="P745" s="38">
        <f>H745+L745+M745</f>
        <v>0</v>
      </c>
      <c r="Q745" s="39">
        <f>I745+M745</f>
        <v>0</v>
      </c>
      <c r="R745" s="110"/>
    </row>
    <row r="746" spans="1:18" s="41" customFormat="1" ht="83.25">
      <c r="A746" s="8" t="s">
        <v>652</v>
      </c>
      <c r="B746" s="3" t="s">
        <v>229</v>
      </c>
      <c r="C746" s="3" t="s">
        <v>28</v>
      </c>
      <c r="D746" s="3" t="s">
        <v>255</v>
      </c>
      <c r="E746" s="3"/>
      <c r="F746" s="38">
        <f>F747+F753</f>
        <v>10154</v>
      </c>
      <c r="G746" s="38">
        <f t="shared" ref="G746:Q746" si="274">G747+G753</f>
        <v>0</v>
      </c>
      <c r="H746" s="38">
        <f t="shared" si="274"/>
        <v>0</v>
      </c>
      <c r="I746" s="38">
        <f t="shared" si="274"/>
        <v>0</v>
      </c>
      <c r="J746" s="38">
        <f t="shared" si="274"/>
        <v>0</v>
      </c>
      <c r="K746" s="38">
        <f t="shared" si="274"/>
        <v>0</v>
      </c>
      <c r="L746" s="38">
        <f t="shared" si="274"/>
        <v>0</v>
      </c>
      <c r="M746" s="38">
        <f t="shared" si="274"/>
        <v>0</v>
      </c>
      <c r="N746" s="38">
        <f t="shared" si="274"/>
        <v>10154</v>
      </c>
      <c r="O746" s="38">
        <f t="shared" si="274"/>
        <v>0</v>
      </c>
      <c r="P746" s="38">
        <f t="shared" si="274"/>
        <v>0</v>
      </c>
      <c r="Q746" s="38">
        <f t="shared" si="274"/>
        <v>0</v>
      </c>
      <c r="R746" s="110"/>
    </row>
    <row r="747" spans="1:18" s="41" customFormat="1" ht="33.75">
      <c r="A747" s="10" t="s">
        <v>35</v>
      </c>
      <c r="B747" s="3" t="s">
        <v>229</v>
      </c>
      <c r="C747" s="3" t="s">
        <v>28</v>
      </c>
      <c r="D747" s="3" t="s">
        <v>255</v>
      </c>
      <c r="E747" s="3" t="s">
        <v>483</v>
      </c>
      <c r="F747" s="38">
        <f t="shared" ref="F747:Q747" si="275">F748</f>
        <v>10154</v>
      </c>
      <c r="G747" s="38">
        <f t="shared" si="275"/>
        <v>0</v>
      </c>
      <c r="H747" s="38">
        <f t="shared" si="275"/>
        <v>0</v>
      </c>
      <c r="I747" s="38">
        <f t="shared" si="275"/>
        <v>0</v>
      </c>
      <c r="J747" s="38">
        <f t="shared" si="275"/>
        <v>0</v>
      </c>
      <c r="K747" s="38">
        <f t="shared" si="275"/>
        <v>0</v>
      </c>
      <c r="L747" s="38">
        <f t="shared" si="275"/>
        <v>0</v>
      </c>
      <c r="M747" s="38">
        <f t="shared" si="275"/>
        <v>0</v>
      </c>
      <c r="N747" s="38">
        <f t="shared" si="275"/>
        <v>10154</v>
      </c>
      <c r="O747" s="38">
        <f t="shared" si="275"/>
        <v>0</v>
      </c>
      <c r="P747" s="38">
        <f t="shared" si="275"/>
        <v>0</v>
      </c>
      <c r="Q747" s="38">
        <f t="shared" si="275"/>
        <v>0</v>
      </c>
      <c r="R747" s="110"/>
    </row>
    <row r="748" spans="1:18" s="41" customFormat="1" ht="34.5" customHeight="1">
      <c r="A748" s="76" t="s">
        <v>36</v>
      </c>
      <c r="B748" s="3" t="s">
        <v>229</v>
      </c>
      <c r="C748" s="3" t="s">
        <v>28</v>
      </c>
      <c r="D748" s="3" t="s">
        <v>255</v>
      </c>
      <c r="E748" s="3" t="s">
        <v>484</v>
      </c>
      <c r="F748" s="38">
        <v>10154</v>
      </c>
      <c r="G748" s="38"/>
      <c r="H748" s="38"/>
      <c r="I748" s="39"/>
      <c r="J748" s="54"/>
      <c r="K748" s="54"/>
      <c r="L748" s="54"/>
      <c r="M748" s="54"/>
      <c r="N748" s="38">
        <f>F748+J748+K748</f>
        <v>10154</v>
      </c>
      <c r="O748" s="38">
        <f>G748+K748</f>
        <v>0</v>
      </c>
      <c r="P748" s="38">
        <f>H748+L748+M748</f>
        <v>0</v>
      </c>
      <c r="Q748" s="39">
        <f>I748+M748</f>
        <v>0</v>
      </c>
      <c r="R748" s="110"/>
    </row>
    <row r="749" spans="1:18" s="41" customFormat="1" ht="66.75" hidden="1" customHeight="1">
      <c r="A749" s="124" t="s">
        <v>653</v>
      </c>
      <c r="B749" s="125" t="s">
        <v>229</v>
      </c>
      <c r="C749" s="125" t="s">
        <v>28</v>
      </c>
      <c r="D749" s="125" t="s">
        <v>654</v>
      </c>
      <c r="E749" s="125"/>
      <c r="F749" s="127">
        <f t="shared" ref="F749:I750" si="276">F750</f>
        <v>0</v>
      </c>
      <c r="G749" s="127">
        <f t="shared" si="276"/>
        <v>0</v>
      </c>
      <c r="H749" s="149">
        <f t="shared" si="276"/>
        <v>0</v>
      </c>
      <c r="I749" s="128">
        <f t="shared" si="276"/>
        <v>0</v>
      </c>
      <c r="J749" s="54"/>
      <c r="K749" s="54"/>
      <c r="L749" s="54"/>
      <c r="M749" s="54"/>
      <c r="N749" s="38">
        <f t="shared" ref="N749:Q750" si="277">N750</f>
        <v>0</v>
      </c>
      <c r="O749" s="38">
        <f t="shared" si="277"/>
        <v>0</v>
      </c>
      <c r="P749" s="52">
        <f t="shared" si="277"/>
        <v>0</v>
      </c>
      <c r="Q749" s="39">
        <f t="shared" si="277"/>
        <v>0</v>
      </c>
      <c r="R749" s="110"/>
    </row>
    <row r="750" spans="1:18" s="41" customFormat="1" ht="33.75" hidden="1">
      <c r="A750" s="130" t="s">
        <v>197</v>
      </c>
      <c r="B750" s="125" t="s">
        <v>229</v>
      </c>
      <c r="C750" s="125" t="s">
        <v>28</v>
      </c>
      <c r="D750" s="125" t="s">
        <v>654</v>
      </c>
      <c r="E750" s="125" t="s">
        <v>504</v>
      </c>
      <c r="F750" s="127">
        <f t="shared" si="276"/>
        <v>0</v>
      </c>
      <c r="G750" s="127">
        <f t="shared" si="276"/>
        <v>0</v>
      </c>
      <c r="H750" s="149">
        <f t="shared" si="276"/>
        <v>0</v>
      </c>
      <c r="I750" s="128">
        <f t="shared" si="276"/>
        <v>0</v>
      </c>
      <c r="J750" s="54"/>
      <c r="K750" s="54"/>
      <c r="L750" s="54"/>
      <c r="M750" s="54"/>
      <c r="N750" s="38">
        <f t="shared" si="277"/>
        <v>0</v>
      </c>
      <c r="O750" s="38">
        <f t="shared" si="277"/>
        <v>0</v>
      </c>
      <c r="P750" s="52">
        <f t="shared" si="277"/>
        <v>0</v>
      </c>
      <c r="Q750" s="39">
        <f t="shared" si="277"/>
        <v>0</v>
      </c>
      <c r="R750" s="110"/>
    </row>
    <row r="751" spans="1:18" s="41" customFormat="1" ht="20.25" hidden="1">
      <c r="A751" s="147" t="s">
        <v>195</v>
      </c>
      <c r="B751" s="125" t="s">
        <v>229</v>
      </c>
      <c r="C751" s="125" t="s">
        <v>28</v>
      </c>
      <c r="D751" s="125" t="s">
        <v>654</v>
      </c>
      <c r="E751" s="125" t="s">
        <v>505</v>
      </c>
      <c r="F751" s="127"/>
      <c r="G751" s="127"/>
      <c r="H751" s="127"/>
      <c r="I751" s="128"/>
      <c r="J751" s="54"/>
      <c r="K751" s="54"/>
      <c r="L751" s="54"/>
      <c r="M751" s="54"/>
      <c r="N751" s="38"/>
      <c r="O751" s="38"/>
      <c r="P751" s="38"/>
      <c r="Q751" s="39"/>
      <c r="R751" s="110"/>
    </row>
    <row r="752" spans="1:18" s="41" customFormat="1" ht="20.25" hidden="1">
      <c r="A752" s="147" t="s">
        <v>39</v>
      </c>
      <c r="B752" s="125" t="s">
        <v>229</v>
      </c>
      <c r="C752" s="125" t="s">
        <v>28</v>
      </c>
      <c r="D752" s="125" t="s">
        <v>655</v>
      </c>
      <c r="E752" s="125" t="s">
        <v>490</v>
      </c>
      <c r="F752" s="127">
        <f>F753</f>
        <v>0</v>
      </c>
      <c r="G752" s="127">
        <f>G753</f>
        <v>0</v>
      </c>
      <c r="H752" s="127">
        <f>H753</f>
        <v>0</v>
      </c>
      <c r="I752" s="128">
        <f>I753</f>
        <v>0</v>
      </c>
      <c r="J752" s="54"/>
      <c r="K752" s="54"/>
      <c r="L752" s="54"/>
      <c r="M752" s="54"/>
      <c r="N752" s="38">
        <f>N753</f>
        <v>0</v>
      </c>
      <c r="O752" s="38">
        <f>O753</f>
        <v>0</v>
      </c>
      <c r="P752" s="38">
        <f>P753</f>
        <v>0</v>
      </c>
      <c r="Q752" s="39">
        <f>Q753</f>
        <v>0</v>
      </c>
      <c r="R752" s="110"/>
    </row>
    <row r="753" spans="1:18" s="41" customFormat="1" ht="66.75" hidden="1">
      <c r="A753" s="147" t="s">
        <v>180</v>
      </c>
      <c r="B753" s="125" t="s">
        <v>229</v>
      </c>
      <c r="C753" s="125" t="s">
        <v>28</v>
      </c>
      <c r="D753" s="125" t="s">
        <v>655</v>
      </c>
      <c r="E753" s="125" t="s">
        <v>609</v>
      </c>
      <c r="F753" s="127"/>
      <c r="G753" s="127"/>
      <c r="H753" s="127"/>
      <c r="I753" s="128"/>
      <c r="J753" s="54"/>
      <c r="K753" s="54"/>
      <c r="L753" s="54"/>
      <c r="M753" s="54"/>
      <c r="N753" s="38"/>
      <c r="O753" s="38"/>
      <c r="P753" s="38"/>
      <c r="Q753" s="39"/>
      <c r="R753" s="110"/>
    </row>
    <row r="754" spans="1:18" s="41" customFormat="1" ht="83.25" hidden="1">
      <c r="A754" s="147" t="s">
        <v>656</v>
      </c>
      <c r="B754" s="125" t="s">
        <v>229</v>
      </c>
      <c r="C754" s="125" t="s">
        <v>28</v>
      </c>
      <c r="D754" s="125" t="s">
        <v>657</v>
      </c>
      <c r="E754" s="125"/>
      <c r="F754" s="127">
        <f>F755+F757</f>
        <v>0</v>
      </c>
      <c r="G754" s="127">
        <f>G755+G757</f>
        <v>0</v>
      </c>
      <c r="H754" s="127">
        <f>H755+H757</f>
        <v>0</v>
      </c>
      <c r="I754" s="128">
        <f>I755+I757</f>
        <v>0</v>
      </c>
      <c r="J754" s="54"/>
      <c r="K754" s="54"/>
      <c r="L754" s="54"/>
      <c r="M754" s="54"/>
      <c r="N754" s="38">
        <f>N755+N757</f>
        <v>0</v>
      </c>
      <c r="O754" s="38">
        <f>O755+O757</f>
        <v>0</v>
      </c>
      <c r="P754" s="38">
        <f>P755+P757</f>
        <v>0</v>
      </c>
      <c r="Q754" s="39">
        <f>Q755+Q757</f>
        <v>0</v>
      </c>
      <c r="R754" s="110"/>
    </row>
    <row r="755" spans="1:18" s="41" customFormat="1" ht="33.75" hidden="1">
      <c r="A755" s="147" t="s">
        <v>35</v>
      </c>
      <c r="B755" s="125" t="s">
        <v>229</v>
      </c>
      <c r="C755" s="125" t="s">
        <v>28</v>
      </c>
      <c r="D755" s="125" t="s">
        <v>657</v>
      </c>
      <c r="E755" s="125" t="s">
        <v>483</v>
      </c>
      <c r="F755" s="127">
        <f>F756</f>
        <v>0</v>
      </c>
      <c r="G755" s="127">
        <f>G756</f>
        <v>0</v>
      </c>
      <c r="H755" s="127">
        <f>H756</f>
        <v>0</v>
      </c>
      <c r="I755" s="128">
        <f>I756</f>
        <v>0</v>
      </c>
      <c r="J755" s="54"/>
      <c r="K755" s="54"/>
      <c r="L755" s="54"/>
      <c r="M755" s="54"/>
      <c r="N755" s="38">
        <f>N756</f>
        <v>0</v>
      </c>
      <c r="O755" s="38">
        <f>O756</f>
        <v>0</v>
      </c>
      <c r="P755" s="38">
        <f>P756</f>
        <v>0</v>
      </c>
      <c r="Q755" s="39">
        <f>Q756</f>
        <v>0</v>
      </c>
      <c r="R755" s="110"/>
    </row>
    <row r="756" spans="1:18" s="41" customFormat="1" ht="50.25" hidden="1">
      <c r="A756" s="147" t="s">
        <v>36</v>
      </c>
      <c r="B756" s="125" t="s">
        <v>229</v>
      </c>
      <c r="C756" s="125" t="s">
        <v>28</v>
      </c>
      <c r="D756" s="125" t="s">
        <v>657</v>
      </c>
      <c r="E756" s="125" t="s">
        <v>484</v>
      </c>
      <c r="F756" s="127"/>
      <c r="G756" s="127"/>
      <c r="H756" s="127"/>
      <c r="I756" s="128"/>
      <c r="J756" s="54"/>
      <c r="K756" s="54"/>
      <c r="L756" s="54"/>
      <c r="M756" s="54"/>
      <c r="N756" s="38"/>
      <c r="O756" s="38"/>
      <c r="P756" s="38"/>
      <c r="Q756" s="39"/>
      <c r="R756" s="110"/>
    </row>
    <row r="757" spans="1:18" s="41" customFormat="1" ht="33.75" hidden="1">
      <c r="A757" s="130" t="s">
        <v>197</v>
      </c>
      <c r="B757" s="125" t="s">
        <v>229</v>
      </c>
      <c r="C757" s="125" t="s">
        <v>28</v>
      </c>
      <c r="D757" s="125" t="s">
        <v>657</v>
      </c>
      <c r="E757" s="125" t="s">
        <v>504</v>
      </c>
      <c r="F757" s="127">
        <f>F758</f>
        <v>0</v>
      </c>
      <c r="G757" s="127">
        <f>G758</f>
        <v>0</v>
      </c>
      <c r="H757" s="127">
        <f>H758</f>
        <v>0</v>
      </c>
      <c r="I757" s="128">
        <f>I758</f>
        <v>0</v>
      </c>
      <c r="J757" s="54"/>
      <c r="K757" s="54"/>
      <c r="L757" s="54"/>
      <c r="M757" s="54"/>
      <c r="N757" s="38">
        <f>N758</f>
        <v>0</v>
      </c>
      <c r="O757" s="38">
        <f>O758</f>
        <v>0</v>
      </c>
      <c r="P757" s="38">
        <f>P758</f>
        <v>0</v>
      </c>
      <c r="Q757" s="39">
        <f>Q758</f>
        <v>0</v>
      </c>
      <c r="R757" s="110"/>
    </row>
    <row r="758" spans="1:18" s="41" customFormat="1" ht="20.25" hidden="1">
      <c r="A758" s="130" t="s">
        <v>195</v>
      </c>
      <c r="B758" s="125" t="s">
        <v>229</v>
      </c>
      <c r="C758" s="125" t="s">
        <v>28</v>
      </c>
      <c r="D758" s="125" t="s">
        <v>657</v>
      </c>
      <c r="E758" s="125" t="s">
        <v>505</v>
      </c>
      <c r="F758" s="127"/>
      <c r="G758" s="127"/>
      <c r="H758" s="127"/>
      <c r="I758" s="128"/>
      <c r="J758" s="54"/>
      <c r="K758" s="54"/>
      <c r="L758" s="54"/>
      <c r="M758" s="54"/>
      <c r="N758" s="38"/>
      <c r="O758" s="38"/>
      <c r="P758" s="38"/>
      <c r="Q758" s="39"/>
      <c r="R758" s="110"/>
    </row>
    <row r="759" spans="1:18" s="41" customFormat="1" ht="33.75">
      <c r="A759" s="76" t="s">
        <v>256</v>
      </c>
      <c r="B759" s="3" t="s">
        <v>229</v>
      </c>
      <c r="C759" s="3" t="s">
        <v>28</v>
      </c>
      <c r="D759" s="9" t="s">
        <v>257</v>
      </c>
      <c r="E759" s="3"/>
      <c r="F759" s="38">
        <f>F760+F765+F768</f>
        <v>7803</v>
      </c>
      <c r="G759" s="38">
        <f t="shared" ref="G759:I759" si="278">G760+G765+G768</f>
        <v>0</v>
      </c>
      <c r="H759" s="38">
        <f t="shared" si="278"/>
        <v>0</v>
      </c>
      <c r="I759" s="38">
        <f t="shared" si="278"/>
        <v>0</v>
      </c>
      <c r="J759" s="38">
        <f t="shared" ref="J759:Q759" si="279">J760</f>
        <v>0</v>
      </c>
      <c r="K759" s="38">
        <f t="shared" si="279"/>
        <v>0</v>
      </c>
      <c r="L759" s="38">
        <f t="shared" si="279"/>
        <v>0</v>
      </c>
      <c r="M759" s="38">
        <f t="shared" si="279"/>
        <v>0</v>
      </c>
      <c r="N759" s="38">
        <f t="shared" si="279"/>
        <v>0</v>
      </c>
      <c r="O759" s="38">
        <f t="shared" si="279"/>
        <v>0</v>
      </c>
      <c r="P759" s="38">
        <f t="shared" si="279"/>
        <v>0</v>
      </c>
      <c r="Q759" s="38">
        <f t="shared" si="279"/>
        <v>0</v>
      </c>
      <c r="R759" s="110"/>
    </row>
    <row r="760" spans="1:18" s="41" customFormat="1" ht="33.75" hidden="1">
      <c r="A760" s="129" t="s">
        <v>258</v>
      </c>
      <c r="B760" s="125" t="s">
        <v>229</v>
      </c>
      <c r="C760" s="125" t="s">
        <v>28</v>
      </c>
      <c r="D760" s="125" t="s">
        <v>259</v>
      </c>
      <c r="E760" s="125"/>
      <c r="F760" s="127">
        <f>F761+F763</f>
        <v>0</v>
      </c>
      <c r="G760" s="127">
        <f t="shared" ref="G760:Q760" si="280">G761+G763</f>
        <v>0</v>
      </c>
      <c r="H760" s="127">
        <f t="shared" si="280"/>
        <v>0</v>
      </c>
      <c r="I760" s="127">
        <f t="shared" si="280"/>
        <v>0</v>
      </c>
      <c r="J760" s="38">
        <f t="shared" si="280"/>
        <v>0</v>
      </c>
      <c r="K760" s="38">
        <f t="shared" si="280"/>
        <v>0</v>
      </c>
      <c r="L760" s="38">
        <f t="shared" si="280"/>
        <v>0</v>
      </c>
      <c r="M760" s="38">
        <f t="shared" si="280"/>
        <v>0</v>
      </c>
      <c r="N760" s="38">
        <f t="shared" si="280"/>
        <v>0</v>
      </c>
      <c r="O760" s="38">
        <f t="shared" si="280"/>
        <v>0</v>
      </c>
      <c r="P760" s="38">
        <f t="shared" si="280"/>
        <v>0</v>
      </c>
      <c r="Q760" s="38">
        <f t="shared" si="280"/>
        <v>0</v>
      </c>
      <c r="R760" s="110"/>
    </row>
    <row r="761" spans="1:18" s="41" customFormat="1" ht="33.75" hidden="1">
      <c r="A761" s="129" t="s">
        <v>35</v>
      </c>
      <c r="B761" s="125" t="s">
        <v>229</v>
      </c>
      <c r="C761" s="125" t="s">
        <v>28</v>
      </c>
      <c r="D761" s="125" t="s">
        <v>259</v>
      </c>
      <c r="E761" s="125" t="s">
        <v>483</v>
      </c>
      <c r="F761" s="127">
        <f>F762</f>
        <v>0</v>
      </c>
      <c r="G761" s="127">
        <f t="shared" ref="G761:Q761" si="281">G762</f>
        <v>0</v>
      </c>
      <c r="H761" s="127">
        <f t="shared" si="281"/>
        <v>0</v>
      </c>
      <c r="I761" s="127">
        <f t="shared" si="281"/>
        <v>0</v>
      </c>
      <c r="J761" s="38">
        <f t="shared" si="281"/>
        <v>0</v>
      </c>
      <c r="K761" s="38">
        <f t="shared" si="281"/>
        <v>0</v>
      </c>
      <c r="L761" s="38">
        <f t="shared" si="281"/>
        <v>0</v>
      </c>
      <c r="M761" s="38">
        <f t="shared" si="281"/>
        <v>0</v>
      </c>
      <c r="N761" s="38">
        <f t="shared" si="281"/>
        <v>0</v>
      </c>
      <c r="O761" s="38">
        <f t="shared" si="281"/>
        <v>0</v>
      </c>
      <c r="P761" s="38">
        <f t="shared" si="281"/>
        <v>0</v>
      </c>
      <c r="Q761" s="38">
        <f t="shared" si="281"/>
        <v>0</v>
      </c>
      <c r="R761" s="110"/>
    </row>
    <row r="762" spans="1:18" s="41" customFormat="1" ht="50.25" hidden="1">
      <c r="A762" s="129" t="s">
        <v>36</v>
      </c>
      <c r="B762" s="125" t="s">
        <v>229</v>
      </c>
      <c r="C762" s="125" t="s">
        <v>28</v>
      </c>
      <c r="D762" s="125" t="s">
        <v>259</v>
      </c>
      <c r="E762" s="125" t="s">
        <v>484</v>
      </c>
      <c r="F762" s="127"/>
      <c r="G762" s="127"/>
      <c r="H762" s="127"/>
      <c r="I762" s="128"/>
      <c r="J762" s="54"/>
      <c r="K762" s="54"/>
      <c r="L762" s="54"/>
      <c r="M762" s="54"/>
      <c r="N762" s="38">
        <f>F762+J762+K762</f>
        <v>0</v>
      </c>
      <c r="O762" s="38">
        <f>G762+K762</f>
        <v>0</v>
      </c>
      <c r="P762" s="38">
        <f>H762+L762+M762</f>
        <v>0</v>
      </c>
      <c r="Q762" s="39">
        <f>I762+M762</f>
        <v>0</v>
      </c>
      <c r="R762" s="110"/>
    </row>
    <row r="763" spans="1:18" s="41" customFormat="1" ht="20.25" hidden="1">
      <c r="A763" s="129" t="s">
        <v>39</v>
      </c>
      <c r="B763" s="125" t="s">
        <v>229</v>
      </c>
      <c r="C763" s="125" t="s">
        <v>28</v>
      </c>
      <c r="D763" s="125" t="s">
        <v>259</v>
      </c>
      <c r="E763" s="125" t="s">
        <v>490</v>
      </c>
      <c r="F763" s="127">
        <f>F764</f>
        <v>0</v>
      </c>
      <c r="G763" s="127">
        <f t="shared" ref="G763:Q763" si="282">G764</f>
        <v>0</v>
      </c>
      <c r="H763" s="127">
        <f t="shared" si="282"/>
        <v>0</v>
      </c>
      <c r="I763" s="127">
        <f t="shared" si="282"/>
        <v>0</v>
      </c>
      <c r="J763" s="38">
        <f t="shared" si="282"/>
        <v>0</v>
      </c>
      <c r="K763" s="38">
        <f t="shared" si="282"/>
        <v>0</v>
      </c>
      <c r="L763" s="38">
        <f t="shared" si="282"/>
        <v>0</v>
      </c>
      <c r="M763" s="38">
        <f t="shared" si="282"/>
        <v>0</v>
      </c>
      <c r="N763" s="38">
        <f t="shared" si="282"/>
        <v>0</v>
      </c>
      <c r="O763" s="38">
        <f t="shared" si="282"/>
        <v>0</v>
      </c>
      <c r="P763" s="38">
        <f t="shared" si="282"/>
        <v>0</v>
      </c>
      <c r="Q763" s="38">
        <f t="shared" si="282"/>
        <v>0</v>
      </c>
      <c r="R763" s="110"/>
    </row>
    <row r="764" spans="1:18" s="41" customFormat="1" ht="66.75" hidden="1">
      <c r="A764" s="129" t="s">
        <v>180</v>
      </c>
      <c r="B764" s="125" t="s">
        <v>229</v>
      </c>
      <c r="C764" s="125" t="s">
        <v>28</v>
      </c>
      <c r="D764" s="125" t="s">
        <v>259</v>
      </c>
      <c r="E764" s="125" t="s">
        <v>609</v>
      </c>
      <c r="F764" s="127"/>
      <c r="G764" s="127"/>
      <c r="H764" s="127"/>
      <c r="I764" s="128"/>
      <c r="J764" s="54"/>
      <c r="K764" s="54"/>
      <c r="L764" s="54"/>
      <c r="M764" s="54"/>
      <c r="N764" s="38">
        <f>F764+J764+K764</f>
        <v>0</v>
      </c>
      <c r="O764" s="38">
        <f>G764+K764</f>
        <v>0</v>
      </c>
      <c r="P764" s="38">
        <f>H764+L764+M764</f>
        <v>0</v>
      </c>
      <c r="Q764" s="39">
        <f>I764+M764</f>
        <v>0</v>
      </c>
      <c r="R764" s="110"/>
    </row>
    <row r="765" spans="1:18" s="41" customFormat="1" ht="50.25">
      <c r="A765" s="8" t="s">
        <v>459</v>
      </c>
      <c r="B765" s="3" t="s">
        <v>229</v>
      </c>
      <c r="C765" s="3" t="s">
        <v>28</v>
      </c>
      <c r="D765" s="3" t="s">
        <v>458</v>
      </c>
      <c r="E765" s="3"/>
      <c r="F765" s="38">
        <f>F766</f>
        <v>2485</v>
      </c>
      <c r="G765" s="38">
        <f t="shared" ref="G765:I766" si="283">G766</f>
        <v>0</v>
      </c>
      <c r="H765" s="38">
        <f t="shared" si="283"/>
        <v>0</v>
      </c>
      <c r="I765" s="38">
        <f t="shared" si="283"/>
        <v>0</v>
      </c>
      <c r="J765" s="54"/>
      <c r="K765" s="54"/>
      <c r="L765" s="54"/>
      <c r="M765" s="54"/>
      <c r="N765" s="38"/>
      <c r="O765" s="38"/>
      <c r="P765" s="38"/>
      <c r="Q765" s="39"/>
      <c r="R765" s="110"/>
    </row>
    <row r="766" spans="1:18" s="41" customFormat="1" ht="20.25">
      <c r="A766" s="8" t="s">
        <v>39</v>
      </c>
      <c r="B766" s="3" t="s">
        <v>229</v>
      </c>
      <c r="C766" s="3" t="s">
        <v>28</v>
      </c>
      <c r="D766" s="3" t="s">
        <v>458</v>
      </c>
      <c r="E766" s="4">
        <v>800</v>
      </c>
      <c r="F766" s="38">
        <f>F767</f>
        <v>2485</v>
      </c>
      <c r="G766" s="38">
        <f t="shared" si="283"/>
        <v>0</v>
      </c>
      <c r="H766" s="38">
        <f t="shared" si="283"/>
        <v>0</v>
      </c>
      <c r="I766" s="38">
        <f t="shared" si="283"/>
        <v>0</v>
      </c>
      <c r="J766" s="54"/>
      <c r="K766" s="54"/>
      <c r="L766" s="54"/>
      <c r="M766" s="54"/>
      <c r="N766" s="38"/>
      <c r="O766" s="38"/>
      <c r="P766" s="38"/>
      <c r="Q766" s="39"/>
      <c r="R766" s="110"/>
    </row>
    <row r="767" spans="1:18" s="41" customFormat="1" ht="66.75">
      <c r="A767" s="8" t="s">
        <v>180</v>
      </c>
      <c r="B767" s="3" t="s">
        <v>229</v>
      </c>
      <c r="C767" s="3" t="s">
        <v>28</v>
      </c>
      <c r="D767" s="3" t="s">
        <v>458</v>
      </c>
      <c r="E767" s="4">
        <v>810</v>
      </c>
      <c r="F767" s="38">
        <v>2485</v>
      </c>
      <c r="G767" s="38"/>
      <c r="H767" s="38"/>
      <c r="I767" s="39"/>
      <c r="J767" s="54"/>
      <c r="K767" s="54"/>
      <c r="L767" s="54"/>
      <c r="M767" s="54"/>
      <c r="N767" s="38"/>
      <c r="O767" s="38"/>
      <c r="P767" s="38"/>
      <c r="Q767" s="39"/>
      <c r="R767" s="110"/>
    </row>
    <row r="768" spans="1:18" s="41" customFormat="1" ht="50.25">
      <c r="A768" s="8" t="s">
        <v>460</v>
      </c>
      <c r="B768" s="3" t="s">
        <v>229</v>
      </c>
      <c r="C768" s="3" t="s">
        <v>28</v>
      </c>
      <c r="D768" s="3" t="s">
        <v>461</v>
      </c>
      <c r="E768" s="3"/>
      <c r="F768" s="38">
        <f>F769</f>
        <v>5318</v>
      </c>
      <c r="G768" s="38">
        <f t="shared" ref="G768:I769" si="284">G769</f>
        <v>0</v>
      </c>
      <c r="H768" s="38">
        <f t="shared" si="284"/>
        <v>0</v>
      </c>
      <c r="I768" s="38">
        <f t="shared" si="284"/>
        <v>0</v>
      </c>
      <c r="J768" s="54"/>
      <c r="K768" s="54"/>
      <c r="L768" s="54"/>
      <c r="M768" s="54"/>
      <c r="N768" s="38"/>
      <c r="O768" s="38"/>
      <c r="P768" s="38"/>
      <c r="Q768" s="39"/>
      <c r="R768" s="110"/>
    </row>
    <row r="769" spans="1:18" s="41" customFormat="1" ht="33.75">
      <c r="A769" s="8" t="s">
        <v>35</v>
      </c>
      <c r="B769" s="3" t="s">
        <v>229</v>
      </c>
      <c r="C769" s="3" t="s">
        <v>28</v>
      </c>
      <c r="D769" s="3" t="s">
        <v>461</v>
      </c>
      <c r="E769" s="4">
        <v>200</v>
      </c>
      <c r="F769" s="38">
        <f>F770</f>
        <v>5318</v>
      </c>
      <c r="G769" s="38">
        <f t="shared" si="284"/>
        <v>0</v>
      </c>
      <c r="H769" s="38">
        <f t="shared" si="284"/>
        <v>0</v>
      </c>
      <c r="I769" s="38">
        <f t="shared" si="284"/>
        <v>0</v>
      </c>
      <c r="J769" s="54"/>
      <c r="K769" s="54"/>
      <c r="L769" s="54"/>
      <c r="M769" s="54"/>
      <c r="N769" s="38"/>
      <c r="O769" s="38"/>
      <c r="P769" s="38"/>
      <c r="Q769" s="39"/>
      <c r="R769" s="110"/>
    </row>
    <row r="770" spans="1:18" s="41" customFormat="1" ht="32.25" customHeight="1">
      <c r="A770" s="8" t="s">
        <v>36</v>
      </c>
      <c r="B770" s="3" t="s">
        <v>229</v>
      </c>
      <c r="C770" s="3" t="s">
        <v>28</v>
      </c>
      <c r="D770" s="3" t="s">
        <v>461</v>
      </c>
      <c r="E770" s="4">
        <v>240</v>
      </c>
      <c r="F770" s="38">
        <v>5318</v>
      </c>
      <c r="G770" s="38"/>
      <c r="H770" s="38"/>
      <c r="I770" s="39"/>
      <c r="J770" s="54"/>
      <c r="K770" s="54"/>
      <c r="L770" s="54"/>
      <c r="M770" s="54"/>
      <c r="N770" s="38"/>
      <c r="O770" s="38"/>
      <c r="P770" s="38"/>
      <c r="Q770" s="39"/>
      <c r="R770" s="110"/>
    </row>
    <row r="771" spans="1:18" s="41" customFormat="1" ht="33.75" hidden="1">
      <c r="A771" s="147" t="s">
        <v>658</v>
      </c>
      <c r="B771" s="125" t="s">
        <v>229</v>
      </c>
      <c r="C771" s="125" t="s">
        <v>28</v>
      </c>
      <c r="D771" s="125" t="s">
        <v>659</v>
      </c>
      <c r="E771" s="125"/>
      <c r="F771" s="127">
        <f>F772+F774</f>
        <v>0</v>
      </c>
      <c r="G771" s="127">
        <f>G772+G774</f>
        <v>0</v>
      </c>
      <c r="H771" s="127">
        <f>H772+H774</f>
        <v>0</v>
      </c>
      <c r="I771" s="128">
        <f>I772+I774</f>
        <v>0</v>
      </c>
      <c r="J771" s="54"/>
      <c r="K771" s="54"/>
      <c r="L771" s="54"/>
      <c r="M771" s="54"/>
      <c r="N771" s="38">
        <f>N772+N774</f>
        <v>0</v>
      </c>
      <c r="O771" s="38">
        <f>O772+O774</f>
        <v>0</v>
      </c>
      <c r="P771" s="38">
        <f>P772+P774</f>
        <v>0</v>
      </c>
      <c r="Q771" s="39">
        <f>Q772+Q774</f>
        <v>0</v>
      </c>
      <c r="R771" s="110"/>
    </row>
    <row r="772" spans="1:18" s="41" customFormat="1" ht="33.75" hidden="1">
      <c r="A772" s="147" t="s">
        <v>35</v>
      </c>
      <c r="B772" s="125" t="s">
        <v>229</v>
      </c>
      <c r="C772" s="125" t="s">
        <v>28</v>
      </c>
      <c r="D772" s="125" t="s">
        <v>659</v>
      </c>
      <c r="E772" s="125" t="s">
        <v>483</v>
      </c>
      <c r="F772" s="127">
        <f t="shared" ref="F772:I774" si="285">F773</f>
        <v>0</v>
      </c>
      <c r="G772" s="127">
        <f t="shared" si="285"/>
        <v>0</v>
      </c>
      <c r="H772" s="127">
        <f t="shared" si="285"/>
        <v>0</v>
      </c>
      <c r="I772" s="128">
        <f t="shared" si="285"/>
        <v>0</v>
      </c>
      <c r="J772" s="54"/>
      <c r="K772" s="54"/>
      <c r="L772" s="54"/>
      <c r="M772" s="54"/>
      <c r="N772" s="38">
        <f t="shared" ref="N772:Q774" si="286">N773</f>
        <v>0</v>
      </c>
      <c r="O772" s="38">
        <f t="shared" si="286"/>
        <v>0</v>
      </c>
      <c r="P772" s="38">
        <f t="shared" si="286"/>
        <v>0</v>
      </c>
      <c r="Q772" s="39">
        <f t="shared" si="286"/>
        <v>0</v>
      </c>
      <c r="R772" s="110"/>
    </row>
    <row r="773" spans="1:18" s="41" customFormat="1" ht="50.25" hidden="1">
      <c r="A773" s="147" t="s">
        <v>36</v>
      </c>
      <c r="B773" s="125" t="s">
        <v>229</v>
      </c>
      <c r="C773" s="125" t="s">
        <v>28</v>
      </c>
      <c r="D773" s="125" t="s">
        <v>659</v>
      </c>
      <c r="E773" s="125" t="s">
        <v>484</v>
      </c>
      <c r="F773" s="127"/>
      <c r="G773" s="127"/>
      <c r="H773" s="127"/>
      <c r="I773" s="128"/>
      <c r="J773" s="54"/>
      <c r="K773" s="54"/>
      <c r="L773" s="54"/>
      <c r="M773" s="54"/>
      <c r="N773" s="38"/>
      <c r="O773" s="38"/>
      <c r="P773" s="38"/>
      <c r="Q773" s="39"/>
      <c r="R773" s="110"/>
    </row>
    <row r="774" spans="1:18" s="41" customFormat="1" ht="20.25" hidden="1">
      <c r="A774" s="147" t="s">
        <v>39</v>
      </c>
      <c r="B774" s="125" t="s">
        <v>229</v>
      </c>
      <c r="C774" s="125" t="s">
        <v>28</v>
      </c>
      <c r="D774" s="125" t="s">
        <v>659</v>
      </c>
      <c r="E774" s="125" t="s">
        <v>490</v>
      </c>
      <c r="F774" s="127">
        <f t="shared" si="285"/>
        <v>0</v>
      </c>
      <c r="G774" s="127">
        <f t="shared" si="285"/>
        <v>0</v>
      </c>
      <c r="H774" s="127">
        <f t="shared" si="285"/>
        <v>0</v>
      </c>
      <c r="I774" s="128">
        <f t="shared" si="285"/>
        <v>0</v>
      </c>
      <c r="J774" s="54"/>
      <c r="K774" s="54"/>
      <c r="L774" s="54"/>
      <c r="M774" s="54"/>
      <c r="N774" s="38">
        <f t="shared" si="286"/>
        <v>0</v>
      </c>
      <c r="O774" s="38">
        <f t="shared" si="286"/>
        <v>0</v>
      </c>
      <c r="P774" s="38">
        <f t="shared" si="286"/>
        <v>0</v>
      </c>
      <c r="Q774" s="39">
        <f t="shared" si="286"/>
        <v>0</v>
      </c>
      <c r="R774" s="110"/>
    </row>
    <row r="775" spans="1:18" s="41" customFormat="1" ht="66.75" hidden="1">
      <c r="A775" s="147" t="s">
        <v>180</v>
      </c>
      <c r="B775" s="125" t="s">
        <v>229</v>
      </c>
      <c r="C775" s="125" t="s">
        <v>28</v>
      </c>
      <c r="D775" s="125" t="s">
        <v>659</v>
      </c>
      <c r="E775" s="125" t="s">
        <v>609</v>
      </c>
      <c r="F775" s="127"/>
      <c r="G775" s="127"/>
      <c r="H775" s="127"/>
      <c r="I775" s="128"/>
      <c r="J775" s="54"/>
      <c r="K775" s="54"/>
      <c r="L775" s="54"/>
      <c r="M775" s="54"/>
      <c r="N775" s="38"/>
      <c r="O775" s="38"/>
      <c r="P775" s="38"/>
      <c r="Q775" s="39"/>
      <c r="R775" s="110"/>
    </row>
    <row r="776" spans="1:18" s="41" customFormat="1" ht="20.25">
      <c r="A776" s="10" t="s">
        <v>19</v>
      </c>
      <c r="B776" s="3" t="s">
        <v>229</v>
      </c>
      <c r="C776" s="3" t="s">
        <v>28</v>
      </c>
      <c r="D776" s="51" t="s">
        <v>20</v>
      </c>
      <c r="E776" s="3"/>
      <c r="F776" s="38">
        <f>F777+F787+F795+F798+F801</f>
        <v>5559</v>
      </c>
      <c r="G776" s="38">
        <f t="shared" ref="G776:I776" si="287">G777+G787+G795+G798+G801</f>
        <v>0</v>
      </c>
      <c r="H776" s="38">
        <f t="shared" si="287"/>
        <v>339200</v>
      </c>
      <c r="I776" s="38">
        <f t="shared" si="287"/>
        <v>0</v>
      </c>
      <c r="J776" s="38">
        <f t="shared" ref="J776:Q776" si="288">J777</f>
        <v>0</v>
      </c>
      <c r="K776" s="38">
        <f t="shared" si="288"/>
        <v>0</v>
      </c>
      <c r="L776" s="38">
        <f t="shared" si="288"/>
        <v>0</v>
      </c>
      <c r="M776" s="38">
        <f t="shared" si="288"/>
        <v>0</v>
      </c>
      <c r="N776" s="38">
        <f t="shared" si="288"/>
        <v>5559</v>
      </c>
      <c r="O776" s="38">
        <f t="shared" si="288"/>
        <v>0</v>
      </c>
      <c r="P776" s="38">
        <f t="shared" si="288"/>
        <v>316291</v>
      </c>
      <c r="Q776" s="38">
        <f t="shared" si="288"/>
        <v>0</v>
      </c>
      <c r="R776" s="110"/>
    </row>
    <row r="777" spans="1:18" s="41" customFormat="1" ht="20.25">
      <c r="A777" s="116" t="s">
        <v>67</v>
      </c>
      <c r="B777" s="3" t="s">
        <v>229</v>
      </c>
      <c r="C777" s="3" t="s">
        <v>28</v>
      </c>
      <c r="D777" s="3" t="s">
        <v>94</v>
      </c>
      <c r="E777" s="3"/>
      <c r="F777" s="38">
        <f>F778+F781+F784</f>
        <v>5559</v>
      </c>
      <c r="G777" s="38">
        <f t="shared" ref="G777:Q777" si="289">G778+G781+G784</f>
        <v>0</v>
      </c>
      <c r="H777" s="38">
        <f t="shared" si="289"/>
        <v>316291</v>
      </c>
      <c r="I777" s="38">
        <f t="shared" si="289"/>
        <v>0</v>
      </c>
      <c r="J777" s="38">
        <f t="shared" si="289"/>
        <v>0</v>
      </c>
      <c r="K777" s="38">
        <f t="shared" si="289"/>
        <v>0</v>
      </c>
      <c r="L777" s="38">
        <f t="shared" si="289"/>
        <v>0</v>
      </c>
      <c r="M777" s="38">
        <f t="shared" si="289"/>
        <v>0</v>
      </c>
      <c r="N777" s="38">
        <f t="shared" si="289"/>
        <v>5559</v>
      </c>
      <c r="O777" s="38">
        <f t="shared" si="289"/>
        <v>0</v>
      </c>
      <c r="P777" s="38">
        <f t="shared" si="289"/>
        <v>316291</v>
      </c>
      <c r="Q777" s="38">
        <f t="shared" si="289"/>
        <v>0</v>
      </c>
      <c r="R777" s="110"/>
    </row>
    <row r="778" spans="1:18" s="41" customFormat="1" ht="20.25" hidden="1">
      <c r="A778" s="147" t="s">
        <v>195</v>
      </c>
      <c r="B778" s="125" t="s">
        <v>229</v>
      </c>
      <c r="C778" s="125" t="s">
        <v>28</v>
      </c>
      <c r="D778" s="125" t="s">
        <v>626</v>
      </c>
      <c r="E778" s="125"/>
      <c r="F778" s="127">
        <f t="shared" ref="F778:Q779" si="290">F779</f>
        <v>0</v>
      </c>
      <c r="G778" s="127">
        <f t="shared" si="290"/>
        <v>0</v>
      </c>
      <c r="H778" s="127">
        <f t="shared" si="290"/>
        <v>0</v>
      </c>
      <c r="I778" s="127">
        <f t="shared" si="290"/>
        <v>0</v>
      </c>
      <c r="J778" s="38">
        <f t="shared" si="290"/>
        <v>0</v>
      </c>
      <c r="K778" s="38">
        <f t="shared" si="290"/>
        <v>0</v>
      </c>
      <c r="L778" s="38">
        <f t="shared" si="290"/>
        <v>0</v>
      </c>
      <c r="M778" s="38">
        <f t="shared" si="290"/>
        <v>0</v>
      </c>
      <c r="N778" s="38">
        <f t="shared" si="290"/>
        <v>0</v>
      </c>
      <c r="O778" s="38">
        <f t="shared" si="290"/>
        <v>0</v>
      </c>
      <c r="P778" s="38">
        <f t="shared" si="290"/>
        <v>0</v>
      </c>
      <c r="Q778" s="38">
        <f t="shared" si="290"/>
        <v>0</v>
      </c>
      <c r="R778" s="110"/>
    </row>
    <row r="779" spans="1:18" s="41" customFormat="1" ht="33.75" hidden="1">
      <c r="A779" s="130" t="s">
        <v>197</v>
      </c>
      <c r="B779" s="125" t="s">
        <v>229</v>
      </c>
      <c r="C779" s="125" t="s">
        <v>28</v>
      </c>
      <c r="D779" s="125" t="s">
        <v>626</v>
      </c>
      <c r="E779" s="125" t="s">
        <v>504</v>
      </c>
      <c r="F779" s="127">
        <f t="shared" si="290"/>
        <v>0</v>
      </c>
      <c r="G779" s="127">
        <f t="shared" si="290"/>
        <v>0</v>
      </c>
      <c r="H779" s="127">
        <f t="shared" si="290"/>
        <v>0</v>
      </c>
      <c r="I779" s="127">
        <f t="shared" si="290"/>
        <v>0</v>
      </c>
      <c r="J779" s="38">
        <f t="shared" si="290"/>
        <v>0</v>
      </c>
      <c r="K779" s="38">
        <f t="shared" si="290"/>
        <v>0</v>
      </c>
      <c r="L779" s="38">
        <f t="shared" si="290"/>
        <v>0</v>
      </c>
      <c r="M779" s="38">
        <f t="shared" si="290"/>
        <v>0</v>
      </c>
      <c r="N779" s="38">
        <f t="shared" si="290"/>
        <v>0</v>
      </c>
      <c r="O779" s="38">
        <f t="shared" si="290"/>
        <v>0</v>
      </c>
      <c r="P779" s="38">
        <f t="shared" si="290"/>
        <v>0</v>
      </c>
      <c r="Q779" s="38">
        <f t="shared" si="290"/>
        <v>0</v>
      </c>
      <c r="R779" s="110"/>
    </row>
    <row r="780" spans="1:18" s="41" customFormat="1" ht="20.25" hidden="1">
      <c r="A780" s="147" t="s">
        <v>195</v>
      </c>
      <c r="B780" s="125" t="s">
        <v>229</v>
      </c>
      <c r="C780" s="125" t="s">
        <v>28</v>
      </c>
      <c r="D780" s="125" t="s">
        <v>626</v>
      </c>
      <c r="E780" s="125" t="s">
        <v>505</v>
      </c>
      <c r="F780" s="127"/>
      <c r="G780" s="127"/>
      <c r="H780" s="127"/>
      <c r="I780" s="128"/>
      <c r="J780" s="54"/>
      <c r="K780" s="54"/>
      <c r="L780" s="54"/>
      <c r="M780" s="54"/>
      <c r="N780" s="38">
        <f>F780+J780+K780</f>
        <v>0</v>
      </c>
      <c r="O780" s="38">
        <f>G780+K780</f>
        <v>0</v>
      </c>
      <c r="P780" s="38">
        <f>H780+L780+M780</f>
        <v>0</v>
      </c>
      <c r="Q780" s="39">
        <f>I780+M780</f>
        <v>0</v>
      </c>
      <c r="R780" s="110"/>
    </row>
    <row r="781" spans="1:18" s="41" customFormat="1" ht="20.25">
      <c r="A781" s="10" t="s">
        <v>243</v>
      </c>
      <c r="B781" s="3" t="s">
        <v>229</v>
      </c>
      <c r="C781" s="3" t="s">
        <v>28</v>
      </c>
      <c r="D781" s="3" t="s">
        <v>260</v>
      </c>
      <c r="E781" s="3"/>
      <c r="F781" s="38">
        <f t="shared" ref="F781:Q782" si="291">F782</f>
        <v>5559</v>
      </c>
      <c r="G781" s="38">
        <f t="shared" si="291"/>
        <v>0</v>
      </c>
      <c r="H781" s="38">
        <f t="shared" si="291"/>
        <v>316291</v>
      </c>
      <c r="I781" s="38">
        <f t="shared" si="291"/>
        <v>0</v>
      </c>
      <c r="J781" s="38">
        <f t="shared" si="291"/>
        <v>0</v>
      </c>
      <c r="K781" s="38">
        <f t="shared" si="291"/>
        <v>0</v>
      </c>
      <c r="L781" s="38">
        <f t="shared" si="291"/>
        <v>0</v>
      </c>
      <c r="M781" s="38">
        <f t="shared" si="291"/>
        <v>0</v>
      </c>
      <c r="N781" s="38">
        <f t="shared" si="291"/>
        <v>5559</v>
      </c>
      <c r="O781" s="38">
        <f t="shared" si="291"/>
        <v>0</v>
      </c>
      <c r="P781" s="38">
        <f t="shared" si="291"/>
        <v>316291</v>
      </c>
      <c r="Q781" s="38">
        <f t="shared" si="291"/>
        <v>0</v>
      </c>
      <c r="R781" s="110"/>
    </row>
    <row r="782" spans="1:18" s="41" customFormat="1" ht="33.75">
      <c r="A782" s="10" t="s">
        <v>35</v>
      </c>
      <c r="B782" s="3" t="s">
        <v>229</v>
      </c>
      <c r="C782" s="3" t="s">
        <v>28</v>
      </c>
      <c r="D782" s="3" t="s">
        <v>260</v>
      </c>
      <c r="E782" s="3" t="s">
        <v>483</v>
      </c>
      <c r="F782" s="38">
        <f t="shared" si="291"/>
        <v>5559</v>
      </c>
      <c r="G782" s="38">
        <f t="shared" si="291"/>
        <v>0</v>
      </c>
      <c r="H782" s="38">
        <f t="shared" si="291"/>
        <v>316291</v>
      </c>
      <c r="I782" s="38">
        <f t="shared" si="291"/>
        <v>0</v>
      </c>
      <c r="J782" s="38">
        <f t="shared" si="291"/>
        <v>0</v>
      </c>
      <c r="K782" s="38">
        <f t="shared" si="291"/>
        <v>0</v>
      </c>
      <c r="L782" s="38">
        <f t="shared" si="291"/>
        <v>0</v>
      </c>
      <c r="M782" s="38">
        <f t="shared" si="291"/>
        <v>0</v>
      </c>
      <c r="N782" s="38">
        <f t="shared" si="291"/>
        <v>5559</v>
      </c>
      <c r="O782" s="38">
        <f t="shared" si="291"/>
        <v>0</v>
      </c>
      <c r="P782" s="38">
        <f t="shared" si="291"/>
        <v>316291</v>
      </c>
      <c r="Q782" s="38">
        <f t="shared" si="291"/>
        <v>0</v>
      </c>
      <c r="R782" s="110"/>
    </row>
    <row r="783" spans="1:18" s="41" customFormat="1" ht="33" customHeight="1">
      <c r="A783" s="8" t="s">
        <v>36</v>
      </c>
      <c r="B783" s="3" t="s">
        <v>229</v>
      </c>
      <c r="C783" s="3" t="s">
        <v>28</v>
      </c>
      <c r="D783" s="3" t="s">
        <v>260</v>
      </c>
      <c r="E783" s="3" t="s">
        <v>484</v>
      </c>
      <c r="F783" s="38">
        <v>5559</v>
      </c>
      <c r="G783" s="38"/>
      <c r="H783" s="38">
        <v>316291</v>
      </c>
      <c r="I783" s="39"/>
      <c r="J783" s="54"/>
      <c r="K783" s="54"/>
      <c r="L783" s="54"/>
      <c r="M783" s="54"/>
      <c r="N783" s="38">
        <f>F783+J783+K783</f>
        <v>5559</v>
      </c>
      <c r="O783" s="38">
        <f>G783+K783</f>
        <v>0</v>
      </c>
      <c r="P783" s="38">
        <f>H783+L783+M783</f>
        <v>316291</v>
      </c>
      <c r="Q783" s="39">
        <f>I783+M783</f>
        <v>0</v>
      </c>
      <c r="R783" s="110"/>
    </row>
    <row r="784" spans="1:18" s="41" customFormat="1" ht="20.25" hidden="1">
      <c r="A784" s="130" t="s">
        <v>224</v>
      </c>
      <c r="B784" s="125" t="s">
        <v>229</v>
      </c>
      <c r="C784" s="125" t="s">
        <v>28</v>
      </c>
      <c r="D784" s="125" t="s">
        <v>225</v>
      </c>
      <c r="E784" s="125"/>
      <c r="F784" s="150"/>
      <c r="G784" s="150"/>
      <c r="H784" s="150"/>
      <c r="I784" s="151"/>
      <c r="J784" s="54"/>
      <c r="K784" s="54"/>
      <c r="L784" s="54"/>
      <c r="M784" s="54"/>
      <c r="N784" s="66"/>
      <c r="O784" s="66"/>
      <c r="P784" s="66"/>
      <c r="Q784" s="117"/>
      <c r="R784" s="110"/>
    </row>
    <row r="785" spans="1:18" s="41" customFormat="1" ht="20.25" hidden="1">
      <c r="A785" s="124" t="s">
        <v>39</v>
      </c>
      <c r="B785" s="125" t="s">
        <v>229</v>
      </c>
      <c r="C785" s="125" t="s">
        <v>28</v>
      </c>
      <c r="D785" s="125" t="s">
        <v>225</v>
      </c>
      <c r="E785" s="125" t="s">
        <v>490</v>
      </c>
      <c r="F785" s="150"/>
      <c r="G785" s="150"/>
      <c r="H785" s="150"/>
      <c r="I785" s="151"/>
      <c r="J785" s="54"/>
      <c r="K785" s="54"/>
      <c r="L785" s="54"/>
      <c r="M785" s="54"/>
      <c r="N785" s="66"/>
      <c r="O785" s="66"/>
      <c r="P785" s="66"/>
      <c r="Q785" s="117"/>
      <c r="R785" s="110"/>
    </row>
    <row r="786" spans="1:18" s="41" customFormat="1" ht="20.25" hidden="1">
      <c r="A786" s="124" t="s">
        <v>566</v>
      </c>
      <c r="B786" s="125" t="s">
        <v>229</v>
      </c>
      <c r="C786" s="125" t="s">
        <v>28</v>
      </c>
      <c r="D786" s="125" t="s">
        <v>225</v>
      </c>
      <c r="E786" s="125" t="s">
        <v>492</v>
      </c>
      <c r="F786" s="150"/>
      <c r="G786" s="150"/>
      <c r="H786" s="150"/>
      <c r="I786" s="151"/>
      <c r="J786" s="54"/>
      <c r="K786" s="54"/>
      <c r="L786" s="54"/>
      <c r="M786" s="54"/>
      <c r="N786" s="66"/>
      <c r="O786" s="66"/>
      <c r="P786" s="66"/>
      <c r="Q786" s="117"/>
      <c r="R786" s="110"/>
    </row>
    <row r="787" spans="1:18" s="41" customFormat="1" ht="33.75">
      <c r="A787" s="8" t="s">
        <v>90</v>
      </c>
      <c r="B787" s="3" t="s">
        <v>229</v>
      </c>
      <c r="C787" s="3" t="s">
        <v>28</v>
      </c>
      <c r="D787" s="51" t="s">
        <v>103</v>
      </c>
      <c r="E787" s="3"/>
      <c r="F787" s="47">
        <f>F788</f>
        <v>0</v>
      </c>
      <c r="G787" s="47">
        <f t="shared" ref="G787:I787" si="292">G788</f>
        <v>0</v>
      </c>
      <c r="H787" s="47">
        <f t="shared" si="292"/>
        <v>4952</v>
      </c>
      <c r="I787" s="47">
        <f t="shared" si="292"/>
        <v>0</v>
      </c>
      <c r="J787" s="54"/>
      <c r="K787" s="54"/>
      <c r="L787" s="54"/>
      <c r="M787" s="54"/>
      <c r="N787" s="66"/>
      <c r="O787" s="66"/>
      <c r="P787" s="66"/>
      <c r="Q787" s="117"/>
      <c r="R787" s="110"/>
    </row>
    <row r="788" spans="1:18" s="41" customFormat="1" ht="33.75">
      <c r="A788" s="8" t="s">
        <v>854</v>
      </c>
      <c r="B788" s="3" t="s">
        <v>229</v>
      </c>
      <c r="C788" s="3" t="s">
        <v>28</v>
      </c>
      <c r="D788" s="51" t="s">
        <v>856</v>
      </c>
      <c r="E788" s="3"/>
      <c r="F788" s="47">
        <f>F789+F791+F793</f>
        <v>0</v>
      </c>
      <c r="G788" s="47">
        <f t="shared" ref="G788:I788" si="293">G789+G791+G793</f>
        <v>0</v>
      </c>
      <c r="H788" s="47">
        <f t="shared" si="293"/>
        <v>4952</v>
      </c>
      <c r="I788" s="47">
        <f t="shared" si="293"/>
        <v>0</v>
      </c>
      <c r="J788" s="54"/>
      <c r="K788" s="54"/>
      <c r="L788" s="54"/>
      <c r="M788" s="54"/>
      <c r="N788" s="66"/>
      <c r="O788" s="66"/>
      <c r="P788" s="66"/>
      <c r="Q788" s="117"/>
      <c r="R788" s="110"/>
    </row>
    <row r="789" spans="1:18" s="41" customFormat="1" ht="83.25">
      <c r="A789" s="8" t="s">
        <v>857</v>
      </c>
      <c r="B789" s="3" t="s">
        <v>229</v>
      </c>
      <c r="C789" s="3" t="s">
        <v>28</v>
      </c>
      <c r="D789" s="51" t="s">
        <v>856</v>
      </c>
      <c r="E789" s="4">
        <v>100</v>
      </c>
      <c r="F789" s="47">
        <f t="shared" ref="F789:I796" si="294">F790</f>
        <v>0</v>
      </c>
      <c r="G789" s="47">
        <f t="shared" si="294"/>
        <v>0</v>
      </c>
      <c r="H789" s="47">
        <f t="shared" si="294"/>
        <v>4247</v>
      </c>
      <c r="I789" s="47">
        <f t="shared" si="294"/>
        <v>0</v>
      </c>
      <c r="J789" s="54"/>
      <c r="K789" s="54"/>
      <c r="L789" s="54"/>
      <c r="M789" s="54"/>
      <c r="N789" s="66"/>
      <c r="O789" s="66"/>
      <c r="P789" s="66"/>
      <c r="Q789" s="117"/>
      <c r="R789" s="110"/>
    </row>
    <row r="790" spans="1:18" s="41" customFormat="1" ht="20.25">
      <c r="A790" s="8" t="s">
        <v>565</v>
      </c>
      <c r="B790" s="3" t="s">
        <v>229</v>
      </c>
      <c r="C790" s="3" t="s">
        <v>28</v>
      </c>
      <c r="D790" s="51" t="s">
        <v>856</v>
      </c>
      <c r="E790" s="4">
        <v>110</v>
      </c>
      <c r="F790" s="38"/>
      <c r="G790" s="38"/>
      <c r="H790" s="38">
        <v>4247</v>
      </c>
      <c r="I790" s="39"/>
      <c r="J790" s="54"/>
      <c r="K790" s="54"/>
      <c r="L790" s="54"/>
      <c r="M790" s="54"/>
      <c r="N790" s="66"/>
      <c r="O790" s="66"/>
      <c r="P790" s="66"/>
      <c r="Q790" s="117"/>
      <c r="R790" s="110"/>
    </row>
    <row r="791" spans="1:18" s="41" customFormat="1" ht="33.75">
      <c r="A791" s="8" t="s">
        <v>35</v>
      </c>
      <c r="B791" s="3" t="s">
        <v>229</v>
      </c>
      <c r="C791" s="3" t="s">
        <v>28</v>
      </c>
      <c r="D791" s="51" t="s">
        <v>856</v>
      </c>
      <c r="E791" s="4">
        <v>200</v>
      </c>
      <c r="F791" s="47">
        <f t="shared" si="294"/>
        <v>0</v>
      </c>
      <c r="G791" s="47">
        <f t="shared" si="294"/>
        <v>0</v>
      </c>
      <c r="H791" s="47">
        <f t="shared" si="294"/>
        <v>655</v>
      </c>
      <c r="I791" s="47">
        <f t="shared" si="294"/>
        <v>0</v>
      </c>
      <c r="J791" s="54"/>
      <c r="K791" s="54"/>
      <c r="L791" s="54"/>
      <c r="M791" s="54"/>
      <c r="N791" s="66"/>
      <c r="O791" s="66"/>
      <c r="P791" s="66"/>
      <c r="Q791" s="117"/>
      <c r="R791" s="110"/>
    </row>
    <row r="792" spans="1:18" s="41" customFormat="1" ht="32.25" customHeight="1">
      <c r="A792" s="8" t="s">
        <v>36</v>
      </c>
      <c r="B792" s="3" t="s">
        <v>229</v>
      </c>
      <c r="C792" s="3" t="s">
        <v>28</v>
      </c>
      <c r="D792" s="51" t="s">
        <v>856</v>
      </c>
      <c r="E792" s="4">
        <v>240</v>
      </c>
      <c r="F792" s="38"/>
      <c r="G792" s="38"/>
      <c r="H792" s="38">
        <v>655</v>
      </c>
      <c r="I792" s="39"/>
      <c r="J792" s="54"/>
      <c r="K792" s="54"/>
      <c r="L792" s="54"/>
      <c r="M792" s="54"/>
      <c r="N792" s="66"/>
      <c r="O792" s="66"/>
      <c r="P792" s="66"/>
      <c r="Q792" s="117"/>
      <c r="R792" s="110"/>
    </row>
    <row r="793" spans="1:18" s="41" customFormat="1" ht="20.25">
      <c r="A793" s="8" t="s">
        <v>39</v>
      </c>
      <c r="B793" s="3" t="s">
        <v>229</v>
      </c>
      <c r="C793" s="3" t="s">
        <v>28</v>
      </c>
      <c r="D793" s="51" t="s">
        <v>856</v>
      </c>
      <c r="E793" s="4">
        <v>800</v>
      </c>
      <c r="F793" s="47">
        <f t="shared" si="294"/>
        <v>0</v>
      </c>
      <c r="G793" s="47">
        <f t="shared" si="294"/>
        <v>0</v>
      </c>
      <c r="H793" s="47">
        <f t="shared" si="294"/>
        <v>50</v>
      </c>
      <c r="I793" s="47">
        <f t="shared" si="294"/>
        <v>0</v>
      </c>
      <c r="J793" s="54"/>
      <c r="K793" s="54"/>
      <c r="L793" s="54"/>
      <c r="M793" s="54"/>
      <c r="N793" s="66"/>
      <c r="O793" s="66"/>
      <c r="P793" s="66"/>
      <c r="Q793" s="117"/>
      <c r="R793" s="110"/>
    </row>
    <row r="794" spans="1:18" s="41" customFormat="1" ht="20.25">
      <c r="A794" s="8" t="s">
        <v>566</v>
      </c>
      <c r="B794" s="3" t="s">
        <v>229</v>
      </c>
      <c r="C794" s="3" t="s">
        <v>28</v>
      </c>
      <c r="D794" s="51" t="s">
        <v>856</v>
      </c>
      <c r="E794" s="4">
        <v>850</v>
      </c>
      <c r="F794" s="38"/>
      <c r="G794" s="38"/>
      <c r="H794" s="38">
        <v>50</v>
      </c>
      <c r="I794" s="39"/>
      <c r="J794" s="54"/>
      <c r="K794" s="54"/>
      <c r="L794" s="54"/>
      <c r="M794" s="54"/>
      <c r="N794" s="66"/>
      <c r="O794" s="66"/>
      <c r="P794" s="66"/>
      <c r="Q794" s="117"/>
      <c r="R794" s="110"/>
    </row>
    <row r="795" spans="1:18" s="41" customFormat="1" ht="83.25">
      <c r="A795" s="8" t="s">
        <v>254</v>
      </c>
      <c r="B795" s="3" t="s">
        <v>229</v>
      </c>
      <c r="C795" s="3" t="s">
        <v>28</v>
      </c>
      <c r="D795" s="51" t="s">
        <v>571</v>
      </c>
      <c r="E795" s="3"/>
      <c r="F795" s="47">
        <f>F796</f>
        <v>0</v>
      </c>
      <c r="G795" s="47">
        <f t="shared" ref="G795:I795" si="295">G796</f>
        <v>0</v>
      </c>
      <c r="H795" s="47">
        <f t="shared" si="295"/>
        <v>10154</v>
      </c>
      <c r="I795" s="47">
        <f t="shared" si="295"/>
        <v>0</v>
      </c>
      <c r="J795" s="54"/>
      <c r="K795" s="54"/>
      <c r="L795" s="54"/>
      <c r="M795" s="54"/>
      <c r="N795" s="66"/>
      <c r="O795" s="66"/>
      <c r="P795" s="66"/>
      <c r="Q795" s="117"/>
      <c r="R795" s="110"/>
    </row>
    <row r="796" spans="1:18" s="41" customFormat="1" ht="33.75">
      <c r="A796" s="8" t="s">
        <v>35</v>
      </c>
      <c r="B796" s="3" t="s">
        <v>229</v>
      </c>
      <c r="C796" s="3" t="s">
        <v>28</v>
      </c>
      <c r="D796" s="51" t="s">
        <v>571</v>
      </c>
      <c r="E796" s="4">
        <v>200</v>
      </c>
      <c r="F796" s="47">
        <f t="shared" si="294"/>
        <v>0</v>
      </c>
      <c r="G796" s="47">
        <f t="shared" si="294"/>
        <v>0</v>
      </c>
      <c r="H796" s="47">
        <f t="shared" si="294"/>
        <v>10154</v>
      </c>
      <c r="I796" s="47">
        <f t="shared" si="294"/>
        <v>0</v>
      </c>
      <c r="J796" s="54"/>
      <c r="K796" s="54"/>
      <c r="L796" s="54"/>
      <c r="M796" s="54"/>
      <c r="N796" s="66"/>
      <c r="O796" s="66"/>
      <c r="P796" s="66"/>
      <c r="Q796" s="117"/>
      <c r="R796" s="110"/>
    </row>
    <row r="797" spans="1:18" s="41" customFormat="1" ht="35.25" customHeight="1">
      <c r="A797" s="8" t="s">
        <v>36</v>
      </c>
      <c r="B797" s="3" t="s">
        <v>229</v>
      </c>
      <c r="C797" s="3" t="s">
        <v>28</v>
      </c>
      <c r="D797" s="51" t="s">
        <v>571</v>
      </c>
      <c r="E797" s="4">
        <v>240</v>
      </c>
      <c r="F797" s="38"/>
      <c r="G797" s="38"/>
      <c r="H797" s="38">
        <v>10154</v>
      </c>
      <c r="I797" s="39"/>
      <c r="J797" s="54"/>
      <c r="K797" s="54"/>
      <c r="L797" s="54"/>
      <c r="M797" s="54"/>
      <c r="N797" s="66"/>
      <c r="O797" s="66"/>
      <c r="P797" s="66"/>
      <c r="Q797" s="117"/>
      <c r="R797" s="110"/>
    </row>
    <row r="798" spans="1:18" s="41" customFormat="1" ht="50.25">
      <c r="A798" s="8" t="s">
        <v>459</v>
      </c>
      <c r="B798" s="3" t="s">
        <v>229</v>
      </c>
      <c r="C798" s="3" t="s">
        <v>28</v>
      </c>
      <c r="D798" s="3" t="s">
        <v>569</v>
      </c>
      <c r="E798" s="3"/>
      <c r="F798" s="38">
        <f>F799</f>
        <v>0</v>
      </c>
      <c r="G798" s="38">
        <f t="shared" ref="G798:I799" si="296">G799</f>
        <v>0</v>
      </c>
      <c r="H798" s="38">
        <f t="shared" si="296"/>
        <v>2485</v>
      </c>
      <c r="I798" s="38">
        <f t="shared" si="296"/>
        <v>0</v>
      </c>
      <c r="J798" s="54"/>
      <c r="K798" s="54"/>
      <c r="L798" s="54"/>
      <c r="M798" s="54"/>
      <c r="N798" s="66"/>
      <c r="O798" s="66"/>
      <c r="P798" s="66"/>
      <c r="Q798" s="117"/>
      <c r="R798" s="110"/>
    </row>
    <row r="799" spans="1:18" s="41" customFormat="1" ht="20.25">
      <c r="A799" s="8" t="s">
        <v>39</v>
      </c>
      <c r="B799" s="3" t="s">
        <v>229</v>
      </c>
      <c r="C799" s="3" t="s">
        <v>28</v>
      </c>
      <c r="D799" s="3" t="s">
        <v>569</v>
      </c>
      <c r="E799" s="4">
        <v>800</v>
      </c>
      <c r="F799" s="38">
        <f>F800</f>
        <v>0</v>
      </c>
      <c r="G799" s="38">
        <f t="shared" si="296"/>
        <v>0</v>
      </c>
      <c r="H799" s="38">
        <f t="shared" si="296"/>
        <v>2485</v>
      </c>
      <c r="I799" s="38">
        <f t="shared" si="296"/>
        <v>0</v>
      </c>
      <c r="J799" s="54"/>
      <c r="K799" s="54"/>
      <c r="L799" s="54"/>
      <c r="M799" s="54"/>
      <c r="N799" s="66"/>
      <c r="O799" s="66"/>
      <c r="P799" s="66"/>
      <c r="Q799" s="117"/>
      <c r="R799" s="110"/>
    </row>
    <row r="800" spans="1:18" s="41" customFormat="1" ht="66.75">
      <c r="A800" s="8" t="s">
        <v>180</v>
      </c>
      <c r="B800" s="3" t="s">
        <v>229</v>
      </c>
      <c r="C800" s="3" t="s">
        <v>28</v>
      </c>
      <c r="D800" s="3" t="s">
        <v>569</v>
      </c>
      <c r="E800" s="4">
        <v>810</v>
      </c>
      <c r="F800" s="38"/>
      <c r="G800" s="38"/>
      <c r="H800" s="38">
        <v>2485</v>
      </c>
      <c r="I800" s="39"/>
      <c r="J800" s="54"/>
      <c r="K800" s="54"/>
      <c r="L800" s="54"/>
      <c r="M800" s="54"/>
      <c r="N800" s="66"/>
      <c r="O800" s="66"/>
      <c r="P800" s="66"/>
      <c r="Q800" s="117"/>
      <c r="R800" s="110"/>
    </row>
    <row r="801" spans="1:18" s="41" customFormat="1" ht="50.25">
      <c r="A801" s="8" t="s">
        <v>460</v>
      </c>
      <c r="B801" s="3" t="s">
        <v>229</v>
      </c>
      <c r="C801" s="3" t="s">
        <v>28</v>
      </c>
      <c r="D801" s="3" t="s">
        <v>570</v>
      </c>
      <c r="E801" s="3"/>
      <c r="F801" s="38">
        <f>F802</f>
        <v>0</v>
      </c>
      <c r="G801" s="38">
        <f t="shared" ref="G801:I802" si="297">G802</f>
        <v>0</v>
      </c>
      <c r="H801" s="38">
        <f t="shared" si="297"/>
        <v>5318</v>
      </c>
      <c r="I801" s="38">
        <f t="shared" si="297"/>
        <v>0</v>
      </c>
      <c r="J801" s="54"/>
      <c r="K801" s="54"/>
      <c r="L801" s="54"/>
      <c r="M801" s="54"/>
      <c r="N801" s="66"/>
      <c r="O801" s="66"/>
      <c r="P801" s="66"/>
      <c r="Q801" s="117"/>
      <c r="R801" s="110"/>
    </row>
    <row r="802" spans="1:18" s="41" customFormat="1" ht="33.75">
      <c r="A802" s="8" t="s">
        <v>35</v>
      </c>
      <c r="B802" s="3" t="s">
        <v>229</v>
      </c>
      <c r="C802" s="3" t="s">
        <v>28</v>
      </c>
      <c r="D802" s="3" t="s">
        <v>570</v>
      </c>
      <c r="E802" s="4">
        <v>200</v>
      </c>
      <c r="F802" s="38">
        <f>F803</f>
        <v>0</v>
      </c>
      <c r="G802" s="38">
        <f t="shared" si="297"/>
        <v>0</v>
      </c>
      <c r="H802" s="38">
        <f t="shared" si="297"/>
        <v>5318</v>
      </c>
      <c r="I802" s="38">
        <f t="shared" si="297"/>
        <v>0</v>
      </c>
      <c r="J802" s="54"/>
      <c r="K802" s="54"/>
      <c r="L802" s="54"/>
      <c r="M802" s="54"/>
      <c r="N802" s="66"/>
      <c r="O802" s="66"/>
      <c r="P802" s="66"/>
      <c r="Q802" s="117"/>
      <c r="R802" s="110"/>
    </row>
    <row r="803" spans="1:18" s="41" customFormat="1" ht="33.75" customHeight="1">
      <c r="A803" s="8" t="s">
        <v>36</v>
      </c>
      <c r="B803" s="3" t="s">
        <v>229</v>
      </c>
      <c r="C803" s="3" t="s">
        <v>28</v>
      </c>
      <c r="D803" s="3" t="s">
        <v>570</v>
      </c>
      <c r="E803" s="4">
        <v>240</v>
      </c>
      <c r="F803" s="38"/>
      <c r="G803" s="38"/>
      <c r="H803" s="38">
        <v>5318</v>
      </c>
      <c r="I803" s="39"/>
      <c r="J803" s="54"/>
      <c r="K803" s="54"/>
      <c r="L803" s="54"/>
      <c r="M803" s="54"/>
      <c r="N803" s="66"/>
      <c r="O803" s="66"/>
      <c r="P803" s="66"/>
      <c r="Q803" s="117"/>
      <c r="R803" s="110"/>
    </row>
    <row r="804" spans="1:18" s="41" customFormat="1" ht="20.25">
      <c r="A804" s="10"/>
      <c r="B804" s="3"/>
      <c r="C804" s="3"/>
      <c r="D804" s="51"/>
      <c r="E804" s="3"/>
      <c r="F804" s="66"/>
      <c r="G804" s="66"/>
      <c r="H804" s="66"/>
      <c r="I804" s="66"/>
      <c r="J804" s="66"/>
      <c r="K804" s="66"/>
      <c r="L804" s="66"/>
      <c r="M804" s="66"/>
      <c r="N804" s="66"/>
      <c r="O804" s="66"/>
      <c r="P804" s="66"/>
      <c r="Q804" s="66"/>
      <c r="R804" s="110"/>
    </row>
    <row r="805" spans="1:18" s="41" customFormat="1" ht="34.5" customHeight="1">
      <c r="A805" s="33" t="s">
        <v>261</v>
      </c>
      <c r="B805" s="34" t="s">
        <v>229</v>
      </c>
      <c r="C805" s="34" t="s">
        <v>229</v>
      </c>
      <c r="D805" s="43"/>
      <c r="E805" s="34"/>
      <c r="F805" s="44">
        <f>F811+F820+F835+F830+F825+F806</f>
        <v>221359</v>
      </c>
      <c r="G805" s="44">
        <f t="shared" ref="G805:Q805" si="298">G811+G820+G835+G830+G825+G806</f>
        <v>0</v>
      </c>
      <c r="H805" s="44">
        <f t="shared" si="298"/>
        <v>221359</v>
      </c>
      <c r="I805" s="44">
        <f t="shared" si="298"/>
        <v>0</v>
      </c>
      <c r="J805" s="44">
        <f t="shared" si="298"/>
        <v>0</v>
      </c>
      <c r="K805" s="44">
        <f t="shared" si="298"/>
        <v>0</v>
      </c>
      <c r="L805" s="44">
        <f t="shared" si="298"/>
        <v>0</v>
      </c>
      <c r="M805" s="44">
        <f t="shared" si="298"/>
        <v>0</v>
      </c>
      <c r="N805" s="44">
        <f t="shared" si="298"/>
        <v>221359</v>
      </c>
      <c r="O805" s="44">
        <f t="shared" si="298"/>
        <v>0</v>
      </c>
      <c r="P805" s="44">
        <f t="shared" si="298"/>
        <v>221355</v>
      </c>
      <c r="Q805" s="44">
        <f t="shared" si="298"/>
        <v>0</v>
      </c>
      <c r="R805" s="110"/>
    </row>
    <row r="806" spans="1:18" s="41" customFormat="1" ht="105" customHeight="1">
      <c r="A806" s="10" t="s">
        <v>65</v>
      </c>
      <c r="B806" s="3" t="s">
        <v>229</v>
      </c>
      <c r="C806" s="3" t="s">
        <v>229</v>
      </c>
      <c r="D806" s="51" t="s">
        <v>66</v>
      </c>
      <c r="E806" s="3"/>
      <c r="F806" s="47">
        <f>F807</f>
        <v>1888</v>
      </c>
      <c r="G806" s="47">
        <f t="shared" ref="G806:Q809" si="299">G807</f>
        <v>0</v>
      </c>
      <c r="H806" s="47">
        <f t="shared" si="299"/>
        <v>1888</v>
      </c>
      <c r="I806" s="47">
        <f t="shared" si="299"/>
        <v>0</v>
      </c>
      <c r="J806" s="47">
        <f t="shared" si="299"/>
        <v>0</v>
      </c>
      <c r="K806" s="47">
        <f t="shared" si="299"/>
        <v>0</v>
      </c>
      <c r="L806" s="47">
        <f t="shared" si="299"/>
        <v>0</v>
      </c>
      <c r="M806" s="47">
        <f t="shared" si="299"/>
        <v>0</v>
      </c>
      <c r="N806" s="47">
        <f t="shared" si="299"/>
        <v>1888</v>
      </c>
      <c r="O806" s="47">
        <f t="shared" si="299"/>
        <v>0</v>
      </c>
      <c r="P806" s="47">
        <f t="shared" si="299"/>
        <v>1888</v>
      </c>
      <c r="Q806" s="47">
        <f t="shared" si="299"/>
        <v>0</v>
      </c>
      <c r="R806" s="110"/>
    </row>
    <row r="807" spans="1:18" s="41" customFormat="1" ht="33.75">
      <c r="A807" s="10" t="s">
        <v>73</v>
      </c>
      <c r="B807" s="3" t="s">
        <v>229</v>
      </c>
      <c r="C807" s="3" t="s">
        <v>229</v>
      </c>
      <c r="D807" s="51" t="s">
        <v>262</v>
      </c>
      <c r="E807" s="3"/>
      <c r="F807" s="47">
        <f>F808</f>
        <v>1888</v>
      </c>
      <c r="G807" s="47">
        <f t="shared" si="299"/>
        <v>0</v>
      </c>
      <c r="H807" s="47">
        <f t="shared" si="299"/>
        <v>1888</v>
      </c>
      <c r="I807" s="47">
        <f t="shared" si="299"/>
        <v>0</v>
      </c>
      <c r="J807" s="47">
        <f t="shared" si="299"/>
        <v>0</v>
      </c>
      <c r="K807" s="47">
        <f t="shared" si="299"/>
        <v>0</v>
      </c>
      <c r="L807" s="47">
        <f t="shared" si="299"/>
        <v>0</v>
      </c>
      <c r="M807" s="47">
        <f t="shared" si="299"/>
        <v>0</v>
      </c>
      <c r="N807" s="47">
        <f t="shared" si="299"/>
        <v>1888</v>
      </c>
      <c r="O807" s="47">
        <f t="shared" si="299"/>
        <v>0</v>
      </c>
      <c r="P807" s="47">
        <f t="shared" si="299"/>
        <v>1888</v>
      </c>
      <c r="Q807" s="47">
        <f t="shared" si="299"/>
        <v>0</v>
      </c>
      <c r="R807" s="110"/>
    </row>
    <row r="808" spans="1:18" s="41" customFormat="1" ht="50.25">
      <c r="A808" s="10" t="s">
        <v>263</v>
      </c>
      <c r="B808" s="3" t="s">
        <v>229</v>
      </c>
      <c r="C808" s="3" t="s">
        <v>229</v>
      </c>
      <c r="D808" s="51" t="s">
        <v>264</v>
      </c>
      <c r="E808" s="3"/>
      <c r="F808" s="47">
        <f>F809</f>
        <v>1888</v>
      </c>
      <c r="G808" s="47">
        <f t="shared" si="299"/>
        <v>0</v>
      </c>
      <c r="H808" s="47">
        <f t="shared" si="299"/>
        <v>1888</v>
      </c>
      <c r="I808" s="47">
        <f t="shared" si="299"/>
        <v>0</v>
      </c>
      <c r="J808" s="47">
        <f t="shared" si="299"/>
        <v>0</v>
      </c>
      <c r="K808" s="47">
        <f t="shared" si="299"/>
        <v>0</v>
      </c>
      <c r="L808" s="47">
        <f t="shared" si="299"/>
        <v>0</v>
      </c>
      <c r="M808" s="47">
        <f t="shared" si="299"/>
        <v>0</v>
      </c>
      <c r="N808" s="47">
        <f t="shared" si="299"/>
        <v>1888</v>
      </c>
      <c r="O808" s="47">
        <f t="shared" si="299"/>
        <v>0</v>
      </c>
      <c r="P808" s="47">
        <f t="shared" si="299"/>
        <v>1888</v>
      </c>
      <c r="Q808" s="47">
        <f t="shared" si="299"/>
        <v>0</v>
      </c>
      <c r="R808" s="110"/>
    </row>
    <row r="809" spans="1:18" s="41" customFormat="1" ht="33.75">
      <c r="A809" s="10" t="s">
        <v>77</v>
      </c>
      <c r="B809" s="3" t="s">
        <v>229</v>
      </c>
      <c r="C809" s="3" t="s">
        <v>229</v>
      </c>
      <c r="D809" s="51" t="s">
        <v>264</v>
      </c>
      <c r="E809" s="3">
        <v>600</v>
      </c>
      <c r="F809" s="47">
        <f>F810</f>
        <v>1888</v>
      </c>
      <c r="G809" s="47">
        <f t="shared" si="299"/>
        <v>0</v>
      </c>
      <c r="H809" s="47">
        <f t="shared" si="299"/>
        <v>1888</v>
      </c>
      <c r="I809" s="47">
        <f t="shared" si="299"/>
        <v>0</v>
      </c>
      <c r="J809" s="47">
        <f t="shared" si="299"/>
        <v>0</v>
      </c>
      <c r="K809" s="47">
        <f t="shared" si="299"/>
        <v>0</v>
      </c>
      <c r="L809" s="47">
        <f t="shared" si="299"/>
        <v>0</v>
      </c>
      <c r="M809" s="47">
        <f t="shared" si="299"/>
        <v>0</v>
      </c>
      <c r="N809" s="47">
        <f t="shared" si="299"/>
        <v>1888</v>
      </c>
      <c r="O809" s="47">
        <f t="shared" si="299"/>
        <v>0</v>
      </c>
      <c r="P809" s="47">
        <f t="shared" si="299"/>
        <v>1888</v>
      </c>
      <c r="Q809" s="47">
        <f t="shared" si="299"/>
        <v>0</v>
      </c>
      <c r="R809" s="110"/>
    </row>
    <row r="810" spans="1:18" s="41" customFormat="1" ht="20.25">
      <c r="A810" s="10" t="s">
        <v>146</v>
      </c>
      <c r="B810" s="3" t="s">
        <v>229</v>
      </c>
      <c r="C810" s="3" t="s">
        <v>229</v>
      </c>
      <c r="D810" s="51" t="s">
        <v>264</v>
      </c>
      <c r="E810" s="3">
        <v>610</v>
      </c>
      <c r="F810" s="47">
        <v>1888</v>
      </c>
      <c r="G810" s="47"/>
      <c r="H810" s="47">
        <v>1888</v>
      </c>
      <c r="I810" s="48"/>
      <c r="J810" s="54"/>
      <c r="K810" s="54"/>
      <c r="L810" s="54"/>
      <c r="M810" s="54"/>
      <c r="N810" s="38">
        <f>F810+J810+K810</f>
        <v>1888</v>
      </c>
      <c r="O810" s="38">
        <f>G810+K810</f>
        <v>0</v>
      </c>
      <c r="P810" s="38">
        <f>H810+L810+M810</f>
        <v>1888</v>
      </c>
      <c r="Q810" s="39">
        <f>I810+M810</f>
        <v>0</v>
      </c>
      <c r="R810" s="110"/>
    </row>
    <row r="811" spans="1:18" s="26" customFormat="1" ht="33.75">
      <c r="A811" s="10" t="s">
        <v>240</v>
      </c>
      <c r="B811" s="3" t="s">
        <v>229</v>
      </c>
      <c r="C811" s="3" t="s">
        <v>229</v>
      </c>
      <c r="D811" s="51" t="s">
        <v>241</v>
      </c>
      <c r="E811" s="3"/>
      <c r="F811" s="47">
        <f>F812+F816</f>
        <v>215582</v>
      </c>
      <c r="G811" s="47">
        <f t="shared" ref="G811:Q811" si="300">G812+G816</f>
        <v>0</v>
      </c>
      <c r="H811" s="47">
        <f t="shared" si="300"/>
        <v>0</v>
      </c>
      <c r="I811" s="47">
        <f t="shared" si="300"/>
        <v>0</v>
      </c>
      <c r="J811" s="47">
        <f t="shared" si="300"/>
        <v>0</v>
      </c>
      <c r="K811" s="47">
        <f t="shared" si="300"/>
        <v>0</v>
      </c>
      <c r="L811" s="47">
        <f t="shared" si="300"/>
        <v>0</v>
      </c>
      <c r="M811" s="47">
        <f t="shared" si="300"/>
        <v>0</v>
      </c>
      <c r="N811" s="47">
        <f t="shared" si="300"/>
        <v>215582</v>
      </c>
      <c r="O811" s="47">
        <f t="shared" si="300"/>
        <v>0</v>
      </c>
      <c r="P811" s="47">
        <f t="shared" si="300"/>
        <v>0</v>
      </c>
      <c r="Q811" s="47">
        <f t="shared" si="300"/>
        <v>0</v>
      </c>
      <c r="R811" s="110"/>
    </row>
    <row r="812" spans="1:18" s="26" customFormat="1" ht="33.75">
      <c r="A812" s="76" t="s">
        <v>73</v>
      </c>
      <c r="B812" s="3" t="s">
        <v>229</v>
      </c>
      <c r="C812" s="3" t="s">
        <v>229</v>
      </c>
      <c r="D812" s="51" t="s">
        <v>265</v>
      </c>
      <c r="E812" s="3"/>
      <c r="F812" s="47">
        <f t="shared" ref="F812:Q814" si="301">F813</f>
        <v>215578</v>
      </c>
      <c r="G812" s="47">
        <f t="shared" si="301"/>
        <v>0</v>
      </c>
      <c r="H812" s="47">
        <f t="shared" si="301"/>
        <v>0</v>
      </c>
      <c r="I812" s="47">
        <f t="shared" si="301"/>
        <v>0</v>
      </c>
      <c r="J812" s="47">
        <f t="shared" si="301"/>
        <v>0</v>
      </c>
      <c r="K812" s="47">
        <f t="shared" si="301"/>
        <v>0</v>
      </c>
      <c r="L812" s="47">
        <f t="shared" si="301"/>
        <v>0</v>
      </c>
      <c r="M812" s="47">
        <f t="shared" si="301"/>
        <v>0</v>
      </c>
      <c r="N812" s="47">
        <f t="shared" si="301"/>
        <v>215578</v>
      </c>
      <c r="O812" s="47">
        <f t="shared" si="301"/>
        <v>0</v>
      </c>
      <c r="P812" s="47">
        <f t="shared" si="301"/>
        <v>0</v>
      </c>
      <c r="Q812" s="47">
        <f t="shared" si="301"/>
        <v>0</v>
      </c>
      <c r="R812" s="110"/>
    </row>
    <row r="813" spans="1:18" s="26" customFormat="1" ht="50.25">
      <c r="A813" s="76" t="s">
        <v>660</v>
      </c>
      <c r="B813" s="3" t="s">
        <v>229</v>
      </c>
      <c r="C813" s="3" t="s">
        <v>229</v>
      </c>
      <c r="D813" s="51" t="s">
        <v>266</v>
      </c>
      <c r="E813" s="3"/>
      <c r="F813" s="47">
        <f t="shared" si="301"/>
        <v>215578</v>
      </c>
      <c r="G813" s="47">
        <f t="shared" si="301"/>
        <v>0</v>
      </c>
      <c r="H813" s="47">
        <f t="shared" si="301"/>
        <v>0</v>
      </c>
      <c r="I813" s="47">
        <f t="shared" si="301"/>
        <v>0</v>
      </c>
      <c r="J813" s="47">
        <f t="shared" si="301"/>
        <v>0</v>
      </c>
      <c r="K813" s="47">
        <f t="shared" si="301"/>
        <v>0</v>
      </c>
      <c r="L813" s="47">
        <f t="shared" si="301"/>
        <v>0</v>
      </c>
      <c r="M813" s="47">
        <f t="shared" si="301"/>
        <v>0</v>
      </c>
      <c r="N813" s="47">
        <f t="shared" si="301"/>
        <v>215578</v>
      </c>
      <c r="O813" s="47">
        <f t="shared" si="301"/>
        <v>0</v>
      </c>
      <c r="P813" s="47">
        <f t="shared" si="301"/>
        <v>0</v>
      </c>
      <c r="Q813" s="47">
        <f t="shared" si="301"/>
        <v>0</v>
      </c>
      <c r="R813" s="110"/>
    </row>
    <row r="814" spans="1:18" s="26" customFormat="1" ht="33.75">
      <c r="A814" s="76" t="s">
        <v>77</v>
      </c>
      <c r="B814" s="3" t="s">
        <v>229</v>
      </c>
      <c r="C814" s="3" t="s">
        <v>229</v>
      </c>
      <c r="D814" s="51" t="s">
        <v>266</v>
      </c>
      <c r="E814" s="3" t="s">
        <v>471</v>
      </c>
      <c r="F814" s="47">
        <f t="shared" si="301"/>
        <v>215578</v>
      </c>
      <c r="G814" s="47">
        <f t="shared" si="301"/>
        <v>0</v>
      </c>
      <c r="H814" s="47">
        <f t="shared" si="301"/>
        <v>0</v>
      </c>
      <c r="I814" s="47">
        <f t="shared" si="301"/>
        <v>0</v>
      </c>
      <c r="J814" s="47">
        <f t="shared" si="301"/>
        <v>0</v>
      </c>
      <c r="K814" s="47">
        <f t="shared" si="301"/>
        <v>0</v>
      </c>
      <c r="L814" s="47">
        <f t="shared" si="301"/>
        <v>0</v>
      </c>
      <c r="M814" s="47">
        <f t="shared" si="301"/>
        <v>0</v>
      </c>
      <c r="N814" s="47">
        <f t="shared" si="301"/>
        <v>215578</v>
      </c>
      <c r="O814" s="47">
        <f t="shared" si="301"/>
        <v>0</v>
      </c>
      <c r="P814" s="47">
        <f t="shared" si="301"/>
        <v>0</v>
      </c>
      <c r="Q814" s="47">
        <f t="shared" si="301"/>
        <v>0</v>
      </c>
      <c r="R814" s="110"/>
    </row>
    <row r="815" spans="1:18" s="26" customFormat="1" ht="20.25">
      <c r="A815" s="10" t="s">
        <v>146</v>
      </c>
      <c r="B815" s="3" t="s">
        <v>229</v>
      </c>
      <c r="C815" s="3" t="s">
        <v>229</v>
      </c>
      <c r="D815" s="51" t="s">
        <v>266</v>
      </c>
      <c r="E815" s="3" t="s">
        <v>472</v>
      </c>
      <c r="F815" s="38">
        <v>215578</v>
      </c>
      <c r="G815" s="38"/>
      <c r="H815" s="38"/>
      <c r="I815" s="39"/>
      <c r="J815" s="60"/>
      <c r="K815" s="60"/>
      <c r="L815" s="60"/>
      <c r="M815" s="60"/>
      <c r="N815" s="38">
        <f>F815+J815+K815</f>
        <v>215578</v>
      </c>
      <c r="O815" s="38">
        <f>G815+K815</f>
        <v>0</v>
      </c>
      <c r="P815" s="38">
        <f>H815+L815+M815</f>
        <v>0</v>
      </c>
      <c r="Q815" s="39">
        <f>I815+M815</f>
        <v>0</v>
      </c>
      <c r="R815" s="110"/>
    </row>
    <row r="816" spans="1:18" s="26" customFormat="1" ht="20.25">
      <c r="A816" s="116" t="s">
        <v>67</v>
      </c>
      <c r="B816" s="3" t="s">
        <v>229</v>
      </c>
      <c r="C816" s="3" t="s">
        <v>229</v>
      </c>
      <c r="D816" s="51" t="s">
        <v>242</v>
      </c>
      <c r="E816" s="3"/>
      <c r="F816" s="47">
        <f t="shared" ref="F816:Q818" si="302">F817</f>
        <v>4</v>
      </c>
      <c r="G816" s="47">
        <f t="shared" si="302"/>
        <v>0</v>
      </c>
      <c r="H816" s="47">
        <f t="shared" si="302"/>
        <v>0</v>
      </c>
      <c r="I816" s="47">
        <f t="shared" si="302"/>
        <v>0</v>
      </c>
      <c r="J816" s="47">
        <f t="shared" si="302"/>
        <v>0</v>
      </c>
      <c r="K816" s="47">
        <f t="shared" si="302"/>
        <v>0</v>
      </c>
      <c r="L816" s="47">
        <f t="shared" si="302"/>
        <v>0</v>
      </c>
      <c r="M816" s="47">
        <f t="shared" si="302"/>
        <v>0</v>
      </c>
      <c r="N816" s="47">
        <f t="shared" si="302"/>
        <v>4</v>
      </c>
      <c r="O816" s="47">
        <f t="shared" si="302"/>
        <v>0</v>
      </c>
      <c r="P816" s="47">
        <f t="shared" si="302"/>
        <v>0</v>
      </c>
      <c r="Q816" s="47">
        <f t="shared" si="302"/>
        <v>0</v>
      </c>
      <c r="R816" s="110"/>
    </row>
    <row r="817" spans="1:18" s="26" customFormat="1" ht="50.25">
      <c r="A817" s="76" t="s">
        <v>267</v>
      </c>
      <c r="B817" s="3" t="s">
        <v>229</v>
      </c>
      <c r="C817" s="3" t="s">
        <v>229</v>
      </c>
      <c r="D817" s="51" t="s">
        <v>268</v>
      </c>
      <c r="E817" s="3"/>
      <c r="F817" s="47">
        <f t="shared" si="302"/>
        <v>4</v>
      </c>
      <c r="G817" s="47">
        <f t="shared" si="302"/>
        <v>0</v>
      </c>
      <c r="H817" s="47">
        <f t="shared" si="302"/>
        <v>0</v>
      </c>
      <c r="I817" s="47">
        <f t="shared" si="302"/>
        <v>0</v>
      </c>
      <c r="J817" s="47">
        <f t="shared" si="302"/>
        <v>0</v>
      </c>
      <c r="K817" s="47">
        <f t="shared" si="302"/>
        <v>0</v>
      </c>
      <c r="L817" s="47">
        <f t="shared" si="302"/>
        <v>0</v>
      </c>
      <c r="M817" s="47">
        <f t="shared" si="302"/>
        <v>0</v>
      </c>
      <c r="N817" s="47">
        <f t="shared" si="302"/>
        <v>4</v>
      </c>
      <c r="O817" s="47">
        <f t="shared" si="302"/>
        <v>0</v>
      </c>
      <c r="P817" s="47">
        <f t="shared" si="302"/>
        <v>0</v>
      </c>
      <c r="Q817" s="47">
        <f t="shared" si="302"/>
        <v>0</v>
      </c>
      <c r="R817" s="110"/>
    </row>
    <row r="818" spans="1:18" s="26" customFormat="1" ht="33.75">
      <c r="A818" s="76" t="s">
        <v>77</v>
      </c>
      <c r="B818" s="3" t="s">
        <v>229</v>
      </c>
      <c r="C818" s="3" t="s">
        <v>229</v>
      </c>
      <c r="D818" s="51" t="s">
        <v>268</v>
      </c>
      <c r="E818" s="3" t="s">
        <v>471</v>
      </c>
      <c r="F818" s="47">
        <f t="shared" si="302"/>
        <v>4</v>
      </c>
      <c r="G818" s="47">
        <f t="shared" si="302"/>
        <v>0</v>
      </c>
      <c r="H818" s="47">
        <f t="shared" si="302"/>
        <v>0</v>
      </c>
      <c r="I818" s="47">
        <f t="shared" si="302"/>
        <v>0</v>
      </c>
      <c r="J818" s="47">
        <f t="shared" si="302"/>
        <v>0</v>
      </c>
      <c r="K818" s="47">
        <f t="shared" si="302"/>
        <v>0</v>
      </c>
      <c r="L818" s="47">
        <f t="shared" si="302"/>
        <v>0</v>
      </c>
      <c r="M818" s="47">
        <f t="shared" si="302"/>
        <v>0</v>
      </c>
      <c r="N818" s="47">
        <f t="shared" si="302"/>
        <v>4</v>
      </c>
      <c r="O818" s="47">
        <f t="shared" si="302"/>
        <v>0</v>
      </c>
      <c r="P818" s="47">
        <f t="shared" si="302"/>
        <v>0</v>
      </c>
      <c r="Q818" s="47">
        <f t="shared" si="302"/>
        <v>0</v>
      </c>
      <c r="R818" s="110"/>
    </row>
    <row r="819" spans="1:18" s="26" customFormat="1" ht="20.25">
      <c r="A819" s="10" t="s">
        <v>146</v>
      </c>
      <c r="B819" s="3" t="s">
        <v>229</v>
      </c>
      <c r="C819" s="3" t="s">
        <v>229</v>
      </c>
      <c r="D819" s="51" t="s">
        <v>268</v>
      </c>
      <c r="E819" s="3" t="s">
        <v>472</v>
      </c>
      <c r="F819" s="38">
        <v>4</v>
      </c>
      <c r="G819" s="38"/>
      <c r="H819" s="38"/>
      <c r="I819" s="39"/>
      <c r="J819" s="60"/>
      <c r="K819" s="60"/>
      <c r="L819" s="60"/>
      <c r="M819" s="60"/>
      <c r="N819" s="38">
        <f>F819+J819+K819</f>
        <v>4</v>
      </c>
      <c r="O819" s="38">
        <f>G819+K819</f>
        <v>0</v>
      </c>
      <c r="P819" s="38">
        <f>H819+L819+M819</f>
        <v>0</v>
      </c>
      <c r="Q819" s="39">
        <f>I819+M819</f>
        <v>0</v>
      </c>
      <c r="R819" s="110"/>
    </row>
    <row r="820" spans="1:18" s="37" customFormat="1" ht="50.25" hidden="1">
      <c r="A820" s="130" t="s">
        <v>141</v>
      </c>
      <c r="B820" s="125" t="s">
        <v>229</v>
      </c>
      <c r="C820" s="125" t="s">
        <v>229</v>
      </c>
      <c r="D820" s="140" t="s">
        <v>142</v>
      </c>
      <c r="E820" s="125"/>
      <c r="F820" s="127">
        <f t="shared" ref="F820:I823" si="303">F821</f>
        <v>0</v>
      </c>
      <c r="G820" s="127">
        <f t="shared" si="303"/>
        <v>0</v>
      </c>
      <c r="H820" s="127">
        <f t="shared" si="303"/>
        <v>0</v>
      </c>
      <c r="I820" s="128">
        <f t="shared" si="303"/>
        <v>0</v>
      </c>
      <c r="J820" s="62"/>
      <c r="K820" s="62"/>
      <c r="L820" s="62"/>
      <c r="M820" s="62"/>
      <c r="N820" s="38">
        <f t="shared" ref="N820:Q823" si="304">N821</f>
        <v>0</v>
      </c>
      <c r="O820" s="38">
        <f t="shared" si="304"/>
        <v>0</v>
      </c>
      <c r="P820" s="38">
        <f t="shared" si="304"/>
        <v>0</v>
      </c>
      <c r="Q820" s="39">
        <f t="shared" si="304"/>
        <v>0</v>
      </c>
      <c r="R820" s="110"/>
    </row>
    <row r="821" spans="1:18" s="41" customFormat="1" ht="33.75" hidden="1">
      <c r="A821" s="130" t="s">
        <v>73</v>
      </c>
      <c r="B821" s="125" t="s">
        <v>229</v>
      </c>
      <c r="C821" s="125" t="s">
        <v>229</v>
      </c>
      <c r="D821" s="140" t="s">
        <v>143</v>
      </c>
      <c r="E821" s="125"/>
      <c r="F821" s="127">
        <f t="shared" si="303"/>
        <v>0</v>
      </c>
      <c r="G821" s="127">
        <f t="shared" si="303"/>
        <v>0</v>
      </c>
      <c r="H821" s="127">
        <f t="shared" si="303"/>
        <v>0</v>
      </c>
      <c r="I821" s="128">
        <f t="shared" si="303"/>
        <v>0</v>
      </c>
      <c r="J821" s="54"/>
      <c r="K821" s="54"/>
      <c r="L821" s="54"/>
      <c r="M821" s="54"/>
      <c r="N821" s="38">
        <f t="shared" si="304"/>
        <v>0</v>
      </c>
      <c r="O821" s="38">
        <f t="shared" si="304"/>
        <v>0</v>
      </c>
      <c r="P821" s="38">
        <f t="shared" si="304"/>
        <v>0</v>
      </c>
      <c r="Q821" s="39">
        <f t="shared" si="304"/>
        <v>0</v>
      </c>
      <c r="R821" s="110"/>
    </row>
    <row r="822" spans="1:18" s="41" customFormat="1" ht="50.25" hidden="1">
      <c r="A822" s="130" t="s">
        <v>263</v>
      </c>
      <c r="B822" s="125" t="s">
        <v>229</v>
      </c>
      <c r="C822" s="125" t="s">
        <v>229</v>
      </c>
      <c r="D822" s="140" t="s">
        <v>661</v>
      </c>
      <c r="E822" s="125"/>
      <c r="F822" s="127">
        <f t="shared" si="303"/>
        <v>0</v>
      </c>
      <c r="G822" s="127">
        <f t="shared" si="303"/>
        <v>0</v>
      </c>
      <c r="H822" s="127">
        <f t="shared" si="303"/>
        <v>0</v>
      </c>
      <c r="I822" s="128">
        <f t="shared" si="303"/>
        <v>0</v>
      </c>
      <c r="J822" s="54"/>
      <c r="K822" s="54"/>
      <c r="L822" s="54"/>
      <c r="M822" s="54"/>
      <c r="N822" s="38">
        <f t="shared" si="304"/>
        <v>0</v>
      </c>
      <c r="O822" s="38">
        <f t="shared" si="304"/>
        <v>0</v>
      </c>
      <c r="P822" s="38">
        <f t="shared" si="304"/>
        <v>0</v>
      </c>
      <c r="Q822" s="39">
        <f t="shared" si="304"/>
        <v>0</v>
      </c>
      <c r="R822" s="110"/>
    </row>
    <row r="823" spans="1:18" s="41" customFormat="1" ht="33.75" hidden="1">
      <c r="A823" s="130" t="s">
        <v>77</v>
      </c>
      <c r="B823" s="125" t="s">
        <v>229</v>
      </c>
      <c r="C823" s="125" t="s">
        <v>229</v>
      </c>
      <c r="D823" s="140" t="s">
        <v>661</v>
      </c>
      <c r="E823" s="125" t="s">
        <v>471</v>
      </c>
      <c r="F823" s="127">
        <f t="shared" si="303"/>
        <v>0</v>
      </c>
      <c r="G823" s="127">
        <f t="shared" si="303"/>
        <v>0</v>
      </c>
      <c r="H823" s="127">
        <f t="shared" si="303"/>
        <v>0</v>
      </c>
      <c r="I823" s="128">
        <f t="shared" si="303"/>
        <v>0</v>
      </c>
      <c r="J823" s="54"/>
      <c r="K823" s="54"/>
      <c r="L823" s="54"/>
      <c r="M823" s="54"/>
      <c r="N823" s="38">
        <f t="shared" si="304"/>
        <v>0</v>
      </c>
      <c r="O823" s="38">
        <f t="shared" si="304"/>
        <v>0</v>
      </c>
      <c r="P823" s="38">
        <f t="shared" si="304"/>
        <v>0</v>
      </c>
      <c r="Q823" s="39">
        <f t="shared" si="304"/>
        <v>0</v>
      </c>
      <c r="R823" s="110"/>
    </row>
    <row r="824" spans="1:18" s="41" customFormat="1" ht="20.25" hidden="1">
      <c r="A824" s="130" t="s">
        <v>146</v>
      </c>
      <c r="B824" s="125" t="s">
        <v>229</v>
      </c>
      <c r="C824" s="125" t="s">
        <v>229</v>
      </c>
      <c r="D824" s="140" t="s">
        <v>661</v>
      </c>
      <c r="E824" s="125" t="s">
        <v>472</v>
      </c>
      <c r="F824" s="127"/>
      <c r="G824" s="127"/>
      <c r="H824" s="127"/>
      <c r="I824" s="128"/>
      <c r="J824" s="54"/>
      <c r="K824" s="54"/>
      <c r="L824" s="54"/>
      <c r="M824" s="54"/>
      <c r="N824" s="38"/>
      <c r="O824" s="38"/>
      <c r="P824" s="38"/>
      <c r="Q824" s="39"/>
      <c r="R824" s="110"/>
    </row>
    <row r="825" spans="1:18" s="41" customFormat="1" ht="50.25">
      <c r="A825" s="10" t="s">
        <v>562</v>
      </c>
      <c r="B825" s="3" t="s">
        <v>229</v>
      </c>
      <c r="C825" s="3" t="s">
        <v>229</v>
      </c>
      <c r="D825" s="51" t="s">
        <v>559</v>
      </c>
      <c r="E825" s="3"/>
      <c r="F825" s="38">
        <f t="shared" ref="F825:Q828" si="305">F826</f>
        <v>3889</v>
      </c>
      <c r="G825" s="38">
        <f t="shared" si="305"/>
        <v>0</v>
      </c>
      <c r="H825" s="38">
        <f t="shared" si="305"/>
        <v>3889</v>
      </c>
      <c r="I825" s="38">
        <f t="shared" si="305"/>
        <v>0</v>
      </c>
      <c r="J825" s="38">
        <f t="shared" si="305"/>
        <v>0</v>
      </c>
      <c r="K825" s="38">
        <f t="shared" si="305"/>
        <v>0</v>
      </c>
      <c r="L825" s="38">
        <f t="shared" si="305"/>
        <v>0</v>
      </c>
      <c r="M825" s="38">
        <f t="shared" si="305"/>
        <v>0</v>
      </c>
      <c r="N825" s="38">
        <f t="shared" si="305"/>
        <v>3889</v>
      </c>
      <c r="O825" s="38">
        <f t="shared" si="305"/>
        <v>0</v>
      </c>
      <c r="P825" s="38">
        <f t="shared" si="305"/>
        <v>3889</v>
      </c>
      <c r="Q825" s="38">
        <f t="shared" si="305"/>
        <v>0</v>
      </c>
      <c r="R825" s="110"/>
    </row>
    <row r="826" spans="1:18" ht="33.75">
      <c r="A826" s="10" t="s">
        <v>73</v>
      </c>
      <c r="B826" s="3" t="s">
        <v>229</v>
      </c>
      <c r="C826" s="3" t="s">
        <v>229</v>
      </c>
      <c r="D826" s="51" t="s">
        <v>572</v>
      </c>
      <c r="E826" s="3"/>
      <c r="F826" s="38">
        <f t="shared" si="305"/>
        <v>3889</v>
      </c>
      <c r="G826" s="38">
        <f t="shared" si="305"/>
        <v>0</v>
      </c>
      <c r="H826" s="38">
        <f t="shared" si="305"/>
        <v>3889</v>
      </c>
      <c r="I826" s="38">
        <f t="shared" si="305"/>
        <v>0</v>
      </c>
      <c r="J826" s="38">
        <f t="shared" si="305"/>
        <v>0</v>
      </c>
      <c r="K826" s="38">
        <f t="shared" si="305"/>
        <v>0</v>
      </c>
      <c r="L826" s="38">
        <f t="shared" si="305"/>
        <v>0</v>
      </c>
      <c r="M826" s="38">
        <f t="shared" si="305"/>
        <v>0</v>
      </c>
      <c r="N826" s="38">
        <f t="shared" si="305"/>
        <v>3889</v>
      </c>
      <c r="O826" s="38">
        <f t="shared" si="305"/>
        <v>0</v>
      </c>
      <c r="P826" s="38">
        <f t="shared" si="305"/>
        <v>3889</v>
      </c>
      <c r="Q826" s="38">
        <f t="shared" si="305"/>
        <v>0</v>
      </c>
      <c r="R826" s="110"/>
    </row>
    <row r="827" spans="1:18" s="26" customFormat="1" ht="50.25">
      <c r="A827" s="10" t="s">
        <v>573</v>
      </c>
      <c r="B827" s="3" t="s">
        <v>229</v>
      </c>
      <c r="C827" s="3" t="s">
        <v>229</v>
      </c>
      <c r="D827" s="51" t="s">
        <v>574</v>
      </c>
      <c r="E827" s="3"/>
      <c r="F827" s="38">
        <f t="shared" si="305"/>
        <v>3889</v>
      </c>
      <c r="G827" s="38">
        <f t="shared" si="305"/>
        <v>0</v>
      </c>
      <c r="H827" s="38">
        <f t="shared" si="305"/>
        <v>3889</v>
      </c>
      <c r="I827" s="38">
        <f t="shared" si="305"/>
        <v>0</v>
      </c>
      <c r="J827" s="38">
        <f t="shared" si="305"/>
        <v>0</v>
      </c>
      <c r="K827" s="38">
        <f t="shared" si="305"/>
        <v>0</v>
      </c>
      <c r="L827" s="38">
        <f t="shared" si="305"/>
        <v>0</v>
      </c>
      <c r="M827" s="38">
        <f t="shared" si="305"/>
        <v>0</v>
      </c>
      <c r="N827" s="38">
        <f t="shared" si="305"/>
        <v>3889</v>
      </c>
      <c r="O827" s="38">
        <f t="shared" si="305"/>
        <v>0</v>
      </c>
      <c r="P827" s="38">
        <f t="shared" si="305"/>
        <v>3889</v>
      </c>
      <c r="Q827" s="38">
        <f t="shared" si="305"/>
        <v>0</v>
      </c>
      <c r="R827" s="110"/>
    </row>
    <row r="828" spans="1:18" s="26" customFormat="1" ht="33.75">
      <c r="A828" s="10" t="s">
        <v>77</v>
      </c>
      <c r="B828" s="3" t="s">
        <v>229</v>
      </c>
      <c r="C828" s="3" t="s">
        <v>229</v>
      </c>
      <c r="D828" s="51" t="s">
        <v>574</v>
      </c>
      <c r="E828" s="3" t="s">
        <v>471</v>
      </c>
      <c r="F828" s="38">
        <f t="shared" si="305"/>
        <v>3889</v>
      </c>
      <c r="G828" s="38">
        <f t="shared" si="305"/>
        <v>0</v>
      </c>
      <c r="H828" s="38">
        <f t="shared" si="305"/>
        <v>3889</v>
      </c>
      <c r="I828" s="38">
        <f t="shared" si="305"/>
        <v>0</v>
      </c>
      <c r="J828" s="38">
        <f t="shared" si="305"/>
        <v>0</v>
      </c>
      <c r="K828" s="38">
        <f t="shared" si="305"/>
        <v>0</v>
      </c>
      <c r="L828" s="38">
        <f t="shared" si="305"/>
        <v>0</v>
      </c>
      <c r="M828" s="38">
        <f t="shared" si="305"/>
        <v>0</v>
      </c>
      <c r="N828" s="38">
        <f t="shared" si="305"/>
        <v>3889</v>
      </c>
      <c r="O828" s="38">
        <f t="shared" si="305"/>
        <v>0</v>
      </c>
      <c r="P828" s="38">
        <f t="shared" si="305"/>
        <v>3889</v>
      </c>
      <c r="Q828" s="38">
        <f t="shared" si="305"/>
        <v>0</v>
      </c>
      <c r="R828" s="110"/>
    </row>
    <row r="829" spans="1:18" s="26" customFormat="1" ht="20.25">
      <c r="A829" s="10" t="s">
        <v>146</v>
      </c>
      <c r="B829" s="3" t="s">
        <v>229</v>
      </c>
      <c r="C829" s="3" t="s">
        <v>229</v>
      </c>
      <c r="D829" s="51" t="s">
        <v>574</v>
      </c>
      <c r="E829" s="3" t="s">
        <v>472</v>
      </c>
      <c r="F829" s="38">
        <v>3889</v>
      </c>
      <c r="G829" s="38"/>
      <c r="H829" s="38">
        <v>3889</v>
      </c>
      <c r="I829" s="39"/>
      <c r="J829" s="60"/>
      <c r="K829" s="60"/>
      <c r="L829" s="60"/>
      <c r="M829" s="60"/>
      <c r="N829" s="38">
        <f>F829+J829+K829</f>
        <v>3889</v>
      </c>
      <c r="O829" s="38">
        <f>G829+K829</f>
        <v>0</v>
      </c>
      <c r="P829" s="38">
        <f>H829+L829+M829</f>
        <v>3889</v>
      </c>
      <c r="Q829" s="39">
        <f>I829+M829</f>
        <v>0</v>
      </c>
      <c r="R829" s="110"/>
    </row>
    <row r="830" spans="1:18" s="26" customFormat="1" ht="33.75" hidden="1">
      <c r="A830" s="147" t="s">
        <v>256</v>
      </c>
      <c r="B830" s="125" t="s">
        <v>229</v>
      </c>
      <c r="C830" s="125" t="s">
        <v>229</v>
      </c>
      <c r="D830" s="140" t="s">
        <v>647</v>
      </c>
      <c r="E830" s="125"/>
      <c r="F830" s="152">
        <f t="shared" ref="F830:I833" si="306">F831</f>
        <v>0</v>
      </c>
      <c r="G830" s="152">
        <f t="shared" si="306"/>
        <v>0</v>
      </c>
      <c r="H830" s="152">
        <f t="shared" si="306"/>
        <v>0</v>
      </c>
      <c r="I830" s="153">
        <f t="shared" si="306"/>
        <v>0</v>
      </c>
      <c r="J830" s="60"/>
      <c r="K830" s="60"/>
      <c r="L830" s="60"/>
      <c r="M830" s="60"/>
      <c r="N830" s="58">
        <f t="shared" ref="N830:Q833" si="307">N831</f>
        <v>0</v>
      </c>
      <c r="O830" s="58">
        <f t="shared" si="307"/>
        <v>0</v>
      </c>
      <c r="P830" s="58">
        <f t="shared" si="307"/>
        <v>0</v>
      </c>
      <c r="Q830" s="118">
        <f t="shared" si="307"/>
        <v>0</v>
      </c>
      <c r="R830" s="110"/>
    </row>
    <row r="831" spans="1:18" s="26" customFormat="1" ht="33.75" hidden="1">
      <c r="A831" s="130" t="s">
        <v>73</v>
      </c>
      <c r="B831" s="125" t="s">
        <v>229</v>
      </c>
      <c r="C831" s="125" t="s">
        <v>229</v>
      </c>
      <c r="D831" s="140" t="s">
        <v>662</v>
      </c>
      <c r="E831" s="125"/>
      <c r="F831" s="152">
        <f t="shared" si="306"/>
        <v>0</v>
      </c>
      <c r="G831" s="152">
        <f t="shared" si="306"/>
        <v>0</v>
      </c>
      <c r="H831" s="152">
        <f t="shared" si="306"/>
        <v>0</v>
      </c>
      <c r="I831" s="153">
        <f t="shared" si="306"/>
        <v>0</v>
      </c>
      <c r="J831" s="60"/>
      <c r="K831" s="60"/>
      <c r="L831" s="60"/>
      <c r="M831" s="60"/>
      <c r="N831" s="58">
        <f t="shared" si="307"/>
        <v>0</v>
      </c>
      <c r="O831" s="58">
        <f t="shared" si="307"/>
        <v>0</v>
      </c>
      <c r="P831" s="58">
        <f t="shared" si="307"/>
        <v>0</v>
      </c>
      <c r="Q831" s="118">
        <f t="shared" si="307"/>
        <v>0</v>
      </c>
      <c r="R831" s="110"/>
    </row>
    <row r="832" spans="1:18" s="26" customFormat="1" ht="50.25" hidden="1">
      <c r="A832" s="130" t="s">
        <v>573</v>
      </c>
      <c r="B832" s="125" t="s">
        <v>229</v>
      </c>
      <c r="C832" s="125" t="s">
        <v>229</v>
      </c>
      <c r="D832" s="140" t="s">
        <v>663</v>
      </c>
      <c r="E832" s="125"/>
      <c r="F832" s="152">
        <f t="shared" si="306"/>
        <v>0</v>
      </c>
      <c r="G832" s="152">
        <f t="shared" si="306"/>
        <v>0</v>
      </c>
      <c r="H832" s="152">
        <f t="shared" si="306"/>
        <v>0</v>
      </c>
      <c r="I832" s="153">
        <f t="shared" si="306"/>
        <v>0</v>
      </c>
      <c r="J832" s="60"/>
      <c r="K832" s="60"/>
      <c r="L832" s="60"/>
      <c r="M832" s="60"/>
      <c r="N832" s="58">
        <f t="shared" si="307"/>
        <v>0</v>
      </c>
      <c r="O832" s="58">
        <f t="shared" si="307"/>
        <v>0</v>
      </c>
      <c r="P832" s="58">
        <f t="shared" si="307"/>
        <v>0</v>
      </c>
      <c r="Q832" s="118">
        <f t="shared" si="307"/>
        <v>0</v>
      </c>
      <c r="R832" s="110"/>
    </row>
    <row r="833" spans="1:18" s="26" customFormat="1" ht="33.75" hidden="1">
      <c r="A833" s="130" t="s">
        <v>77</v>
      </c>
      <c r="B833" s="125" t="s">
        <v>229</v>
      </c>
      <c r="C833" s="125" t="s">
        <v>229</v>
      </c>
      <c r="D833" s="140" t="s">
        <v>663</v>
      </c>
      <c r="E833" s="125" t="s">
        <v>471</v>
      </c>
      <c r="F833" s="152">
        <f t="shared" si="306"/>
        <v>0</v>
      </c>
      <c r="G833" s="152">
        <f t="shared" si="306"/>
        <v>0</v>
      </c>
      <c r="H833" s="152">
        <f t="shared" si="306"/>
        <v>0</v>
      </c>
      <c r="I833" s="153">
        <f t="shared" si="306"/>
        <v>0</v>
      </c>
      <c r="J833" s="60"/>
      <c r="K833" s="60"/>
      <c r="L833" s="60"/>
      <c r="M833" s="60"/>
      <c r="N833" s="58">
        <f t="shared" si="307"/>
        <v>0</v>
      </c>
      <c r="O833" s="58">
        <f t="shared" si="307"/>
        <v>0</v>
      </c>
      <c r="P833" s="58">
        <f t="shared" si="307"/>
        <v>0</v>
      </c>
      <c r="Q833" s="118">
        <f t="shared" si="307"/>
        <v>0</v>
      </c>
      <c r="R833" s="110"/>
    </row>
    <row r="834" spans="1:18" s="26" customFormat="1" ht="20.25" hidden="1">
      <c r="A834" s="130" t="s">
        <v>146</v>
      </c>
      <c r="B834" s="125" t="s">
        <v>229</v>
      </c>
      <c r="C834" s="125" t="s">
        <v>229</v>
      </c>
      <c r="D834" s="140" t="s">
        <v>663</v>
      </c>
      <c r="E834" s="125" t="s">
        <v>472</v>
      </c>
      <c r="F834" s="127"/>
      <c r="G834" s="127"/>
      <c r="H834" s="127"/>
      <c r="I834" s="128"/>
      <c r="J834" s="60"/>
      <c r="K834" s="60"/>
      <c r="L834" s="60"/>
      <c r="M834" s="60"/>
      <c r="N834" s="38"/>
      <c r="O834" s="38"/>
      <c r="P834" s="38"/>
      <c r="Q834" s="39"/>
      <c r="R834" s="110"/>
    </row>
    <row r="835" spans="1:18" s="26" customFormat="1" ht="20.25">
      <c r="A835" s="76" t="s">
        <v>19</v>
      </c>
      <c r="B835" s="3" t="s">
        <v>229</v>
      </c>
      <c r="C835" s="3" t="s">
        <v>229</v>
      </c>
      <c r="D835" s="67" t="s">
        <v>20</v>
      </c>
      <c r="E835" s="3"/>
      <c r="F835" s="38">
        <f>F836+F840</f>
        <v>0</v>
      </c>
      <c r="G835" s="38">
        <f t="shared" ref="G835:I835" si="308">G836+G840</f>
        <v>0</v>
      </c>
      <c r="H835" s="38">
        <f t="shared" si="308"/>
        <v>215582</v>
      </c>
      <c r="I835" s="38">
        <f t="shared" si="308"/>
        <v>0</v>
      </c>
      <c r="J835" s="38">
        <f t="shared" ref="J835:Q835" si="309">J836</f>
        <v>0</v>
      </c>
      <c r="K835" s="38">
        <f t="shared" si="309"/>
        <v>0</v>
      </c>
      <c r="L835" s="38">
        <f t="shared" si="309"/>
        <v>0</v>
      </c>
      <c r="M835" s="38">
        <f t="shared" si="309"/>
        <v>0</v>
      </c>
      <c r="N835" s="38">
        <f t="shared" si="309"/>
        <v>0</v>
      </c>
      <c r="O835" s="38">
        <f t="shared" si="309"/>
        <v>0</v>
      </c>
      <c r="P835" s="38">
        <f t="shared" si="309"/>
        <v>215578</v>
      </c>
      <c r="Q835" s="38">
        <f t="shared" si="309"/>
        <v>0</v>
      </c>
      <c r="R835" s="110"/>
    </row>
    <row r="836" spans="1:18" s="26" customFormat="1" ht="33.75">
      <c r="A836" s="76" t="s">
        <v>73</v>
      </c>
      <c r="B836" s="3" t="s">
        <v>229</v>
      </c>
      <c r="C836" s="3" t="s">
        <v>229</v>
      </c>
      <c r="D836" s="67" t="s">
        <v>159</v>
      </c>
      <c r="E836" s="3"/>
      <c r="F836" s="38">
        <f t="shared" ref="F836:Q838" si="310">F837</f>
        <v>0</v>
      </c>
      <c r="G836" s="38">
        <f t="shared" si="310"/>
        <v>0</v>
      </c>
      <c r="H836" s="38">
        <f t="shared" si="310"/>
        <v>215578</v>
      </c>
      <c r="I836" s="38">
        <f t="shared" si="310"/>
        <v>0</v>
      </c>
      <c r="J836" s="38">
        <f t="shared" si="310"/>
        <v>0</v>
      </c>
      <c r="K836" s="38">
        <f t="shared" si="310"/>
        <v>0</v>
      </c>
      <c r="L836" s="38">
        <f t="shared" si="310"/>
        <v>0</v>
      </c>
      <c r="M836" s="38">
        <f t="shared" si="310"/>
        <v>0</v>
      </c>
      <c r="N836" s="38">
        <f t="shared" si="310"/>
        <v>0</v>
      </c>
      <c r="O836" s="38">
        <f t="shared" si="310"/>
        <v>0</v>
      </c>
      <c r="P836" s="38">
        <f t="shared" si="310"/>
        <v>215578</v>
      </c>
      <c r="Q836" s="38">
        <f t="shared" si="310"/>
        <v>0</v>
      </c>
      <c r="R836" s="110"/>
    </row>
    <row r="837" spans="1:18" s="26" customFormat="1" ht="50.25">
      <c r="A837" s="76" t="s">
        <v>660</v>
      </c>
      <c r="B837" s="3" t="s">
        <v>229</v>
      </c>
      <c r="C837" s="3" t="s">
        <v>229</v>
      </c>
      <c r="D837" s="67" t="s">
        <v>269</v>
      </c>
      <c r="E837" s="3"/>
      <c r="F837" s="38">
        <f t="shared" si="310"/>
        <v>0</v>
      </c>
      <c r="G837" s="38">
        <f t="shared" si="310"/>
        <v>0</v>
      </c>
      <c r="H837" s="38">
        <f t="shared" si="310"/>
        <v>215578</v>
      </c>
      <c r="I837" s="38">
        <f t="shared" si="310"/>
        <v>0</v>
      </c>
      <c r="J837" s="38">
        <f t="shared" si="310"/>
        <v>0</v>
      </c>
      <c r="K837" s="38">
        <f t="shared" si="310"/>
        <v>0</v>
      </c>
      <c r="L837" s="38">
        <f t="shared" si="310"/>
        <v>0</v>
      </c>
      <c r="M837" s="38">
        <f t="shared" si="310"/>
        <v>0</v>
      </c>
      <c r="N837" s="38">
        <f t="shared" si="310"/>
        <v>0</v>
      </c>
      <c r="O837" s="38">
        <f t="shared" si="310"/>
        <v>0</v>
      </c>
      <c r="P837" s="38">
        <f t="shared" si="310"/>
        <v>215578</v>
      </c>
      <c r="Q837" s="38">
        <f t="shared" si="310"/>
        <v>0</v>
      </c>
      <c r="R837" s="110"/>
    </row>
    <row r="838" spans="1:18" s="26" customFormat="1" ht="33.75">
      <c r="A838" s="76" t="s">
        <v>77</v>
      </c>
      <c r="B838" s="3" t="s">
        <v>229</v>
      </c>
      <c r="C838" s="3" t="s">
        <v>229</v>
      </c>
      <c r="D838" s="67" t="s">
        <v>269</v>
      </c>
      <c r="E838" s="3" t="s">
        <v>471</v>
      </c>
      <c r="F838" s="38">
        <f t="shared" si="310"/>
        <v>0</v>
      </c>
      <c r="G838" s="38">
        <f t="shared" si="310"/>
        <v>0</v>
      </c>
      <c r="H838" s="38">
        <f t="shared" si="310"/>
        <v>215578</v>
      </c>
      <c r="I838" s="38">
        <f t="shared" si="310"/>
        <v>0</v>
      </c>
      <c r="J838" s="38">
        <f t="shared" si="310"/>
        <v>0</v>
      </c>
      <c r="K838" s="38">
        <f t="shared" si="310"/>
        <v>0</v>
      </c>
      <c r="L838" s="38">
        <f t="shared" si="310"/>
        <v>0</v>
      </c>
      <c r="M838" s="38">
        <f t="shared" si="310"/>
        <v>0</v>
      </c>
      <c r="N838" s="38">
        <f t="shared" si="310"/>
        <v>0</v>
      </c>
      <c r="O838" s="38">
        <f t="shared" si="310"/>
        <v>0</v>
      </c>
      <c r="P838" s="38">
        <f t="shared" si="310"/>
        <v>215578</v>
      </c>
      <c r="Q838" s="38">
        <f t="shared" si="310"/>
        <v>0</v>
      </c>
      <c r="R838" s="110"/>
    </row>
    <row r="839" spans="1:18" s="26" customFormat="1" ht="20.25">
      <c r="A839" s="10" t="s">
        <v>146</v>
      </c>
      <c r="B839" s="3" t="s">
        <v>229</v>
      </c>
      <c r="C839" s="3" t="s">
        <v>229</v>
      </c>
      <c r="D839" s="67" t="s">
        <v>269</v>
      </c>
      <c r="E839" s="3">
        <v>610</v>
      </c>
      <c r="F839" s="38"/>
      <c r="G839" s="38"/>
      <c r="H839" s="38">
        <v>215578</v>
      </c>
      <c r="I839" s="39"/>
      <c r="J839" s="60"/>
      <c r="K839" s="60"/>
      <c r="L839" s="60"/>
      <c r="M839" s="60"/>
      <c r="N839" s="38">
        <f>F839+J839+K839</f>
        <v>0</v>
      </c>
      <c r="O839" s="38">
        <f>G839+K839</f>
        <v>0</v>
      </c>
      <c r="P839" s="38">
        <f>H839+L839+M839</f>
        <v>215578</v>
      </c>
      <c r="Q839" s="39">
        <f>I839+M839</f>
        <v>0</v>
      </c>
      <c r="R839" s="110"/>
    </row>
    <row r="840" spans="1:18" s="26" customFormat="1" ht="20.25">
      <c r="A840" s="8" t="s">
        <v>67</v>
      </c>
      <c r="B840" s="3" t="s">
        <v>229</v>
      </c>
      <c r="C840" s="3" t="s">
        <v>229</v>
      </c>
      <c r="D840" s="67" t="s">
        <v>94</v>
      </c>
      <c r="E840" s="3"/>
      <c r="F840" s="38">
        <f t="shared" ref="F840:I842" si="311">F841</f>
        <v>0</v>
      </c>
      <c r="G840" s="38">
        <f t="shared" si="311"/>
        <v>0</v>
      </c>
      <c r="H840" s="38">
        <f t="shared" si="311"/>
        <v>4</v>
      </c>
      <c r="I840" s="38">
        <f t="shared" si="311"/>
        <v>0</v>
      </c>
      <c r="J840" s="60"/>
      <c r="K840" s="60"/>
      <c r="L840" s="60"/>
      <c r="M840" s="60"/>
      <c r="N840" s="38"/>
      <c r="O840" s="38"/>
      <c r="P840" s="38"/>
      <c r="Q840" s="39"/>
      <c r="R840" s="110"/>
    </row>
    <row r="841" spans="1:18" s="26" customFormat="1" ht="50.25">
      <c r="A841" s="8" t="s">
        <v>267</v>
      </c>
      <c r="B841" s="3" t="s">
        <v>229</v>
      </c>
      <c r="C841" s="3" t="s">
        <v>229</v>
      </c>
      <c r="D841" s="67" t="s">
        <v>575</v>
      </c>
      <c r="E841" s="3"/>
      <c r="F841" s="38">
        <f t="shared" si="311"/>
        <v>0</v>
      </c>
      <c r="G841" s="38">
        <f t="shared" si="311"/>
        <v>0</v>
      </c>
      <c r="H841" s="38">
        <f t="shared" si="311"/>
        <v>4</v>
      </c>
      <c r="I841" s="38">
        <f t="shared" si="311"/>
        <v>0</v>
      </c>
      <c r="J841" s="60"/>
      <c r="K841" s="60"/>
      <c r="L841" s="60"/>
      <c r="M841" s="60"/>
      <c r="N841" s="38"/>
      <c r="O841" s="38"/>
      <c r="P841" s="38"/>
      <c r="Q841" s="39"/>
      <c r="R841" s="110"/>
    </row>
    <row r="842" spans="1:18" s="26" customFormat="1" ht="33.75">
      <c r="A842" s="8" t="s">
        <v>77</v>
      </c>
      <c r="B842" s="3" t="s">
        <v>229</v>
      </c>
      <c r="C842" s="3" t="s">
        <v>229</v>
      </c>
      <c r="D842" s="67" t="s">
        <v>575</v>
      </c>
      <c r="E842" s="57">
        <v>600</v>
      </c>
      <c r="F842" s="38">
        <f t="shared" si="311"/>
        <v>0</v>
      </c>
      <c r="G842" s="38">
        <f t="shared" si="311"/>
        <v>0</v>
      </c>
      <c r="H842" s="38">
        <f t="shared" si="311"/>
        <v>4</v>
      </c>
      <c r="I842" s="38">
        <f t="shared" si="311"/>
        <v>0</v>
      </c>
      <c r="J842" s="60"/>
      <c r="K842" s="60"/>
      <c r="L842" s="60"/>
      <c r="M842" s="60"/>
      <c r="N842" s="38"/>
      <c r="O842" s="38"/>
      <c r="P842" s="38"/>
      <c r="Q842" s="39"/>
      <c r="R842" s="110"/>
    </row>
    <row r="843" spans="1:18" s="26" customFormat="1" ht="20.25">
      <c r="A843" s="8" t="s">
        <v>146</v>
      </c>
      <c r="B843" s="3" t="s">
        <v>229</v>
      </c>
      <c r="C843" s="3" t="s">
        <v>229</v>
      </c>
      <c r="D843" s="67" t="s">
        <v>575</v>
      </c>
      <c r="E843" s="4">
        <v>610</v>
      </c>
      <c r="F843" s="38"/>
      <c r="G843" s="38"/>
      <c r="H843" s="38">
        <v>4</v>
      </c>
      <c r="I843" s="39"/>
      <c r="J843" s="60"/>
      <c r="K843" s="60"/>
      <c r="L843" s="60"/>
      <c r="M843" s="60"/>
      <c r="N843" s="38"/>
      <c r="O843" s="38"/>
      <c r="P843" s="38"/>
      <c r="Q843" s="39"/>
      <c r="R843" s="110"/>
    </row>
    <row r="844" spans="1:18" s="32" customFormat="1" ht="20.25">
      <c r="A844" s="27"/>
      <c r="B844" s="68"/>
      <c r="C844" s="68"/>
      <c r="D844" s="69"/>
      <c r="E844" s="68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110"/>
    </row>
    <row r="845" spans="1:18" s="26" customFormat="1" ht="20.25">
      <c r="A845" s="21" t="s">
        <v>270</v>
      </c>
      <c r="B845" s="22" t="s">
        <v>271</v>
      </c>
      <c r="C845" s="22"/>
      <c r="D845" s="23"/>
      <c r="E845" s="22"/>
      <c r="F845" s="59">
        <f t="shared" ref="F845:Q845" si="312">F847+F865</f>
        <v>28214</v>
      </c>
      <c r="G845" s="59">
        <f t="shared" si="312"/>
        <v>0</v>
      </c>
      <c r="H845" s="59">
        <f t="shared" si="312"/>
        <v>10304</v>
      </c>
      <c r="I845" s="59">
        <f t="shared" si="312"/>
        <v>0</v>
      </c>
      <c r="J845" s="59">
        <f t="shared" si="312"/>
        <v>0</v>
      </c>
      <c r="K845" s="59">
        <f t="shared" si="312"/>
        <v>0</v>
      </c>
      <c r="L845" s="59">
        <f t="shared" si="312"/>
        <v>0</v>
      </c>
      <c r="M845" s="59">
        <f t="shared" si="312"/>
        <v>0</v>
      </c>
      <c r="N845" s="59">
        <f t="shared" si="312"/>
        <v>13588</v>
      </c>
      <c r="O845" s="59">
        <f t="shared" si="312"/>
        <v>0</v>
      </c>
      <c r="P845" s="59">
        <f t="shared" si="312"/>
        <v>10304</v>
      </c>
      <c r="Q845" s="59">
        <f t="shared" si="312"/>
        <v>0</v>
      </c>
      <c r="R845" s="110"/>
    </row>
    <row r="846" spans="1:18" s="32" customFormat="1" ht="20.25">
      <c r="A846" s="70"/>
      <c r="B846" s="71"/>
      <c r="C846" s="71"/>
      <c r="D846" s="72"/>
      <c r="E846" s="71"/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  <c r="R846" s="110"/>
    </row>
    <row r="847" spans="1:18" s="26" customFormat="1" ht="36.75" customHeight="1">
      <c r="A847" s="33" t="s">
        <v>272</v>
      </c>
      <c r="B847" s="34" t="s">
        <v>55</v>
      </c>
      <c r="C847" s="34" t="s">
        <v>18</v>
      </c>
      <c r="D847" s="23"/>
      <c r="E847" s="22"/>
      <c r="F847" s="36">
        <f t="shared" ref="F847:Q847" si="313">F848+F856</f>
        <v>15126</v>
      </c>
      <c r="G847" s="36">
        <f t="shared" si="313"/>
        <v>0</v>
      </c>
      <c r="H847" s="36">
        <f t="shared" si="313"/>
        <v>500</v>
      </c>
      <c r="I847" s="36">
        <f t="shared" si="313"/>
        <v>0</v>
      </c>
      <c r="J847" s="36">
        <f t="shared" si="313"/>
        <v>0</v>
      </c>
      <c r="K847" s="36">
        <f t="shared" si="313"/>
        <v>0</v>
      </c>
      <c r="L847" s="36">
        <f t="shared" si="313"/>
        <v>0</v>
      </c>
      <c r="M847" s="36">
        <f t="shared" si="313"/>
        <v>0</v>
      </c>
      <c r="N847" s="36">
        <f t="shared" si="313"/>
        <v>500</v>
      </c>
      <c r="O847" s="36">
        <f t="shared" si="313"/>
        <v>0</v>
      </c>
      <c r="P847" s="36">
        <f t="shared" si="313"/>
        <v>500</v>
      </c>
      <c r="Q847" s="36">
        <f t="shared" si="313"/>
        <v>0</v>
      </c>
      <c r="R847" s="110"/>
    </row>
    <row r="848" spans="1:18" s="26" customFormat="1" ht="50.25">
      <c r="A848" s="10" t="s">
        <v>246</v>
      </c>
      <c r="B848" s="3" t="s">
        <v>55</v>
      </c>
      <c r="C848" s="3" t="s">
        <v>18</v>
      </c>
      <c r="D848" s="65" t="s">
        <v>247</v>
      </c>
      <c r="E848" s="3"/>
      <c r="F848" s="38">
        <f t="shared" ref="F848:Q854" si="314">F849</f>
        <v>15126</v>
      </c>
      <c r="G848" s="38">
        <f t="shared" si="314"/>
        <v>0</v>
      </c>
      <c r="H848" s="38">
        <f t="shared" si="314"/>
        <v>500</v>
      </c>
      <c r="I848" s="38">
        <f t="shared" si="314"/>
        <v>0</v>
      </c>
      <c r="J848" s="38">
        <f t="shared" si="314"/>
        <v>0</v>
      </c>
      <c r="K848" s="38">
        <f t="shared" si="314"/>
        <v>0</v>
      </c>
      <c r="L848" s="38">
        <f t="shared" si="314"/>
        <v>0</v>
      </c>
      <c r="M848" s="38">
        <f t="shared" si="314"/>
        <v>0</v>
      </c>
      <c r="N848" s="38">
        <f t="shared" si="314"/>
        <v>500</v>
      </c>
      <c r="O848" s="38">
        <f t="shared" si="314"/>
        <v>0</v>
      </c>
      <c r="P848" s="38">
        <f t="shared" si="314"/>
        <v>500</v>
      </c>
      <c r="Q848" s="38">
        <f t="shared" si="314"/>
        <v>0</v>
      </c>
      <c r="R848" s="110"/>
    </row>
    <row r="849" spans="1:18" s="26" customFormat="1" ht="20.25">
      <c r="A849" s="76" t="s">
        <v>67</v>
      </c>
      <c r="B849" s="3" t="s">
        <v>55</v>
      </c>
      <c r="C849" s="3" t="s">
        <v>18</v>
      </c>
      <c r="D849" s="65" t="s">
        <v>248</v>
      </c>
      <c r="E849" s="3"/>
      <c r="F849" s="38">
        <f>F853+F850</f>
        <v>15126</v>
      </c>
      <c r="G849" s="38">
        <f t="shared" ref="G849:I849" si="315">G853+G850</f>
        <v>0</v>
      </c>
      <c r="H849" s="38">
        <f t="shared" si="315"/>
        <v>500</v>
      </c>
      <c r="I849" s="38">
        <f t="shared" si="315"/>
        <v>0</v>
      </c>
      <c r="J849" s="38">
        <f t="shared" ref="J849:Q849" si="316">J853</f>
        <v>0</v>
      </c>
      <c r="K849" s="38">
        <f t="shared" si="316"/>
        <v>0</v>
      </c>
      <c r="L849" s="38">
        <f t="shared" si="316"/>
        <v>0</v>
      </c>
      <c r="M849" s="38">
        <f t="shared" si="316"/>
        <v>0</v>
      </c>
      <c r="N849" s="38">
        <f t="shared" si="316"/>
        <v>500</v>
      </c>
      <c r="O849" s="38">
        <f t="shared" si="316"/>
        <v>0</v>
      </c>
      <c r="P849" s="38">
        <f t="shared" si="316"/>
        <v>500</v>
      </c>
      <c r="Q849" s="38">
        <f t="shared" si="316"/>
        <v>0</v>
      </c>
      <c r="R849" s="110"/>
    </row>
    <row r="850" spans="1:18" s="26" customFormat="1" ht="20.25">
      <c r="A850" s="8" t="s">
        <v>195</v>
      </c>
      <c r="B850" s="3" t="s">
        <v>55</v>
      </c>
      <c r="C850" s="3" t="s">
        <v>18</v>
      </c>
      <c r="D850" s="65" t="s">
        <v>526</v>
      </c>
      <c r="E850" s="3"/>
      <c r="F850" s="38">
        <f t="shared" ref="F850:I851" si="317">F851</f>
        <v>14626</v>
      </c>
      <c r="G850" s="38">
        <f t="shared" si="317"/>
        <v>0</v>
      </c>
      <c r="H850" s="38">
        <f t="shared" si="317"/>
        <v>0</v>
      </c>
      <c r="I850" s="38">
        <f t="shared" si="317"/>
        <v>0</v>
      </c>
      <c r="J850" s="38"/>
      <c r="K850" s="38"/>
      <c r="L850" s="38"/>
      <c r="M850" s="38"/>
      <c r="N850" s="38"/>
      <c r="O850" s="38"/>
      <c r="P850" s="38"/>
      <c r="Q850" s="38"/>
      <c r="R850" s="110"/>
    </row>
    <row r="851" spans="1:18" s="26" customFormat="1" ht="33.75">
      <c r="A851" s="8" t="s">
        <v>197</v>
      </c>
      <c r="B851" s="3" t="s">
        <v>55</v>
      </c>
      <c r="C851" s="3" t="s">
        <v>18</v>
      </c>
      <c r="D851" s="65" t="s">
        <v>526</v>
      </c>
      <c r="E851" s="4">
        <v>400</v>
      </c>
      <c r="F851" s="38">
        <f t="shared" si="317"/>
        <v>14626</v>
      </c>
      <c r="G851" s="38">
        <f t="shared" si="317"/>
        <v>0</v>
      </c>
      <c r="H851" s="38">
        <f t="shared" si="317"/>
        <v>0</v>
      </c>
      <c r="I851" s="38">
        <f t="shared" si="317"/>
        <v>0</v>
      </c>
      <c r="J851" s="38"/>
      <c r="K851" s="38"/>
      <c r="L851" s="38"/>
      <c r="M851" s="38"/>
      <c r="N851" s="38"/>
      <c r="O851" s="38"/>
      <c r="P851" s="38"/>
      <c r="Q851" s="38"/>
      <c r="R851" s="110"/>
    </row>
    <row r="852" spans="1:18" s="26" customFormat="1" ht="20.25">
      <c r="A852" s="8" t="s">
        <v>195</v>
      </c>
      <c r="B852" s="3" t="s">
        <v>55</v>
      </c>
      <c r="C852" s="3" t="s">
        <v>18</v>
      </c>
      <c r="D852" s="65" t="s">
        <v>526</v>
      </c>
      <c r="E852" s="4">
        <v>410</v>
      </c>
      <c r="F852" s="38">
        <v>14626</v>
      </c>
      <c r="G852" s="38"/>
      <c r="H852" s="38"/>
      <c r="I852" s="38"/>
      <c r="J852" s="38"/>
      <c r="K852" s="38"/>
      <c r="L852" s="38"/>
      <c r="M852" s="38"/>
      <c r="N852" s="38"/>
      <c r="O852" s="38"/>
      <c r="P852" s="38"/>
      <c r="Q852" s="38"/>
      <c r="R852" s="110"/>
    </row>
    <row r="853" spans="1:18" s="26" customFormat="1" ht="33.75">
      <c r="A853" s="10" t="s">
        <v>273</v>
      </c>
      <c r="B853" s="3" t="s">
        <v>55</v>
      </c>
      <c r="C853" s="3" t="s">
        <v>18</v>
      </c>
      <c r="D853" s="65" t="s">
        <v>274</v>
      </c>
      <c r="E853" s="3"/>
      <c r="F853" s="38">
        <f t="shared" si="314"/>
        <v>500</v>
      </c>
      <c r="G853" s="38">
        <f t="shared" si="314"/>
        <v>0</v>
      </c>
      <c r="H853" s="38">
        <f t="shared" si="314"/>
        <v>500</v>
      </c>
      <c r="I853" s="38">
        <f t="shared" si="314"/>
        <v>0</v>
      </c>
      <c r="J853" s="38">
        <f t="shared" si="314"/>
        <v>0</v>
      </c>
      <c r="K853" s="38">
        <f t="shared" si="314"/>
        <v>0</v>
      </c>
      <c r="L853" s="38">
        <f t="shared" si="314"/>
        <v>0</v>
      </c>
      <c r="M853" s="38">
        <f t="shared" si="314"/>
        <v>0</v>
      </c>
      <c r="N853" s="38">
        <f t="shared" si="314"/>
        <v>500</v>
      </c>
      <c r="O853" s="38">
        <f t="shared" si="314"/>
        <v>0</v>
      </c>
      <c r="P853" s="38">
        <f t="shared" si="314"/>
        <v>500</v>
      </c>
      <c r="Q853" s="38">
        <f t="shared" si="314"/>
        <v>0</v>
      </c>
      <c r="R853" s="110"/>
    </row>
    <row r="854" spans="1:18" s="26" customFormat="1" ht="33.75">
      <c r="A854" s="10" t="s">
        <v>35</v>
      </c>
      <c r="B854" s="3" t="s">
        <v>55</v>
      </c>
      <c r="C854" s="3" t="s">
        <v>18</v>
      </c>
      <c r="D854" s="65" t="s">
        <v>274</v>
      </c>
      <c r="E854" s="3" t="s">
        <v>483</v>
      </c>
      <c r="F854" s="38">
        <f t="shared" si="314"/>
        <v>500</v>
      </c>
      <c r="G854" s="38">
        <f t="shared" si="314"/>
        <v>0</v>
      </c>
      <c r="H854" s="38">
        <f t="shared" si="314"/>
        <v>500</v>
      </c>
      <c r="I854" s="38">
        <f t="shared" si="314"/>
        <v>0</v>
      </c>
      <c r="J854" s="38">
        <f t="shared" si="314"/>
        <v>0</v>
      </c>
      <c r="K854" s="38">
        <f t="shared" si="314"/>
        <v>0</v>
      </c>
      <c r="L854" s="38">
        <f t="shared" si="314"/>
        <v>0</v>
      </c>
      <c r="M854" s="38">
        <f t="shared" si="314"/>
        <v>0</v>
      </c>
      <c r="N854" s="38">
        <f t="shared" si="314"/>
        <v>500</v>
      </c>
      <c r="O854" s="38">
        <f t="shared" si="314"/>
        <v>0</v>
      </c>
      <c r="P854" s="38">
        <f t="shared" si="314"/>
        <v>500</v>
      </c>
      <c r="Q854" s="38">
        <f t="shared" si="314"/>
        <v>0</v>
      </c>
      <c r="R854" s="110"/>
    </row>
    <row r="855" spans="1:18" s="26" customFormat="1" ht="33.75" customHeight="1">
      <c r="A855" s="8" t="s">
        <v>36</v>
      </c>
      <c r="B855" s="3" t="s">
        <v>55</v>
      </c>
      <c r="C855" s="3" t="s">
        <v>18</v>
      </c>
      <c r="D855" s="65" t="s">
        <v>274</v>
      </c>
      <c r="E855" s="3" t="s">
        <v>484</v>
      </c>
      <c r="F855" s="38">
        <v>500</v>
      </c>
      <c r="G855" s="38"/>
      <c r="H855" s="38">
        <v>500</v>
      </c>
      <c r="I855" s="38"/>
      <c r="J855" s="38"/>
      <c r="K855" s="38"/>
      <c r="L855" s="38"/>
      <c r="M855" s="38"/>
      <c r="N855" s="38">
        <f>F855+J855+K855</f>
        <v>500</v>
      </c>
      <c r="O855" s="38">
        <f>G855+K855</f>
        <v>0</v>
      </c>
      <c r="P855" s="38">
        <f>H855+L855+M855</f>
        <v>500</v>
      </c>
      <c r="Q855" s="39">
        <f>I855+M855</f>
        <v>0</v>
      </c>
      <c r="R855" s="110"/>
    </row>
    <row r="856" spans="1:18" s="26" customFormat="1" ht="20.25" hidden="1">
      <c r="A856" s="124" t="s">
        <v>19</v>
      </c>
      <c r="B856" s="125" t="s">
        <v>55</v>
      </c>
      <c r="C856" s="125" t="s">
        <v>18</v>
      </c>
      <c r="D856" s="154" t="s">
        <v>20</v>
      </c>
      <c r="E856" s="125"/>
      <c r="F856" s="127">
        <f>F857</f>
        <v>0</v>
      </c>
      <c r="G856" s="127">
        <f t="shared" ref="G856:Q859" si="318">G857</f>
        <v>0</v>
      </c>
      <c r="H856" s="127">
        <f t="shared" si="318"/>
        <v>0</v>
      </c>
      <c r="I856" s="127">
        <f t="shared" si="318"/>
        <v>0</v>
      </c>
      <c r="J856" s="38">
        <f t="shared" si="318"/>
        <v>0</v>
      </c>
      <c r="K856" s="38">
        <f t="shared" si="318"/>
        <v>0</v>
      </c>
      <c r="L856" s="38">
        <f t="shared" si="318"/>
        <v>0</v>
      </c>
      <c r="M856" s="38">
        <f t="shared" si="318"/>
        <v>0</v>
      </c>
      <c r="N856" s="38">
        <f t="shared" si="318"/>
        <v>0</v>
      </c>
      <c r="O856" s="38">
        <f t="shared" si="318"/>
        <v>0</v>
      </c>
      <c r="P856" s="38">
        <f t="shared" si="318"/>
        <v>0</v>
      </c>
      <c r="Q856" s="38">
        <f t="shared" si="318"/>
        <v>0</v>
      </c>
      <c r="R856" s="110"/>
    </row>
    <row r="857" spans="1:18" s="26" customFormat="1" ht="20.25" hidden="1">
      <c r="A857" s="124" t="s">
        <v>67</v>
      </c>
      <c r="B857" s="125" t="s">
        <v>55</v>
      </c>
      <c r="C857" s="125" t="s">
        <v>18</v>
      </c>
      <c r="D857" s="154" t="s">
        <v>94</v>
      </c>
      <c r="E857" s="125"/>
      <c r="F857" s="127">
        <f>F858</f>
        <v>0</v>
      </c>
      <c r="G857" s="127">
        <f t="shared" si="318"/>
        <v>0</v>
      </c>
      <c r="H857" s="127">
        <f t="shared" si="318"/>
        <v>0</v>
      </c>
      <c r="I857" s="127">
        <f t="shared" si="318"/>
        <v>0</v>
      </c>
      <c r="J857" s="38">
        <f t="shared" si="318"/>
        <v>0</v>
      </c>
      <c r="K857" s="38">
        <f t="shared" si="318"/>
        <v>0</v>
      </c>
      <c r="L857" s="38">
        <f t="shared" si="318"/>
        <v>0</v>
      </c>
      <c r="M857" s="38">
        <f t="shared" si="318"/>
        <v>0</v>
      </c>
      <c r="N857" s="38">
        <f t="shared" si="318"/>
        <v>0</v>
      </c>
      <c r="O857" s="38">
        <f t="shared" si="318"/>
        <v>0</v>
      </c>
      <c r="P857" s="38">
        <f t="shared" si="318"/>
        <v>0</v>
      </c>
      <c r="Q857" s="38">
        <f t="shared" si="318"/>
        <v>0</v>
      </c>
      <c r="R857" s="110"/>
    </row>
    <row r="858" spans="1:18" s="26" customFormat="1" ht="33.75" hidden="1">
      <c r="A858" s="124" t="s">
        <v>273</v>
      </c>
      <c r="B858" s="125" t="s">
        <v>55</v>
      </c>
      <c r="C858" s="125" t="s">
        <v>18</v>
      </c>
      <c r="D858" s="154" t="s">
        <v>664</v>
      </c>
      <c r="E858" s="125"/>
      <c r="F858" s="127">
        <f>F859</f>
        <v>0</v>
      </c>
      <c r="G858" s="127">
        <f t="shared" si="318"/>
        <v>0</v>
      </c>
      <c r="H858" s="127">
        <f t="shared" si="318"/>
        <v>0</v>
      </c>
      <c r="I858" s="127">
        <f t="shared" si="318"/>
        <v>0</v>
      </c>
      <c r="J858" s="38">
        <f t="shared" si="318"/>
        <v>0</v>
      </c>
      <c r="K858" s="38">
        <f t="shared" si="318"/>
        <v>0</v>
      </c>
      <c r="L858" s="38">
        <f t="shared" si="318"/>
        <v>0</v>
      </c>
      <c r="M858" s="38">
        <f t="shared" si="318"/>
        <v>0</v>
      </c>
      <c r="N858" s="38">
        <f t="shared" si="318"/>
        <v>0</v>
      </c>
      <c r="O858" s="38">
        <f t="shared" si="318"/>
        <v>0</v>
      </c>
      <c r="P858" s="38">
        <f t="shared" si="318"/>
        <v>0</v>
      </c>
      <c r="Q858" s="38">
        <f t="shared" si="318"/>
        <v>0</v>
      </c>
      <c r="R858" s="110"/>
    </row>
    <row r="859" spans="1:18" s="26" customFormat="1" ht="33.75" hidden="1">
      <c r="A859" s="124" t="s">
        <v>35</v>
      </c>
      <c r="B859" s="125" t="s">
        <v>55</v>
      </c>
      <c r="C859" s="125" t="s">
        <v>18</v>
      </c>
      <c r="D859" s="154" t="s">
        <v>664</v>
      </c>
      <c r="E859" s="125" t="s">
        <v>483</v>
      </c>
      <c r="F859" s="127">
        <f>F860</f>
        <v>0</v>
      </c>
      <c r="G859" s="127">
        <f t="shared" si="318"/>
        <v>0</v>
      </c>
      <c r="H859" s="127">
        <f t="shared" si="318"/>
        <v>0</v>
      </c>
      <c r="I859" s="127">
        <f t="shared" si="318"/>
        <v>0</v>
      </c>
      <c r="J859" s="38">
        <f t="shared" si="318"/>
        <v>0</v>
      </c>
      <c r="K859" s="38">
        <f t="shared" si="318"/>
        <v>0</v>
      </c>
      <c r="L859" s="38">
        <f t="shared" si="318"/>
        <v>0</v>
      </c>
      <c r="M859" s="38">
        <f t="shared" si="318"/>
        <v>0</v>
      </c>
      <c r="N859" s="38">
        <f t="shared" si="318"/>
        <v>0</v>
      </c>
      <c r="O859" s="38">
        <f t="shared" si="318"/>
        <v>0</v>
      </c>
      <c r="P859" s="38">
        <f t="shared" si="318"/>
        <v>0</v>
      </c>
      <c r="Q859" s="38">
        <f t="shared" si="318"/>
        <v>0</v>
      </c>
      <c r="R859" s="110"/>
    </row>
    <row r="860" spans="1:18" s="26" customFormat="1" ht="51.75" hidden="1" customHeight="1">
      <c r="A860" s="124" t="s">
        <v>36</v>
      </c>
      <c r="B860" s="125" t="s">
        <v>55</v>
      </c>
      <c r="C860" s="125" t="s">
        <v>18</v>
      </c>
      <c r="D860" s="154" t="s">
        <v>664</v>
      </c>
      <c r="E860" s="125" t="s">
        <v>484</v>
      </c>
      <c r="F860" s="127"/>
      <c r="G860" s="127"/>
      <c r="H860" s="127"/>
      <c r="I860" s="128"/>
      <c r="J860" s="60"/>
      <c r="K860" s="60"/>
      <c r="L860" s="60"/>
      <c r="M860" s="60"/>
      <c r="N860" s="38">
        <f>F860+J860+K860</f>
        <v>0</v>
      </c>
      <c r="O860" s="38">
        <f>G860+K860</f>
        <v>0</v>
      </c>
      <c r="P860" s="38">
        <f>H860+L860+M860</f>
        <v>0</v>
      </c>
      <c r="Q860" s="39">
        <f>I860+M860</f>
        <v>0</v>
      </c>
      <c r="R860" s="110"/>
    </row>
    <row r="861" spans="1:18" s="26" customFormat="1" ht="49.5" hidden="1" customHeight="1">
      <c r="A861" s="124" t="s">
        <v>665</v>
      </c>
      <c r="B861" s="125" t="s">
        <v>55</v>
      </c>
      <c r="C861" s="125" t="s">
        <v>18</v>
      </c>
      <c r="D861" s="154" t="s">
        <v>666</v>
      </c>
      <c r="E861" s="125"/>
      <c r="F861" s="127"/>
      <c r="G861" s="127"/>
      <c r="H861" s="127"/>
      <c r="I861" s="127"/>
      <c r="J861" s="38"/>
      <c r="K861" s="38"/>
      <c r="L861" s="38"/>
      <c r="M861" s="38"/>
      <c r="N861" s="38"/>
      <c r="O861" s="38"/>
      <c r="P861" s="38"/>
      <c r="Q861" s="38"/>
      <c r="R861" s="110"/>
    </row>
    <row r="862" spans="1:18" s="26" customFormat="1" ht="33.75" hidden="1">
      <c r="A862" s="124" t="s">
        <v>197</v>
      </c>
      <c r="B862" s="125" t="s">
        <v>55</v>
      </c>
      <c r="C862" s="125" t="s">
        <v>18</v>
      </c>
      <c r="D862" s="154" t="s">
        <v>666</v>
      </c>
      <c r="E862" s="125" t="s">
        <v>504</v>
      </c>
      <c r="F862" s="127"/>
      <c r="G862" s="127"/>
      <c r="H862" s="127"/>
      <c r="I862" s="127"/>
      <c r="J862" s="38"/>
      <c r="K862" s="38"/>
      <c r="L862" s="38"/>
      <c r="M862" s="38"/>
      <c r="N862" s="38"/>
      <c r="O862" s="38"/>
      <c r="P862" s="38"/>
      <c r="Q862" s="38"/>
      <c r="R862" s="110"/>
    </row>
    <row r="863" spans="1:18" s="26" customFormat="1" ht="23.25" hidden="1" customHeight="1">
      <c r="A863" s="124" t="s">
        <v>195</v>
      </c>
      <c r="B863" s="125" t="s">
        <v>55</v>
      </c>
      <c r="C863" s="125" t="s">
        <v>18</v>
      </c>
      <c r="D863" s="154" t="s">
        <v>666</v>
      </c>
      <c r="E863" s="125" t="s">
        <v>505</v>
      </c>
      <c r="F863" s="127"/>
      <c r="G863" s="127"/>
      <c r="H863" s="127"/>
      <c r="I863" s="127"/>
      <c r="J863" s="38"/>
      <c r="K863" s="38"/>
      <c r="L863" s="38"/>
      <c r="M863" s="38"/>
      <c r="N863" s="38"/>
      <c r="O863" s="38"/>
      <c r="P863" s="38"/>
      <c r="Q863" s="38"/>
      <c r="R863" s="110"/>
    </row>
    <row r="864" spans="1:18" s="32" customFormat="1" ht="20.25">
      <c r="A864" s="27"/>
      <c r="B864" s="68"/>
      <c r="C864" s="68"/>
      <c r="D864" s="68"/>
      <c r="E864" s="68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110"/>
    </row>
    <row r="865" spans="1:18" s="26" customFormat="1" ht="33.75" customHeight="1">
      <c r="A865" s="33" t="s">
        <v>275</v>
      </c>
      <c r="B865" s="34" t="s">
        <v>55</v>
      </c>
      <c r="C865" s="34" t="s">
        <v>229</v>
      </c>
      <c r="D865" s="43"/>
      <c r="E865" s="34"/>
      <c r="F865" s="36">
        <f>F866+F874</f>
        <v>13088</v>
      </c>
      <c r="G865" s="36">
        <f t="shared" ref="G865:Q865" si="319">G866+G874</f>
        <v>0</v>
      </c>
      <c r="H865" s="36">
        <f t="shared" si="319"/>
        <v>9804</v>
      </c>
      <c r="I865" s="36">
        <f t="shared" si="319"/>
        <v>0</v>
      </c>
      <c r="J865" s="36">
        <f t="shared" si="319"/>
        <v>0</v>
      </c>
      <c r="K865" s="36">
        <f t="shared" si="319"/>
        <v>0</v>
      </c>
      <c r="L865" s="36">
        <f t="shared" si="319"/>
        <v>0</v>
      </c>
      <c r="M865" s="36">
        <f t="shared" si="319"/>
        <v>0</v>
      </c>
      <c r="N865" s="36">
        <f t="shared" si="319"/>
        <v>13088</v>
      </c>
      <c r="O865" s="36">
        <f t="shared" si="319"/>
        <v>0</v>
      </c>
      <c r="P865" s="36">
        <f t="shared" si="319"/>
        <v>9804</v>
      </c>
      <c r="Q865" s="36">
        <f t="shared" si="319"/>
        <v>0</v>
      </c>
      <c r="R865" s="110"/>
    </row>
    <row r="866" spans="1:18" ht="50.25">
      <c r="A866" s="10" t="s">
        <v>246</v>
      </c>
      <c r="B866" s="3" t="s">
        <v>55</v>
      </c>
      <c r="C866" s="3" t="s">
        <v>229</v>
      </c>
      <c r="D866" s="3" t="s">
        <v>247</v>
      </c>
      <c r="E866" s="3"/>
      <c r="F866" s="38">
        <f>F867+F871</f>
        <v>13088</v>
      </c>
      <c r="G866" s="38">
        <f t="shared" ref="G866:Q866" si="320">G867+G871</f>
        <v>0</v>
      </c>
      <c r="H866" s="38">
        <f t="shared" si="320"/>
        <v>9804</v>
      </c>
      <c r="I866" s="38">
        <f t="shared" si="320"/>
        <v>0</v>
      </c>
      <c r="J866" s="38">
        <f t="shared" si="320"/>
        <v>0</v>
      </c>
      <c r="K866" s="38">
        <f t="shared" si="320"/>
        <v>0</v>
      </c>
      <c r="L866" s="38">
        <f t="shared" si="320"/>
        <v>0</v>
      </c>
      <c r="M866" s="38">
        <f t="shared" si="320"/>
        <v>0</v>
      </c>
      <c r="N866" s="38">
        <f t="shared" si="320"/>
        <v>13088</v>
      </c>
      <c r="O866" s="38">
        <f t="shared" si="320"/>
        <v>0</v>
      </c>
      <c r="P866" s="38">
        <f t="shared" si="320"/>
        <v>9804</v>
      </c>
      <c r="Q866" s="38">
        <f t="shared" si="320"/>
        <v>0</v>
      </c>
      <c r="R866" s="110"/>
    </row>
    <row r="867" spans="1:18" ht="20.25">
      <c r="A867" s="10" t="s">
        <v>67</v>
      </c>
      <c r="B867" s="3" t="s">
        <v>55</v>
      </c>
      <c r="C867" s="3" t="s">
        <v>229</v>
      </c>
      <c r="D867" s="3" t="s">
        <v>248</v>
      </c>
      <c r="E867" s="3"/>
      <c r="F867" s="38">
        <f t="shared" ref="F867:Q872" si="321">F868</f>
        <v>9804</v>
      </c>
      <c r="G867" s="38">
        <f t="shared" si="321"/>
        <v>0</v>
      </c>
      <c r="H867" s="38">
        <f t="shared" si="321"/>
        <v>9804</v>
      </c>
      <c r="I867" s="38">
        <f t="shared" si="321"/>
        <v>0</v>
      </c>
      <c r="J867" s="38">
        <f t="shared" si="321"/>
        <v>0</v>
      </c>
      <c r="K867" s="38">
        <f t="shared" si="321"/>
        <v>0</v>
      </c>
      <c r="L867" s="38">
        <f t="shared" si="321"/>
        <v>0</v>
      </c>
      <c r="M867" s="38">
        <f t="shared" si="321"/>
        <v>0</v>
      </c>
      <c r="N867" s="38">
        <f t="shared" si="321"/>
        <v>9804</v>
      </c>
      <c r="O867" s="38">
        <f t="shared" si="321"/>
        <v>0</v>
      </c>
      <c r="P867" s="38">
        <f t="shared" si="321"/>
        <v>9804</v>
      </c>
      <c r="Q867" s="38">
        <f t="shared" si="321"/>
        <v>0</v>
      </c>
      <c r="R867" s="110"/>
    </row>
    <row r="868" spans="1:18" ht="33.75">
      <c r="A868" s="10" t="s">
        <v>276</v>
      </c>
      <c r="B868" s="3" t="s">
        <v>55</v>
      </c>
      <c r="C868" s="3" t="s">
        <v>229</v>
      </c>
      <c r="D868" s="3" t="s">
        <v>277</v>
      </c>
      <c r="E868" s="3"/>
      <c r="F868" s="38">
        <f t="shared" si="321"/>
        <v>9804</v>
      </c>
      <c r="G868" s="38">
        <f t="shared" si="321"/>
        <v>0</v>
      </c>
      <c r="H868" s="38">
        <f t="shared" si="321"/>
        <v>9804</v>
      </c>
      <c r="I868" s="38">
        <f t="shared" si="321"/>
        <v>0</v>
      </c>
      <c r="J868" s="38">
        <f t="shared" si="321"/>
        <v>0</v>
      </c>
      <c r="K868" s="38">
        <f t="shared" si="321"/>
        <v>0</v>
      </c>
      <c r="L868" s="38">
        <f t="shared" si="321"/>
        <v>0</v>
      </c>
      <c r="M868" s="38">
        <f t="shared" si="321"/>
        <v>0</v>
      </c>
      <c r="N868" s="38">
        <f t="shared" si="321"/>
        <v>9804</v>
      </c>
      <c r="O868" s="38">
        <f t="shared" si="321"/>
        <v>0</v>
      </c>
      <c r="P868" s="38">
        <f t="shared" si="321"/>
        <v>9804</v>
      </c>
      <c r="Q868" s="38">
        <f t="shared" si="321"/>
        <v>0</v>
      </c>
      <c r="R868" s="110"/>
    </row>
    <row r="869" spans="1:18" ht="33.75">
      <c r="A869" s="10" t="s">
        <v>35</v>
      </c>
      <c r="B869" s="3" t="s">
        <v>55</v>
      </c>
      <c r="C869" s="3" t="s">
        <v>229</v>
      </c>
      <c r="D869" s="3" t="s">
        <v>277</v>
      </c>
      <c r="E869" s="3" t="s">
        <v>483</v>
      </c>
      <c r="F869" s="38">
        <f t="shared" si="321"/>
        <v>9804</v>
      </c>
      <c r="G869" s="38">
        <f t="shared" si="321"/>
        <v>0</v>
      </c>
      <c r="H869" s="38">
        <f t="shared" si="321"/>
        <v>9804</v>
      </c>
      <c r="I869" s="38">
        <f t="shared" si="321"/>
        <v>0</v>
      </c>
      <c r="J869" s="38">
        <f t="shared" si="321"/>
        <v>0</v>
      </c>
      <c r="K869" s="38">
        <f t="shared" si="321"/>
        <v>0</v>
      </c>
      <c r="L869" s="38">
        <f t="shared" si="321"/>
        <v>0</v>
      </c>
      <c r="M869" s="38">
        <f t="shared" si="321"/>
        <v>0</v>
      </c>
      <c r="N869" s="38">
        <f t="shared" si="321"/>
        <v>9804</v>
      </c>
      <c r="O869" s="38">
        <f t="shared" si="321"/>
        <v>0</v>
      </c>
      <c r="P869" s="38">
        <f t="shared" si="321"/>
        <v>9804</v>
      </c>
      <c r="Q869" s="38">
        <f t="shared" si="321"/>
        <v>0</v>
      </c>
      <c r="R869" s="110"/>
    </row>
    <row r="870" spans="1:18" ht="33.75" customHeight="1">
      <c r="A870" s="10" t="s">
        <v>36</v>
      </c>
      <c r="B870" s="3" t="s">
        <v>55</v>
      </c>
      <c r="C870" s="3" t="s">
        <v>229</v>
      </c>
      <c r="D870" s="3" t="s">
        <v>277</v>
      </c>
      <c r="E870" s="3" t="s">
        <v>484</v>
      </c>
      <c r="F870" s="38">
        <v>9804</v>
      </c>
      <c r="G870" s="38"/>
      <c r="H870" s="38">
        <v>9804</v>
      </c>
      <c r="I870" s="38"/>
      <c r="J870" s="38"/>
      <c r="K870" s="38"/>
      <c r="L870" s="38"/>
      <c r="M870" s="38"/>
      <c r="N870" s="38">
        <f>F870+J870+K870</f>
        <v>9804</v>
      </c>
      <c r="O870" s="38">
        <f>G870+K870</f>
        <v>0</v>
      </c>
      <c r="P870" s="38">
        <f>H870+L870+M870</f>
        <v>9804</v>
      </c>
      <c r="Q870" s="39">
        <f>I870+M870</f>
        <v>0</v>
      </c>
      <c r="R870" s="110"/>
    </row>
    <row r="871" spans="1:18" ht="99" customHeight="1">
      <c r="A871" s="10" t="s">
        <v>278</v>
      </c>
      <c r="B871" s="3" t="s">
        <v>55</v>
      </c>
      <c r="C871" s="3" t="s">
        <v>229</v>
      </c>
      <c r="D871" s="3" t="s">
        <v>279</v>
      </c>
      <c r="E871" s="3"/>
      <c r="F871" s="38">
        <f t="shared" si="321"/>
        <v>3284</v>
      </c>
      <c r="G871" s="38">
        <f t="shared" si="321"/>
        <v>0</v>
      </c>
      <c r="H871" s="38">
        <f t="shared" si="321"/>
        <v>0</v>
      </c>
      <c r="I871" s="38">
        <f t="shared" si="321"/>
        <v>0</v>
      </c>
      <c r="J871" s="38">
        <f t="shared" si="321"/>
        <v>0</v>
      </c>
      <c r="K871" s="38">
        <f t="shared" si="321"/>
        <v>0</v>
      </c>
      <c r="L871" s="38">
        <f t="shared" si="321"/>
        <v>0</v>
      </c>
      <c r="M871" s="38">
        <f t="shared" si="321"/>
        <v>0</v>
      </c>
      <c r="N871" s="38">
        <f t="shared" si="321"/>
        <v>3284</v>
      </c>
      <c r="O871" s="38">
        <f t="shared" si="321"/>
        <v>0</v>
      </c>
      <c r="P871" s="38">
        <f t="shared" si="321"/>
        <v>0</v>
      </c>
      <c r="Q871" s="38">
        <f t="shared" si="321"/>
        <v>0</v>
      </c>
      <c r="R871" s="110"/>
    </row>
    <row r="872" spans="1:18" ht="33.75">
      <c r="A872" s="10" t="s">
        <v>35</v>
      </c>
      <c r="B872" s="3" t="s">
        <v>55</v>
      </c>
      <c r="C872" s="3" t="s">
        <v>229</v>
      </c>
      <c r="D872" s="3" t="s">
        <v>279</v>
      </c>
      <c r="E872" s="3" t="s">
        <v>483</v>
      </c>
      <c r="F872" s="38">
        <f t="shared" si="321"/>
        <v>3284</v>
      </c>
      <c r="G872" s="38">
        <f t="shared" si="321"/>
        <v>0</v>
      </c>
      <c r="H872" s="38">
        <f t="shared" si="321"/>
        <v>0</v>
      </c>
      <c r="I872" s="38">
        <f t="shared" si="321"/>
        <v>0</v>
      </c>
      <c r="J872" s="38">
        <f t="shared" si="321"/>
        <v>0</v>
      </c>
      <c r="K872" s="38">
        <f t="shared" si="321"/>
        <v>0</v>
      </c>
      <c r="L872" s="38">
        <f t="shared" si="321"/>
        <v>0</v>
      </c>
      <c r="M872" s="38">
        <f t="shared" si="321"/>
        <v>0</v>
      </c>
      <c r="N872" s="38">
        <f t="shared" si="321"/>
        <v>3284</v>
      </c>
      <c r="O872" s="38">
        <f t="shared" si="321"/>
        <v>0</v>
      </c>
      <c r="P872" s="38">
        <f t="shared" si="321"/>
        <v>0</v>
      </c>
      <c r="Q872" s="38">
        <f t="shared" si="321"/>
        <v>0</v>
      </c>
      <c r="R872" s="110"/>
    </row>
    <row r="873" spans="1:18" ht="34.5" customHeight="1">
      <c r="A873" s="10" t="s">
        <v>36</v>
      </c>
      <c r="B873" s="3" t="s">
        <v>55</v>
      </c>
      <c r="C873" s="3" t="s">
        <v>229</v>
      </c>
      <c r="D873" s="3" t="s">
        <v>279</v>
      </c>
      <c r="E873" s="3" t="s">
        <v>484</v>
      </c>
      <c r="F873" s="38">
        <v>3284</v>
      </c>
      <c r="G873" s="38"/>
      <c r="H873" s="38"/>
      <c r="I873" s="38"/>
      <c r="J873" s="38"/>
      <c r="K873" s="38"/>
      <c r="L873" s="38"/>
      <c r="M873" s="38"/>
      <c r="N873" s="38">
        <f>F873+J873+K873</f>
        <v>3284</v>
      </c>
      <c r="O873" s="38">
        <f>G873+K873</f>
        <v>0</v>
      </c>
      <c r="P873" s="38">
        <f>H873+L873+M873</f>
        <v>0</v>
      </c>
      <c r="Q873" s="39">
        <f>I873+M873</f>
        <v>0</v>
      </c>
      <c r="R873" s="110"/>
    </row>
    <row r="874" spans="1:18" ht="20.25" hidden="1">
      <c r="A874" s="124" t="s">
        <v>19</v>
      </c>
      <c r="B874" s="125" t="s">
        <v>55</v>
      </c>
      <c r="C874" s="125" t="s">
        <v>229</v>
      </c>
      <c r="D874" s="154" t="s">
        <v>20</v>
      </c>
      <c r="E874" s="125"/>
      <c r="F874" s="127">
        <f>F875</f>
        <v>0</v>
      </c>
      <c r="G874" s="127">
        <f t="shared" ref="G874:Q877" si="322">G875</f>
        <v>0</v>
      </c>
      <c r="H874" s="127">
        <f t="shared" si="322"/>
        <v>0</v>
      </c>
      <c r="I874" s="127">
        <f t="shared" si="322"/>
        <v>0</v>
      </c>
      <c r="J874" s="38">
        <f t="shared" si="322"/>
        <v>0</v>
      </c>
      <c r="K874" s="38">
        <f t="shared" si="322"/>
        <v>0</v>
      </c>
      <c r="L874" s="38">
        <f t="shared" si="322"/>
        <v>0</v>
      </c>
      <c r="M874" s="38">
        <f t="shared" si="322"/>
        <v>0</v>
      </c>
      <c r="N874" s="38">
        <f t="shared" si="322"/>
        <v>0</v>
      </c>
      <c r="O874" s="38">
        <f t="shared" si="322"/>
        <v>0</v>
      </c>
      <c r="P874" s="38">
        <f t="shared" si="322"/>
        <v>0</v>
      </c>
      <c r="Q874" s="38">
        <f t="shared" si="322"/>
        <v>0</v>
      </c>
      <c r="R874" s="110"/>
    </row>
    <row r="875" spans="1:18" ht="20.25" hidden="1">
      <c r="A875" s="130" t="s">
        <v>67</v>
      </c>
      <c r="B875" s="125" t="s">
        <v>55</v>
      </c>
      <c r="C875" s="125" t="s">
        <v>229</v>
      </c>
      <c r="D875" s="125" t="s">
        <v>94</v>
      </c>
      <c r="E875" s="125"/>
      <c r="F875" s="127">
        <f>F876</f>
        <v>0</v>
      </c>
      <c r="G875" s="127">
        <f t="shared" si="322"/>
        <v>0</v>
      </c>
      <c r="H875" s="127">
        <f t="shared" si="322"/>
        <v>0</v>
      </c>
      <c r="I875" s="127">
        <f t="shared" si="322"/>
        <v>0</v>
      </c>
      <c r="J875" s="38">
        <f t="shared" si="322"/>
        <v>0</v>
      </c>
      <c r="K875" s="38">
        <f t="shared" si="322"/>
        <v>0</v>
      </c>
      <c r="L875" s="38">
        <f t="shared" si="322"/>
        <v>0</v>
      </c>
      <c r="M875" s="38">
        <f t="shared" si="322"/>
        <v>0</v>
      </c>
      <c r="N875" s="38">
        <f t="shared" si="322"/>
        <v>0</v>
      </c>
      <c r="O875" s="38">
        <f t="shared" si="322"/>
        <v>0</v>
      </c>
      <c r="P875" s="38">
        <f t="shared" si="322"/>
        <v>0</v>
      </c>
      <c r="Q875" s="38">
        <f t="shared" si="322"/>
        <v>0</v>
      </c>
      <c r="R875" s="110"/>
    </row>
    <row r="876" spans="1:18" ht="33.75" hidden="1">
      <c r="A876" s="130" t="s">
        <v>276</v>
      </c>
      <c r="B876" s="125" t="s">
        <v>55</v>
      </c>
      <c r="C876" s="125" t="s">
        <v>229</v>
      </c>
      <c r="D876" s="125" t="s">
        <v>667</v>
      </c>
      <c r="E876" s="125"/>
      <c r="F876" s="127">
        <f>F877</f>
        <v>0</v>
      </c>
      <c r="G876" s="127">
        <f t="shared" si="322"/>
        <v>0</v>
      </c>
      <c r="H876" s="127">
        <f t="shared" si="322"/>
        <v>0</v>
      </c>
      <c r="I876" s="127">
        <f t="shared" si="322"/>
        <v>0</v>
      </c>
      <c r="J876" s="38">
        <f t="shared" si="322"/>
        <v>0</v>
      </c>
      <c r="K876" s="38">
        <f t="shared" si="322"/>
        <v>0</v>
      </c>
      <c r="L876" s="38">
        <f t="shared" si="322"/>
        <v>0</v>
      </c>
      <c r="M876" s="38">
        <f t="shared" si="322"/>
        <v>0</v>
      </c>
      <c r="N876" s="38">
        <f t="shared" si="322"/>
        <v>0</v>
      </c>
      <c r="O876" s="38">
        <f t="shared" si="322"/>
        <v>0</v>
      </c>
      <c r="P876" s="38">
        <f t="shared" si="322"/>
        <v>0</v>
      </c>
      <c r="Q876" s="38">
        <f t="shared" si="322"/>
        <v>0</v>
      </c>
      <c r="R876" s="110"/>
    </row>
    <row r="877" spans="1:18" ht="33.75" hidden="1">
      <c r="A877" s="130" t="s">
        <v>35</v>
      </c>
      <c r="B877" s="125" t="s">
        <v>55</v>
      </c>
      <c r="C877" s="125" t="s">
        <v>229</v>
      </c>
      <c r="D877" s="125" t="s">
        <v>667</v>
      </c>
      <c r="E877" s="125" t="s">
        <v>483</v>
      </c>
      <c r="F877" s="127">
        <f>F878</f>
        <v>0</v>
      </c>
      <c r="G877" s="127">
        <f t="shared" si="322"/>
        <v>0</v>
      </c>
      <c r="H877" s="127">
        <f t="shared" si="322"/>
        <v>0</v>
      </c>
      <c r="I877" s="127">
        <f t="shared" si="322"/>
        <v>0</v>
      </c>
      <c r="J877" s="38">
        <f t="shared" si="322"/>
        <v>0</v>
      </c>
      <c r="K877" s="38">
        <f t="shared" si="322"/>
        <v>0</v>
      </c>
      <c r="L877" s="38">
        <f t="shared" si="322"/>
        <v>0</v>
      </c>
      <c r="M877" s="38">
        <f t="shared" si="322"/>
        <v>0</v>
      </c>
      <c r="N877" s="38">
        <f t="shared" si="322"/>
        <v>0</v>
      </c>
      <c r="O877" s="38">
        <f t="shared" si="322"/>
        <v>0</v>
      </c>
      <c r="P877" s="38">
        <f t="shared" si="322"/>
        <v>0</v>
      </c>
      <c r="Q877" s="38">
        <f t="shared" si="322"/>
        <v>0</v>
      </c>
      <c r="R877" s="110"/>
    </row>
    <row r="878" spans="1:18" ht="50.25" hidden="1">
      <c r="A878" s="130" t="s">
        <v>36</v>
      </c>
      <c r="B878" s="125" t="s">
        <v>55</v>
      </c>
      <c r="C878" s="125" t="s">
        <v>229</v>
      </c>
      <c r="D878" s="125" t="s">
        <v>667</v>
      </c>
      <c r="E878" s="125" t="s">
        <v>484</v>
      </c>
      <c r="F878" s="127"/>
      <c r="G878" s="127"/>
      <c r="H878" s="127"/>
      <c r="I878" s="128"/>
      <c r="J878" s="19"/>
      <c r="K878" s="19"/>
      <c r="L878" s="19"/>
      <c r="M878" s="19"/>
      <c r="N878" s="38">
        <f>F878+J878+K878</f>
        <v>0</v>
      </c>
      <c r="O878" s="38">
        <f>G878+K878</f>
        <v>0</v>
      </c>
      <c r="P878" s="38">
        <f>H878+L878+M878</f>
        <v>0</v>
      </c>
      <c r="Q878" s="39">
        <f>I878+M878</f>
        <v>0</v>
      </c>
      <c r="R878" s="110"/>
    </row>
    <row r="879" spans="1:18" s="32" customFormat="1" ht="20.25">
      <c r="A879" s="74"/>
      <c r="B879" s="68"/>
      <c r="C879" s="68"/>
      <c r="D879" s="68"/>
      <c r="E879" s="68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110"/>
    </row>
    <row r="880" spans="1:18" ht="20.25">
      <c r="A880" s="21" t="s">
        <v>280</v>
      </c>
      <c r="B880" s="22" t="s">
        <v>281</v>
      </c>
      <c r="C880" s="22"/>
      <c r="D880" s="23"/>
      <c r="E880" s="22"/>
      <c r="F880" s="75">
        <f t="shared" ref="F880:Q880" si="323">F882+F922+F1002+F1105+F1117+F1137+F1168</f>
        <v>3797206</v>
      </c>
      <c r="G880" s="75">
        <f t="shared" si="323"/>
        <v>0</v>
      </c>
      <c r="H880" s="75">
        <f t="shared" si="323"/>
        <v>3773705</v>
      </c>
      <c r="I880" s="75">
        <f t="shared" si="323"/>
        <v>0</v>
      </c>
      <c r="J880" s="75">
        <f t="shared" si="323"/>
        <v>0</v>
      </c>
      <c r="K880" s="75">
        <f t="shared" si="323"/>
        <v>0</v>
      </c>
      <c r="L880" s="75">
        <f t="shared" si="323"/>
        <v>0</v>
      </c>
      <c r="M880" s="75">
        <f t="shared" si="323"/>
        <v>0</v>
      </c>
      <c r="N880" s="75">
        <f t="shared" si="323"/>
        <v>3796588</v>
      </c>
      <c r="O880" s="75">
        <f t="shared" si="323"/>
        <v>0</v>
      </c>
      <c r="P880" s="75">
        <f t="shared" si="323"/>
        <v>3773705</v>
      </c>
      <c r="Q880" s="75">
        <f t="shared" si="323"/>
        <v>0</v>
      </c>
      <c r="R880" s="110"/>
    </row>
    <row r="881" spans="1:18" s="32" customFormat="1" ht="20.25">
      <c r="A881" s="70"/>
      <c r="B881" s="71"/>
      <c r="C881" s="71"/>
      <c r="D881" s="72"/>
      <c r="E881" s="71"/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  <c r="R881" s="110"/>
    </row>
    <row r="882" spans="1:18" s="37" customFormat="1" ht="20.25">
      <c r="A882" s="33" t="s">
        <v>282</v>
      </c>
      <c r="B882" s="34" t="s">
        <v>140</v>
      </c>
      <c r="C882" s="34" t="s">
        <v>17</v>
      </c>
      <c r="D882" s="43"/>
      <c r="E882" s="34"/>
      <c r="F882" s="44">
        <f t="shared" ref="F882:Q882" si="324">F883</f>
        <v>1357985</v>
      </c>
      <c r="G882" s="44">
        <f t="shared" si="324"/>
        <v>0</v>
      </c>
      <c r="H882" s="44">
        <f t="shared" si="324"/>
        <v>1343891</v>
      </c>
      <c r="I882" s="44">
        <f t="shared" si="324"/>
        <v>0</v>
      </c>
      <c r="J882" s="44">
        <f t="shared" si="324"/>
        <v>0</v>
      </c>
      <c r="K882" s="44">
        <f t="shared" si="324"/>
        <v>0</v>
      </c>
      <c r="L882" s="44">
        <f t="shared" si="324"/>
        <v>0</v>
      </c>
      <c r="M882" s="44">
        <f t="shared" si="324"/>
        <v>0</v>
      </c>
      <c r="N882" s="44">
        <f t="shared" si="324"/>
        <v>1357985</v>
      </c>
      <c r="O882" s="44">
        <f t="shared" si="324"/>
        <v>0</v>
      </c>
      <c r="P882" s="44">
        <f t="shared" si="324"/>
        <v>1343891</v>
      </c>
      <c r="Q882" s="44">
        <f t="shared" si="324"/>
        <v>0</v>
      </c>
      <c r="R882" s="110"/>
    </row>
    <row r="883" spans="1:18" s="37" customFormat="1" ht="50.25">
      <c r="A883" s="76" t="s">
        <v>341</v>
      </c>
      <c r="B883" s="3" t="s">
        <v>140</v>
      </c>
      <c r="C883" s="3" t="s">
        <v>17</v>
      </c>
      <c r="D883" s="3" t="s">
        <v>283</v>
      </c>
      <c r="E883" s="3"/>
      <c r="F883" s="38">
        <f t="shared" ref="F883:M883" si="325">F884+F889+F897+F901+F918</f>
        <v>1357985</v>
      </c>
      <c r="G883" s="38">
        <f t="shared" si="325"/>
        <v>0</v>
      </c>
      <c r="H883" s="38">
        <f t="shared" si="325"/>
        <v>1343891</v>
      </c>
      <c r="I883" s="38">
        <f t="shared" si="325"/>
        <v>0</v>
      </c>
      <c r="J883" s="38">
        <f t="shared" si="325"/>
        <v>0</v>
      </c>
      <c r="K883" s="38">
        <f t="shared" si="325"/>
        <v>0</v>
      </c>
      <c r="L883" s="38">
        <f t="shared" si="325"/>
        <v>0</v>
      </c>
      <c r="M883" s="38">
        <f t="shared" si="325"/>
        <v>0</v>
      </c>
      <c r="N883" s="38">
        <f>N884+N889+N897+N901+N918</f>
        <v>1357985</v>
      </c>
      <c r="O883" s="38">
        <f>O884+O889+O897+O901+O918</f>
        <v>0</v>
      </c>
      <c r="P883" s="38">
        <f>P884+P889+P897+P901+P918</f>
        <v>1343891</v>
      </c>
      <c r="Q883" s="38">
        <f>Q884+Q889+Q897+Q901+Q918</f>
        <v>0</v>
      </c>
      <c r="R883" s="110"/>
    </row>
    <row r="884" spans="1:18" s="37" customFormat="1" ht="33.75">
      <c r="A884" s="76" t="s">
        <v>668</v>
      </c>
      <c r="B884" s="3" t="s">
        <v>140</v>
      </c>
      <c r="C884" s="3" t="s">
        <v>17</v>
      </c>
      <c r="D884" s="3" t="s">
        <v>284</v>
      </c>
      <c r="E884" s="3"/>
      <c r="F884" s="38">
        <f>F885</f>
        <v>909039</v>
      </c>
      <c r="G884" s="38">
        <f t="shared" ref="G884:Q885" si="326">G885</f>
        <v>0</v>
      </c>
      <c r="H884" s="38">
        <f t="shared" si="326"/>
        <v>909039</v>
      </c>
      <c r="I884" s="38">
        <f t="shared" si="326"/>
        <v>0</v>
      </c>
      <c r="J884" s="38">
        <f t="shared" si="326"/>
        <v>0</v>
      </c>
      <c r="K884" s="38">
        <f t="shared" si="326"/>
        <v>0</v>
      </c>
      <c r="L884" s="38">
        <f t="shared" si="326"/>
        <v>0</v>
      </c>
      <c r="M884" s="38">
        <f t="shared" si="326"/>
        <v>0</v>
      </c>
      <c r="N884" s="38">
        <f t="shared" si="326"/>
        <v>909039</v>
      </c>
      <c r="O884" s="38">
        <f t="shared" si="326"/>
        <v>0</v>
      </c>
      <c r="P884" s="38">
        <f t="shared" si="326"/>
        <v>909039</v>
      </c>
      <c r="Q884" s="38">
        <f t="shared" si="326"/>
        <v>0</v>
      </c>
      <c r="R884" s="110"/>
    </row>
    <row r="885" spans="1:18" s="37" customFormat="1" ht="20.25">
      <c r="A885" s="76" t="s">
        <v>285</v>
      </c>
      <c r="B885" s="3" t="s">
        <v>140</v>
      </c>
      <c r="C885" s="3" t="s">
        <v>17</v>
      </c>
      <c r="D885" s="3" t="s">
        <v>286</v>
      </c>
      <c r="E885" s="3"/>
      <c r="F885" s="38">
        <f>F886</f>
        <v>909039</v>
      </c>
      <c r="G885" s="38">
        <f t="shared" si="326"/>
        <v>0</v>
      </c>
      <c r="H885" s="38">
        <f t="shared" si="326"/>
        <v>909039</v>
      </c>
      <c r="I885" s="38">
        <f t="shared" si="326"/>
        <v>0</v>
      </c>
      <c r="J885" s="38">
        <f t="shared" si="326"/>
        <v>0</v>
      </c>
      <c r="K885" s="38">
        <f t="shared" si="326"/>
        <v>0</v>
      </c>
      <c r="L885" s="38">
        <f t="shared" si="326"/>
        <v>0</v>
      </c>
      <c r="M885" s="38">
        <f t="shared" si="326"/>
        <v>0</v>
      </c>
      <c r="N885" s="38">
        <f t="shared" si="326"/>
        <v>909039</v>
      </c>
      <c r="O885" s="38">
        <f t="shared" si="326"/>
        <v>0</v>
      </c>
      <c r="P885" s="38">
        <f t="shared" si="326"/>
        <v>909039</v>
      </c>
      <c r="Q885" s="38">
        <f t="shared" si="326"/>
        <v>0</v>
      </c>
      <c r="R885" s="110"/>
    </row>
    <row r="886" spans="1:18" s="37" customFormat="1" ht="33.75">
      <c r="A886" s="76" t="s">
        <v>77</v>
      </c>
      <c r="B886" s="3" t="s">
        <v>140</v>
      </c>
      <c r="C886" s="3" t="s">
        <v>17</v>
      </c>
      <c r="D886" s="3" t="s">
        <v>286</v>
      </c>
      <c r="E886" s="3" t="s">
        <v>471</v>
      </c>
      <c r="F886" s="38">
        <f>F887+F888</f>
        <v>909039</v>
      </c>
      <c r="G886" s="38">
        <f t="shared" ref="G886:Q886" si="327">G887+G888</f>
        <v>0</v>
      </c>
      <c r="H886" s="38">
        <f t="shared" si="327"/>
        <v>909039</v>
      </c>
      <c r="I886" s="38">
        <f t="shared" si="327"/>
        <v>0</v>
      </c>
      <c r="J886" s="38">
        <f t="shared" si="327"/>
        <v>0</v>
      </c>
      <c r="K886" s="38">
        <f t="shared" si="327"/>
        <v>0</v>
      </c>
      <c r="L886" s="38">
        <f t="shared" si="327"/>
        <v>0</v>
      </c>
      <c r="M886" s="38">
        <f t="shared" si="327"/>
        <v>0</v>
      </c>
      <c r="N886" s="38">
        <f t="shared" si="327"/>
        <v>909039</v>
      </c>
      <c r="O886" s="38">
        <f t="shared" si="327"/>
        <v>0</v>
      </c>
      <c r="P886" s="38">
        <f t="shared" si="327"/>
        <v>909039</v>
      </c>
      <c r="Q886" s="38">
        <f t="shared" si="327"/>
        <v>0</v>
      </c>
      <c r="R886" s="110"/>
    </row>
    <row r="887" spans="1:18" s="37" customFormat="1" ht="20.25">
      <c r="A887" s="76" t="s">
        <v>146</v>
      </c>
      <c r="B887" s="3" t="s">
        <v>140</v>
      </c>
      <c r="C887" s="3" t="s">
        <v>17</v>
      </c>
      <c r="D887" s="3" t="s">
        <v>286</v>
      </c>
      <c r="E887" s="3">
        <v>610</v>
      </c>
      <c r="F887" s="38">
        <v>570860</v>
      </c>
      <c r="G887" s="38"/>
      <c r="H887" s="38">
        <v>570860</v>
      </c>
      <c r="I887" s="38"/>
      <c r="J887" s="62"/>
      <c r="K887" s="62"/>
      <c r="L887" s="62"/>
      <c r="M887" s="62"/>
      <c r="N887" s="38">
        <f>F887+J887+K887</f>
        <v>570860</v>
      </c>
      <c r="O887" s="38">
        <f>G887+K887</f>
        <v>0</v>
      </c>
      <c r="P887" s="38">
        <f>H887+L887+M887</f>
        <v>570860</v>
      </c>
      <c r="Q887" s="39">
        <f>I887+M887</f>
        <v>0</v>
      </c>
      <c r="R887" s="110"/>
    </row>
    <row r="888" spans="1:18" s="37" customFormat="1" ht="20.25">
      <c r="A888" s="76" t="s">
        <v>78</v>
      </c>
      <c r="B888" s="3" t="s">
        <v>140</v>
      </c>
      <c r="C888" s="3" t="s">
        <v>17</v>
      </c>
      <c r="D888" s="3" t="s">
        <v>286</v>
      </c>
      <c r="E888" s="3">
        <v>620</v>
      </c>
      <c r="F888" s="38">
        <v>338179</v>
      </c>
      <c r="G888" s="38"/>
      <c r="H888" s="38">
        <v>338179</v>
      </c>
      <c r="I888" s="38"/>
      <c r="J888" s="62"/>
      <c r="K888" s="62"/>
      <c r="L888" s="62"/>
      <c r="M888" s="62"/>
      <c r="N888" s="38">
        <f>F888+J888+K888</f>
        <v>338179</v>
      </c>
      <c r="O888" s="38">
        <f>G888+K888</f>
        <v>0</v>
      </c>
      <c r="P888" s="38">
        <f>H888+L888+M888</f>
        <v>338179</v>
      </c>
      <c r="Q888" s="39">
        <f>I888+M888</f>
        <v>0</v>
      </c>
      <c r="R888" s="110"/>
    </row>
    <row r="889" spans="1:18" s="37" customFormat="1" ht="20.25">
      <c r="A889" s="76" t="s">
        <v>67</v>
      </c>
      <c r="B889" s="3" t="s">
        <v>140</v>
      </c>
      <c r="C889" s="3" t="s">
        <v>17</v>
      </c>
      <c r="D889" s="3" t="s">
        <v>287</v>
      </c>
      <c r="E889" s="3"/>
      <c r="F889" s="38">
        <f>F890+F893</f>
        <v>109546</v>
      </c>
      <c r="G889" s="38">
        <f t="shared" ref="G889:Q889" si="328">G890+G893</f>
        <v>0</v>
      </c>
      <c r="H889" s="38">
        <f t="shared" si="328"/>
        <v>95452</v>
      </c>
      <c r="I889" s="38">
        <f t="shared" si="328"/>
        <v>0</v>
      </c>
      <c r="J889" s="38">
        <f t="shared" si="328"/>
        <v>0</v>
      </c>
      <c r="K889" s="38">
        <f t="shared" si="328"/>
        <v>0</v>
      </c>
      <c r="L889" s="38">
        <f t="shared" si="328"/>
        <v>0</v>
      </c>
      <c r="M889" s="38">
        <f t="shared" si="328"/>
        <v>0</v>
      </c>
      <c r="N889" s="38">
        <f t="shared" si="328"/>
        <v>109546</v>
      </c>
      <c r="O889" s="38">
        <f t="shared" si="328"/>
        <v>0</v>
      </c>
      <c r="P889" s="38">
        <f t="shared" si="328"/>
        <v>95452</v>
      </c>
      <c r="Q889" s="38">
        <f t="shared" si="328"/>
        <v>0</v>
      </c>
      <c r="R889" s="110"/>
    </row>
    <row r="890" spans="1:18" s="37" customFormat="1" ht="20.25">
      <c r="A890" s="10" t="s">
        <v>195</v>
      </c>
      <c r="B890" s="3" t="s">
        <v>140</v>
      </c>
      <c r="C890" s="3" t="s">
        <v>17</v>
      </c>
      <c r="D890" s="5" t="s">
        <v>288</v>
      </c>
      <c r="E890" s="3"/>
      <c r="F890" s="38">
        <f>F891</f>
        <v>14094</v>
      </c>
      <c r="G890" s="38">
        <f t="shared" ref="G890:Q891" si="329">G891</f>
        <v>0</v>
      </c>
      <c r="H890" s="38">
        <f t="shared" si="329"/>
        <v>0</v>
      </c>
      <c r="I890" s="38">
        <f t="shared" si="329"/>
        <v>0</v>
      </c>
      <c r="J890" s="38">
        <f t="shared" si="329"/>
        <v>0</v>
      </c>
      <c r="K890" s="38">
        <f t="shared" si="329"/>
        <v>0</v>
      </c>
      <c r="L890" s="38">
        <f t="shared" si="329"/>
        <v>0</v>
      </c>
      <c r="M890" s="38">
        <f t="shared" si="329"/>
        <v>0</v>
      </c>
      <c r="N890" s="38">
        <f t="shared" si="329"/>
        <v>14094</v>
      </c>
      <c r="O890" s="38">
        <f t="shared" si="329"/>
        <v>0</v>
      </c>
      <c r="P890" s="38">
        <f t="shared" si="329"/>
        <v>0</v>
      </c>
      <c r="Q890" s="38">
        <f t="shared" si="329"/>
        <v>0</v>
      </c>
      <c r="R890" s="110"/>
    </row>
    <row r="891" spans="1:18" s="37" customFormat="1" ht="33.75">
      <c r="A891" s="10" t="s">
        <v>197</v>
      </c>
      <c r="B891" s="3" t="s">
        <v>140</v>
      </c>
      <c r="C891" s="3" t="s">
        <v>17</v>
      </c>
      <c r="D891" s="5" t="s">
        <v>288</v>
      </c>
      <c r="E891" s="3" t="s">
        <v>504</v>
      </c>
      <c r="F891" s="38">
        <f>F892</f>
        <v>14094</v>
      </c>
      <c r="G891" s="38">
        <f t="shared" si="329"/>
        <v>0</v>
      </c>
      <c r="H891" s="38">
        <f t="shared" si="329"/>
        <v>0</v>
      </c>
      <c r="I891" s="38">
        <f t="shared" si="329"/>
        <v>0</v>
      </c>
      <c r="J891" s="38">
        <f t="shared" si="329"/>
        <v>0</v>
      </c>
      <c r="K891" s="38">
        <f t="shared" si="329"/>
        <v>0</v>
      </c>
      <c r="L891" s="38">
        <f t="shared" si="329"/>
        <v>0</v>
      </c>
      <c r="M891" s="38">
        <f t="shared" si="329"/>
        <v>0</v>
      </c>
      <c r="N891" s="38">
        <f t="shared" si="329"/>
        <v>14094</v>
      </c>
      <c r="O891" s="38">
        <f t="shared" si="329"/>
        <v>0</v>
      </c>
      <c r="P891" s="38">
        <f t="shared" si="329"/>
        <v>0</v>
      </c>
      <c r="Q891" s="38">
        <f t="shared" si="329"/>
        <v>0</v>
      </c>
      <c r="R891" s="110"/>
    </row>
    <row r="892" spans="1:18" s="37" customFormat="1" ht="20.25">
      <c r="A892" s="10" t="s">
        <v>195</v>
      </c>
      <c r="B892" s="3" t="s">
        <v>140</v>
      </c>
      <c r="C892" s="3" t="s">
        <v>17</v>
      </c>
      <c r="D892" s="5" t="s">
        <v>288</v>
      </c>
      <c r="E892" s="3">
        <v>410</v>
      </c>
      <c r="F892" s="38">
        <v>14094</v>
      </c>
      <c r="G892" s="38"/>
      <c r="H892" s="38"/>
      <c r="I892" s="39"/>
      <c r="J892" s="54"/>
      <c r="K892" s="54"/>
      <c r="L892" s="54"/>
      <c r="M892" s="54"/>
      <c r="N892" s="38">
        <f>F892+J892+K892</f>
        <v>14094</v>
      </c>
      <c r="O892" s="38">
        <f>G892+K892</f>
        <v>0</v>
      </c>
      <c r="P892" s="38">
        <f>H892+L892+M892</f>
        <v>0</v>
      </c>
      <c r="Q892" s="39">
        <f>I892+M892</f>
        <v>0</v>
      </c>
      <c r="R892" s="110"/>
    </row>
    <row r="893" spans="1:18" s="37" customFormat="1" ht="20.25">
      <c r="A893" s="76" t="s">
        <v>289</v>
      </c>
      <c r="B893" s="3" t="s">
        <v>140</v>
      </c>
      <c r="C893" s="3" t="s">
        <v>17</v>
      </c>
      <c r="D893" s="3" t="s">
        <v>290</v>
      </c>
      <c r="E893" s="3"/>
      <c r="F893" s="38">
        <f>F894</f>
        <v>95452</v>
      </c>
      <c r="G893" s="38">
        <f t="shared" ref="G893:Q893" si="330">G894</f>
        <v>0</v>
      </c>
      <c r="H893" s="38">
        <f t="shared" si="330"/>
        <v>95452</v>
      </c>
      <c r="I893" s="38">
        <f t="shared" si="330"/>
        <v>0</v>
      </c>
      <c r="J893" s="38">
        <f t="shared" si="330"/>
        <v>0</v>
      </c>
      <c r="K893" s="38">
        <f t="shared" si="330"/>
        <v>0</v>
      </c>
      <c r="L893" s="38">
        <f t="shared" si="330"/>
        <v>0</v>
      </c>
      <c r="M893" s="38">
        <f t="shared" si="330"/>
        <v>0</v>
      </c>
      <c r="N893" s="38">
        <f t="shared" si="330"/>
        <v>95452</v>
      </c>
      <c r="O893" s="38">
        <f t="shared" si="330"/>
        <v>0</v>
      </c>
      <c r="P893" s="38">
        <f t="shared" si="330"/>
        <v>95452</v>
      </c>
      <c r="Q893" s="38">
        <f t="shared" si="330"/>
        <v>0</v>
      </c>
      <c r="R893" s="110"/>
    </row>
    <row r="894" spans="1:18" s="37" customFormat="1" ht="33.75">
      <c r="A894" s="76" t="s">
        <v>77</v>
      </c>
      <c r="B894" s="3" t="s">
        <v>140</v>
      </c>
      <c r="C894" s="3" t="s">
        <v>17</v>
      </c>
      <c r="D894" s="3" t="s">
        <v>290</v>
      </c>
      <c r="E894" s="3" t="s">
        <v>471</v>
      </c>
      <c r="F894" s="38">
        <f>F895+F896</f>
        <v>95452</v>
      </c>
      <c r="G894" s="38">
        <f t="shared" ref="G894:Q894" si="331">G895+G896</f>
        <v>0</v>
      </c>
      <c r="H894" s="38">
        <f t="shared" si="331"/>
        <v>95452</v>
      </c>
      <c r="I894" s="38">
        <f t="shared" si="331"/>
        <v>0</v>
      </c>
      <c r="J894" s="38">
        <f t="shared" si="331"/>
        <v>0</v>
      </c>
      <c r="K894" s="38">
        <f t="shared" si="331"/>
        <v>0</v>
      </c>
      <c r="L894" s="38">
        <f t="shared" si="331"/>
        <v>0</v>
      </c>
      <c r="M894" s="38">
        <f t="shared" si="331"/>
        <v>0</v>
      </c>
      <c r="N894" s="38">
        <f t="shared" si="331"/>
        <v>95452</v>
      </c>
      <c r="O894" s="38">
        <f t="shared" si="331"/>
        <v>0</v>
      </c>
      <c r="P894" s="38">
        <f t="shared" si="331"/>
        <v>95452</v>
      </c>
      <c r="Q894" s="38">
        <f t="shared" si="331"/>
        <v>0</v>
      </c>
      <c r="R894" s="110"/>
    </row>
    <row r="895" spans="1:18" s="37" customFormat="1" ht="20.25">
      <c r="A895" s="76" t="s">
        <v>146</v>
      </c>
      <c r="B895" s="3" t="s">
        <v>140</v>
      </c>
      <c r="C895" s="3" t="s">
        <v>17</v>
      </c>
      <c r="D895" s="3" t="s">
        <v>290</v>
      </c>
      <c r="E895" s="3">
        <v>610</v>
      </c>
      <c r="F895" s="38">
        <v>67138</v>
      </c>
      <c r="G895" s="38"/>
      <c r="H895" s="38">
        <v>67138</v>
      </c>
      <c r="I895" s="38"/>
      <c r="J895" s="62"/>
      <c r="K895" s="62"/>
      <c r="L895" s="62"/>
      <c r="M895" s="62"/>
      <c r="N895" s="38">
        <f>F895+J895+K895</f>
        <v>67138</v>
      </c>
      <c r="O895" s="38">
        <f>G895+K895</f>
        <v>0</v>
      </c>
      <c r="P895" s="38">
        <f>H895+L895+M895</f>
        <v>67138</v>
      </c>
      <c r="Q895" s="39">
        <f>I895+M895</f>
        <v>0</v>
      </c>
      <c r="R895" s="110"/>
    </row>
    <row r="896" spans="1:18" s="37" customFormat="1" ht="20.25">
      <c r="A896" s="76" t="s">
        <v>78</v>
      </c>
      <c r="B896" s="3" t="s">
        <v>140</v>
      </c>
      <c r="C896" s="3" t="s">
        <v>17</v>
      </c>
      <c r="D896" s="3" t="s">
        <v>290</v>
      </c>
      <c r="E896" s="3">
        <v>620</v>
      </c>
      <c r="F896" s="38">
        <v>28314</v>
      </c>
      <c r="G896" s="38"/>
      <c r="H896" s="38">
        <v>28314</v>
      </c>
      <c r="I896" s="38"/>
      <c r="J896" s="62"/>
      <c r="K896" s="62"/>
      <c r="L896" s="62"/>
      <c r="M896" s="62"/>
      <c r="N896" s="38">
        <f>F896+J896+K896</f>
        <v>28314</v>
      </c>
      <c r="O896" s="38">
        <f>G896+K896</f>
        <v>0</v>
      </c>
      <c r="P896" s="38">
        <f>H896+L896+M896</f>
        <v>28314</v>
      </c>
      <c r="Q896" s="39">
        <f>I896+M896</f>
        <v>0</v>
      </c>
      <c r="R896" s="110"/>
    </row>
    <row r="897" spans="1:18" s="37" customFormat="1" ht="20.25">
      <c r="A897" s="76" t="s">
        <v>129</v>
      </c>
      <c r="B897" s="3" t="s">
        <v>140</v>
      </c>
      <c r="C897" s="3" t="s">
        <v>17</v>
      </c>
      <c r="D897" s="3" t="s">
        <v>291</v>
      </c>
      <c r="E897" s="3"/>
      <c r="F897" s="38">
        <f>F898</f>
        <v>339144</v>
      </c>
      <c r="G897" s="38">
        <f t="shared" ref="G897:Q899" si="332">G898</f>
        <v>0</v>
      </c>
      <c r="H897" s="38">
        <f t="shared" si="332"/>
        <v>339144</v>
      </c>
      <c r="I897" s="38">
        <f t="shared" si="332"/>
        <v>0</v>
      </c>
      <c r="J897" s="38">
        <f t="shared" si="332"/>
        <v>0</v>
      </c>
      <c r="K897" s="38">
        <f t="shared" si="332"/>
        <v>0</v>
      </c>
      <c r="L897" s="38">
        <f t="shared" si="332"/>
        <v>0</v>
      </c>
      <c r="M897" s="38">
        <f t="shared" si="332"/>
        <v>0</v>
      </c>
      <c r="N897" s="38">
        <f t="shared" si="332"/>
        <v>339144</v>
      </c>
      <c r="O897" s="38">
        <f t="shared" si="332"/>
        <v>0</v>
      </c>
      <c r="P897" s="38">
        <f t="shared" si="332"/>
        <v>339144</v>
      </c>
      <c r="Q897" s="38">
        <f t="shared" si="332"/>
        <v>0</v>
      </c>
      <c r="R897" s="110"/>
    </row>
    <row r="898" spans="1:18" s="37" customFormat="1" ht="33.75">
      <c r="A898" s="76" t="s">
        <v>292</v>
      </c>
      <c r="B898" s="3" t="s">
        <v>140</v>
      </c>
      <c r="C898" s="3" t="s">
        <v>17</v>
      </c>
      <c r="D898" s="3" t="s">
        <v>293</v>
      </c>
      <c r="E898" s="3"/>
      <c r="F898" s="38">
        <f>F899</f>
        <v>339144</v>
      </c>
      <c r="G898" s="38">
        <f t="shared" si="332"/>
        <v>0</v>
      </c>
      <c r="H898" s="38">
        <f t="shared" si="332"/>
        <v>339144</v>
      </c>
      <c r="I898" s="38">
        <f t="shared" si="332"/>
        <v>0</v>
      </c>
      <c r="J898" s="38">
        <f t="shared" si="332"/>
        <v>0</v>
      </c>
      <c r="K898" s="38">
        <f t="shared" si="332"/>
        <v>0</v>
      </c>
      <c r="L898" s="38">
        <f t="shared" si="332"/>
        <v>0</v>
      </c>
      <c r="M898" s="38">
        <f t="shared" si="332"/>
        <v>0</v>
      </c>
      <c r="N898" s="38">
        <f t="shared" si="332"/>
        <v>339144</v>
      </c>
      <c r="O898" s="38">
        <f t="shared" si="332"/>
        <v>0</v>
      </c>
      <c r="P898" s="38">
        <f t="shared" si="332"/>
        <v>339144</v>
      </c>
      <c r="Q898" s="38">
        <f t="shared" si="332"/>
        <v>0</v>
      </c>
      <c r="R898" s="110"/>
    </row>
    <row r="899" spans="1:18" s="37" customFormat="1" ht="33.75">
      <c r="A899" s="76" t="s">
        <v>77</v>
      </c>
      <c r="B899" s="3" t="s">
        <v>140</v>
      </c>
      <c r="C899" s="3" t="s">
        <v>17</v>
      </c>
      <c r="D899" s="3" t="s">
        <v>293</v>
      </c>
      <c r="E899" s="3" t="s">
        <v>471</v>
      </c>
      <c r="F899" s="38">
        <f>F900</f>
        <v>339144</v>
      </c>
      <c r="G899" s="38">
        <f t="shared" si="332"/>
        <v>0</v>
      </c>
      <c r="H899" s="38">
        <f t="shared" si="332"/>
        <v>339144</v>
      </c>
      <c r="I899" s="38">
        <f t="shared" si="332"/>
        <v>0</v>
      </c>
      <c r="J899" s="38">
        <f t="shared" si="332"/>
        <v>0</v>
      </c>
      <c r="K899" s="38">
        <f t="shared" si="332"/>
        <v>0</v>
      </c>
      <c r="L899" s="38">
        <f t="shared" si="332"/>
        <v>0</v>
      </c>
      <c r="M899" s="38">
        <f t="shared" si="332"/>
        <v>0</v>
      </c>
      <c r="N899" s="38">
        <f t="shared" si="332"/>
        <v>339144</v>
      </c>
      <c r="O899" s="38">
        <f t="shared" si="332"/>
        <v>0</v>
      </c>
      <c r="P899" s="38">
        <f t="shared" si="332"/>
        <v>339144</v>
      </c>
      <c r="Q899" s="38">
        <f t="shared" si="332"/>
        <v>0</v>
      </c>
      <c r="R899" s="110"/>
    </row>
    <row r="900" spans="1:18" s="37" customFormat="1" ht="66.75">
      <c r="A900" s="8" t="s">
        <v>119</v>
      </c>
      <c r="B900" s="3" t="s">
        <v>140</v>
      </c>
      <c r="C900" s="3" t="s">
        <v>17</v>
      </c>
      <c r="D900" s="3" t="s">
        <v>293</v>
      </c>
      <c r="E900" s="3">
        <v>630</v>
      </c>
      <c r="F900" s="38">
        <v>339144</v>
      </c>
      <c r="G900" s="38"/>
      <c r="H900" s="38">
        <v>339144</v>
      </c>
      <c r="I900" s="38"/>
      <c r="J900" s="62"/>
      <c r="K900" s="62"/>
      <c r="L900" s="62"/>
      <c r="M900" s="62"/>
      <c r="N900" s="38">
        <f>F900+J900+K900</f>
        <v>339144</v>
      </c>
      <c r="O900" s="38">
        <f>G900+K900</f>
        <v>0</v>
      </c>
      <c r="P900" s="38">
        <f>H900+L900+M900</f>
        <v>339144</v>
      </c>
      <c r="Q900" s="39">
        <f>I900+M900</f>
        <v>0</v>
      </c>
      <c r="R900" s="110"/>
    </row>
    <row r="901" spans="1:18" s="37" customFormat="1" ht="50.25" hidden="1" customHeight="1">
      <c r="A901" s="147" t="s">
        <v>303</v>
      </c>
      <c r="B901" s="125" t="s">
        <v>140</v>
      </c>
      <c r="C901" s="125" t="s">
        <v>17</v>
      </c>
      <c r="D901" s="125" t="s">
        <v>669</v>
      </c>
      <c r="E901" s="125"/>
      <c r="F901" s="127">
        <f>F902</f>
        <v>0</v>
      </c>
      <c r="G901" s="127">
        <f t="shared" ref="G901:Q901" si="333">G902</f>
        <v>0</v>
      </c>
      <c r="H901" s="127">
        <f t="shared" si="333"/>
        <v>0</v>
      </c>
      <c r="I901" s="127">
        <f t="shared" si="333"/>
        <v>0</v>
      </c>
      <c r="J901" s="38">
        <f t="shared" si="333"/>
        <v>0</v>
      </c>
      <c r="K901" s="38">
        <f t="shared" si="333"/>
        <v>0</v>
      </c>
      <c r="L901" s="38">
        <f t="shared" si="333"/>
        <v>0</v>
      </c>
      <c r="M901" s="38">
        <f t="shared" si="333"/>
        <v>0</v>
      </c>
      <c r="N901" s="38">
        <f t="shared" si="333"/>
        <v>0</v>
      </c>
      <c r="O901" s="38">
        <f t="shared" si="333"/>
        <v>0</v>
      </c>
      <c r="P901" s="38">
        <f t="shared" si="333"/>
        <v>0</v>
      </c>
      <c r="Q901" s="38">
        <f t="shared" si="333"/>
        <v>0</v>
      </c>
      <c r="R901" s="110"/>
    </row>
    <row r="902" spans="1:18" s="37" customFormat="1" ht="33.75" hidden="1" customHeight="1">
      <c r="A902" s="147" t="s">
        <v>77</v>
      </c>
      <c r="B902" s="125" t="s">
        <v>140</v>
      </c>
      <c r="C902" s="125" t="s">
        <v>17</v>
      </c>
      <c r="D902" s="125" t="s">
        <v>669</v>
      </c>
      <c r="E902" s="125">
        <v>600</v>
      </c>
      <c r="F902" s="127">
        <f>F903+F904</f>
        <v>0</v>
      </c>
      <c r="G902" s="127">
        <f t="shared" ref="G902:Q902" si="334">G903+G904</f>
        <v>0</v>
      </c>
      <c r="H902" s="127">
        <f t="shared" si="334"/>
        <v>0</v>
      </c>
      <c r="I902" s="127">
        <f t="shared" si="334"/>
        <v>0</v>
      </c>
      <c r="J902" s="38">
        <f t="shared" si="334"/>
        <v>0</v>
      </c>
      <c r="K902" s="38">
        <f t="shared" si="334"/>
        <v>0</v>
      </c>
      <c r="L902" s="38">
        <f t="shared" si="334"/>
        <v>0</v>
      </c>
      <c r="M902" s="38">
        <f t="shared" si="334"/>
        <v>0</v>
      </c>
      <c r="N902" s="38">
        <f t="shared" si="334"/>
        <v>0</v>
      </c>
      <c r="O902" s="38">
        <f t="shared" si="334"/>
        <v>0</v>
      </c>
      <c r="P902" s="38">
        <f t="shared" si="334"/>
        <v>0</v>
      </c>
      <c r="Q902" s="38">
        <f t="shared" si="334"/>
        <v>0</v>
      </c>
      <c r="R902" s="110"/>
    </row>
    <row r="903" spans="1:18" s="37" customFormat="1" ht="20.25" hidden="1" customHeight="1">
      <c r="A903" s="147" t="s">
        <v>146</v>
      </c>
      <c r="B903" s="125" t="s">
        <v>140</v>
      </c>
      <c r="C903" s="125" t="s">
        <v>17</v>
      </c>
      <c r="D903" s="125" t="s">
        <v>669</v>
      </c>
      <c r="E903" s="125">
        <v>610</v>
      </c>
      <c r="F903" s="127"/>
      <c r="G903" s="127"/>
      <c r="H903" s="127"/>
      <c r="I903" s="127"/>
      <c r="J903" s="62"/>
      <c r="K903" s="62"/>
      <c r="L903" s="62"/>
      <c r="M903" s="62"/>
      <c r="N903" s="38">
        <f>F903+J903+K903</f>
        <v>0</v>
      </c>
      <c r="O903" s="38">
        <f>G903+K903</f>
        <v>0</v>
      </c>
      <c r="P903" s="38">
        <f>H903+L903+M903</f>
        <v>0</v>
      </c>
      <c r="Q903" s="39">
        <f>I903+M903</f>
        <v>0</v>
      </c>
      <c r="R903" s="110"/>
    </row>
    <row r="904" spans="1:18" s="37" customFormat="1" ht="20.25" hidden="1" customHeight="1">
      <c r="A904" s="147" t="s">
        <v>78</v>
      </c>
      <c r="B904" s="125" t="s">
        <v>140</v>
      </c>
      <c r="C904" s="125" t="s">
        <v>17</v>
      </c>
      <c r="D904" s="125" t="s">
        <v>669</v>
      </c>
      <c r="E904" s="125">
        <v>620</v>
      </c>
      <c r="F904" s="127"/>
      <c r="G904" s="127"/>
      <c r="H904" s="127"/>
      <c r="I904" s="127"/>
      <c r="J904" s="62"/>
      <c r="K904" s="62"/>
      <c r="L904" s="62"/>
      <c r="M904" s="62"/>
      <c r="N904" s="38">
        <f>F904+J904+K904</f>
        <v>0</v>
      </c>
      <c r="O904" s="38">
        <f>G904+K904</f>
        <v>0</v>
      </c>
      <c r="P904" s="38">
        <f>H904+L904+M904</f>
        <v>0</v>
      </c>
      <c r="Q904" s="39">
        <f>I904+M904</f>
        <v>0</v>
      </c>
      <c r="R904" s="110"/>
    </row>
    <row r="905" spans="1:18" s="37" customFormat="1" ht="20.25" hidden="1" customHeight="1">
      <c r="A905" s="130" t="s">
        <v>44</v>
      </c>
      <c r="B905" s="125" t="s">
        <v>140</v>
      </c>
      <c r="C905" s="125" t="s">
        <v>17</v>
      </c>
      <c r="D905" s="125" t="s">
        <v>342</v>
      </c>
      <c r="E905" s="125"/>
      <c r="F905" s="127"/>
      <c r="G905" s="127"/>
      <c r="H905" s="127"/>
      <c r="I905" s="127"/>
      <c r="J905" s="62"/>
      <c r="K905" s="62"/>
      <c r="L905" s="62"/>
      <c r="M905" s="62"/>
      <c r="N905" s="38"/>
      <c r="O905" s="38"/>
      <c r="P905" s="38"/>
      <c r="Q905" s="39"/>
      <c r="R905" s="110"/>
    </row>
    <row r="906" spans="1:18" s="37" customFormat="1" ht="50.25" hidden="1" customHeight="1">
      <c r="A906" s="129" t="s">
        <v>462</v>
      </c>
      <c r="B906" s="125" t="s">
        <v>140</v>
      </c>
      <c r="C906" s="125" t="s">
        <v>17</v>
      </c>
      <c r="D906" s="125" t="s">
        <v>463</v>
      </c>
      <c r="E906" s="126"/>
      <c r="F906" s="127"/>
      <c r="G906" s="127"/>
      <c r="H906" s="127"/>
      <c r="I906" s="127"/>
      <c r="J906" s="62"/>
      <c r="K906" s="62"/>
      <c r="L906" s="62"/>
      <c r="M906" s="62"/>
      <c r="N906" s="38"/>
      <c r="O906" s="38"/>
      <c r="P906" s="38"/>
      <c r="Q906" s="39"/>
      <c r="R906" s="110"/>
    </row>
    <row r="907" spans="1:18" s="37" customFormat="1" ht="33.75" hidden="1" customHeight="1">
      <c r="A907" s="129" t="s">
        <v>77</v>
      </c>
      <c r="B907" s="125" t="s">
        <v>140</v>
      </c>
      <c r="C907" s="125" t="s">
        <v>17</v>
      </c>
      <c r="D907" s="125" t="s">
        <v>463</v>
      </c>
      <c r="E907" s="126">
        <v>600</v>
      </c>
      <c r="F907" s="127"/>
      <c r="G907" s="127"/>
      <c r="H907" s="127"/>
      <c r="I907" s="127"/>
      <c r="J907" s="62"/>
      <c r="K907" s="62"/>
      <c r="L907" s="62"/>
      <c r="M907" s="62"/>
      <c r="N907" s="38"/>
      <c r="O907" s="38"/>
      <c r="P907" s="38"/>
      <c r="Q907" s="39"/>
      <c r="R907" s="110"/>
    </row>
    <row r="908" spans="1:18" s="37" customFormat="1" ht="20.25" hidden="1" customHeight="1">
      <c r="A908" s="130" t="s">
        <v>146</v>
      </c>
      <c r="B908" s="125" t="s">
        <v>140</v>
      </c>
      <c r="C908" s="125" t="s">
        <v>17</v>
      </c>
      <c r="D908" s="125" t="s">
        <v>463</v>
      </c>
      <c r="E908" s="125">
        <v>610</v>
      </c>
      <c r="F908" s="127"/>
      <c r="G908" s="127"/>
      <c r="H908" s="127"/>
      <c r="I908" s="127"/>
      <c r="J908" s="62"/>
      <c r="K908" s="62"/>
      <c r="L908" s="62"/>
      <c r="M908" s="62"/>
      <c r="N908" s="38"/>
      <c r="O908" s="38"/>
      <c r="P908" s="38"/>
      <c r="Q908" s="39"/>
      <c r="R908" s="110"/>
    </row>
    <row r="909" spans="1:18" s="37" customFormat="1" ht="20.25" hidden="1" customHeight="1">
      <c r="A909" s="130" t="s">
        <v>78</v>
      </c>
      <c r="B909" s="125" t="s">
        <v>140</v>
      </c>
      <c r="C909" s="125" t="s">
        <v>17</v>
      </c>
      <c r="D909" s="125" t="s">
        <v>463</v>
      </c>
      <c r="E909" s="125">
        <v>620</v>
      </c>
      <c r="F909" s="127"/>
      <c r="G909" s="127"/>
      <c r="H909" s="127"/>
      <c r="I909" s="127"/>
      <c r="J909" s="62"/>
      <c r="K909" s="62"/>
      <c r="L909" s="62"/>
      <c r="M909" s="62"/>
      <c r="N909" s="38"/>
      <c r="O909" s="38"/>
      <c r="P909" s="38"/>
      <c r="Q909" s="39"/>
      <c r="R909" s="110"/>
    </row>
    <row r="910" spans="1:18" s="37" customFormat="1" ht="116.25" hidden="1" customHeight="1">
      <c r="A910" s="155" t="s">
        <v>670</v>
      </c>
      <c r="B910" s="125" t="s">
        <v>140</v>
      </c>
      <c r="C910" s="125" t="s">
        <v>17</v>
      </c>
      <c r="D910" s="125" t="s">
        <v>671</v>
      </c>
      <c r="E910" s="126"/>
      <c r="F910" s="127"/>
      <c r="G910" s="127"/>
      <c r="H910" s="127"/>
      <c r="I910" s="127"/>
      <c r="J910" s="62"/>
      <c r="K910" s="62"/>
      <c r="L910" s="62"/>
      <c r="M910" s="62"/>
      <c r="N910" s="38"/>
      <c r="O910" s="38"/>
      <c r="P910" s="38"/>
      <c r="Q910" s="39"/>
      <c r="R910" s="110"/>
    </row>
    <row r="911" spans="1:18" s="37" customFormat="1" ht="33.75" hidden="1" customHeight="1">
      <c r="A911" s="129" t="s">
        <v>77</v>
      </c>
      <c r="B911" s="125" t="s">
        <v>140</v>
      </c>
      <c r="C911" s="125" t="s">
        <v>17</v>
      </c>
      <c r="D911" s="125" t="s">
        <v>671</v>
      </c>
      <c r="E911" s="126">
        <v>600</v>
      </c>
      <c r="F911" s="127"/>
      <c r="G911" s="127"/>
      <c r="H911" s="127"/>
      <c r="I911" s="127"/>
      <c r="J911" s="62"/>
      <c r="K911" s="62"/>
      <c r="L911" s="62"/>
      <c r="M911" s="62"/>
      <c r="N911" s="38"/>
      <c r="O911" s="38"/>
      <c r="P911" s="38"/>
      <c r="Q911" s="39"/>
      <c r="R911" s="110"/>
    </row>
    <row r="912" spans="1:18" s="37" customFormat="1" ht="20.25" hidden="1" customHeight="1">
      <c r="A912" s="130" t="s">
        <v>146</v>
      </c>
      <c r="B912" s="125" t="s">
        <v>140</v>
      </c>
      <c r="C912" s="125" t="s">
        <v>17</v>
      </c>
      <c r="D912" s="125" t="s">
        <v>671</v>
      </c>
      <c r="E912" s="125">
        <v>610</v>
      </c>
      <c r="F912" s="127"/>
      <c r="G912" s="127"/>
      <c r="H912" s="127"/>
      <c r="I912" s="127"/>
      <c r="J912" s="62"/>
      <c r="K912" s="62"/>
      <c r="L912" s="62"/>
      <c r="M912" s="62"/>
      <c r="N912" s="38"/>
      <c r="O912" s="38"/>
      <c r="P912" s="38"/>
      <c r="Q912" s="39"/>
      <c r="R912" s="110"/>
    </row>
    <row r="913" spans="1:18" s="37" customFormat="1" ht="20.25" hidden="1" customHeight="1">
      <c r="A913" s="130" t="s">
        <v>78</v>
      </c>
      <c r="B913" s="125" t="s">
        <v>140</v>
      </c>
      <c r="C913" s="125" t="s">
        <v>17</v>
      </c>
      <c r="D913" s="125" t="s">
        <v>671</v>
      </c>
      <c r="E913" s="125">
        <v>620</v>
      </c>
      <c r="F913" s="127"/>
      <c r="G913" s="127"/>
      <c r="H913" s="127"/>
      <c r="I913" s="127"/>
      <c r="J913" s="62"/>
      <c r="K913" s="62"/>
      <c r="L913" s="62"/>
      <c r="M913" s="62"/>
      <c r="N913" s="38"/>
      <c r="O913" s="38"/>
      <c r="P913" s="38"/>
      <c r="Q913" s="39"/>
      <c r="R913" s="110"/>
    </row>
    <row r="914" spans="1:18" s="37" customFormat="1" ht="132.75" hidden="1" customHeight="1">
      <c r="A914" s="155" t="s">
        <v>672</v>
      </c>
      <c r="B914" s="125" t="s">
        <v>140</v>
      </c>
      <c r="C914" s="125" t="s">
        <v>17</v>
      </c>
      <c r="D914" s="125" t="s">
        <v>464</v>
      </c>
      <c r="E914" s="126"/>
      <c r="F914" s="127"/>
      <c r="G914" s="127"/>
      <c r="H914" s="127"/>
      <c r="I914" s="127"/>
      <c r="J914" s="62"/>
      <c r="K914" s="62"/>
      <c r="L914" s="62"/>
      <c r="M914" s="62"/>
      <c r="N914" s="38"/>
      <c r="O914" s="38"/>
      <c r="P914" s="38"/>
      <c r="Q914" s="39"/>
      <c r="R914" s="110"/>
    </row>
    <row r="915" spans="1:18" s="37" customFormat="1" ht="33.75" hidden="1" customHeight="1">
      <c r="A915" s="129" t="s">
        <v>77</v>
      </c>
      <c r="B915" s="125" t="s">
        <v>140</v>
      </c>
      <c r="C915" s="125" t="s">
        <v>17</v>
      </c>
      <c r="D915" s="125" t="s">
        <v>464</v>
      </c>
      <c r="E915" s="126">
        <v>600</v>
      </c>
      <c r="F915" s="127"/>
      <c r="G915" s="127"/>
      <c r="H915" s="127"/>
      <c r="I915" s="127"/>
      <c r="J915" s="62"/>
      <c r="K915" s="62"/>
      <c r="L915" s="62"/>
      <c r="M915" s="62"/>
      <c r="N915" s="38"/>
      <c r="O915" s="38"/>
      <c r="P915" s="38"/>
      <c r="Q915" s="39"/>
      <c r="R915" s="110"/>
    </row>
    <row r="916" spans="1:18" s="37" customFormat="1" ht="20.25" hidden="1" customHeight="1">
      <c r="A916" s="130" t="s">
        <v>146</v>
      </c>
      <c r="B916" s="125" t="s">
        <v>140</v>
      </c>
      <c r="C916" s="125" t="s">
        <v>17</v>
      </c>
      <c r="D916" s="125" t="s">
        <v>464</v>
      </c>
      <c r="E916" s="125">
        <v>610</v>
      </c>
      <c r="F916" s="127"/>
      <c r="G916" s="127"/>
      <c r="H916" s="127"/>
      <c r="I916" s="127"/>
      <c r="J916" s="62"/>
      <c r="K916" s="62"/>
      <c r="L916" s="62"/>
      <c r="M916" s="62"/>
      <c r="N916" s="38"/>
      <c r="O916" s="38"/>
      <c r="P916" s="38"/>
      <c r="Q916" s="39"/>
      <c r="R916" s="110"/>
    </row>
    <row r="917" spans="1:18" s="37" customFormat="1" ht="20.25" hidden="1" customHeight="1">
      <c r="A917" s="130" t="s">
        <v>78</v>
      </c>
      <c r="B917" s="125" t="s">
        <v>140</v>
      </c>
      <c r="C917" s="125" t="s">
        <v>17</v>
      </c>
      <c r="D917" s="125" t="s">
        <v>464</v>
      </c>
      <c r="E917" s="125">
        <v>620</v>
      </c>
      <c r="F917" s="127"/>
      <c r="G917" s="127"/>
      <c r="H917" s="127"/>
      <c r="I917" s="127"/>
      <c r="J917" s="62"/>
      <c r="K917" s="62"/>
      <c r="L917" s="62"/>
      <c r="M917" s="62"/>
      <c r="N917" s="38"/>
      <c r="O917" s="38"/>
      <c r="P917" s="38"/>
      <c r="Q917" s="39"/>
      <c r="R917" s="110"/>
    </row>
    <row r="918" spans="1:18" s="37" customFormat="1" ht="50.25" customHeight="1">
      <c r="A918" s="7" t="s">
        <v>303</v>
      </c>
      <c r="B918" s="3" t="s">
        <v>140</v>
      </c>
      <c r="C918" s="3" t="s">
        <v>17</v>
      </c>
      <c r="D918" s="9" t="s">
        <v>452</v>
      </c>
      <c r="E918" s="40"/>
      <c r="F918" s="38">
        <f t="shared" ref="F918:M919" si="335">F919</f>
        <v>256</v>
      </c>
      <c r="G918" s="38">
        <f t="shared" si="335"/>
        <v>0</v>
      </c>
      <c r="H918" s="38">
        <f t="shared" si="335"/>
        <v>256</v>
      </c>
      <c r="I918" s="38">
        <f t="shared" si="335"/>
        <v>0</v>
      </c>
      <c r="J918" s="38">
        <f t="shared" si="335"/>
        <v>0</v>
      </c>
      <c r="K918" s="38">
        <f t="shared" si="335"/>
        <v>0</v>
      </c>
      <c r="L918" s="38">
        <f t="shared" si="335"/>
        <v>0</v>
      </c>
      <c r="M918" s="38">
        <f t="shared" si="335"/>
        <v>0</v>
      </c>
      <c r="N918" s="38">
        <f>N919</f>
        <v>256</v>
      </c>
      <c r="O918" s="38">
        <f t="shared" ref="O918:Q919" si="336">O919</f>
        <v>0</v>
      </c>
      <c r="P918" s="38">
        <f t="shared" si="336"/>
        <v>256</v>
      </c>
      <c r="Q918" s="38">
        <f t="shared" si="336"/>
        <v>0</v>
      </c>
      <c r="R918" s="110"/>
    </row>
    <row r="919" spans="1:18" s="37" customFormat="1" ht="33.75" customHeight="1">
      <c r="A919" s="7" t="s">
        <v>77</v>
      </c>
      <c r="B919" s="3" t="s">
        <v>140</v>
      </c>
      <c r="C919" s="3" t="s">
        <v>17</v>
      </c>
      <c r="D919" s="9" t="s">
        <v>452</v>
      </c>
      <c r="E919" s="40">
        <v>600</v>
      </c>
      <c r="F919" s="38">
        <f t="shared" si="335"/>
        <v>256</v>
      </c>
      <c r="G919" s="38">
        <f t="shared" si="335"/>
        <v>0</v>
      </c>
      <c r="H919" s="38">
        <f t="shared" si="335"/>
        <v>256</v>
      </c>
      <c r="I919" s="38">
        <f t="shared" si="335"/>
        <v>0</v>
      </c>
      <c r="J919" s="38">
        <f t="shared" si="335"/>
        <v>0</v>
      </c>
      <c r="K919" s="38">
        <f t="shared" si="335"/>
        <v>0</v>
      </c>
      <c r="L919" s="38">
        <f t="shared" si="335"/>
        <v>0</v>
      </c>
      <c r="M919" s="38">
        <f t="shared" si="335"/>
        <v>0</v>
      </c>
      <c r="N919" s="38">
        <f>N920</f>
        <v>256</v>
      </c>
      <c r="O919" s="38">
        <f t="shared" si="336"/>
        <v>0</v>
      </c>
      <c r="P919" s="38">
        <f t="shared" si="336"/>
        <v>256</v>
      </c>
      <c r="Q919" s="38">
        <f t="shared" si="336"/>
        <v>0</v>
      </c>
      <c r="R919" s="110"/>
    </row>
    <row r="920" spans="1:18" s="37" customFormat="1" ht="20.25" customHeight="1">
      <c r="A920" s="10" t="s">
        <v>146</v>
      </c>
      <c r="B920" s="3" t="s">
        <v>140</v>
      </c>
      <c r="C920" s="3" t="s">
        <v>17</v>
      </c>
      <c r="D920" s="9" t="s">
        <v>452</v>
      </c>
      <c r="E920" s="40">
        <v>610</v>
      </c>
      <c r="F920" s="38">
        <v>256</v>
      </c>
      <c r="G920" s="38"/>
      <c r="H920" s="38">
        <v>256</v>
      </c>
      <c r="I920" s="38"/>
      <c r="J920" s="62"/>
      <c r="K920" s="62"/>
      <c r="L920" s="62"/>
      <c r="M920" s="62"/>
      <c r="N920" s="38">
        <f>F920+J920+K920</f>
        <v>256</v>
      </c>
      <c r="O920" s="38">
        <f>G920+K920</f>
        <v>0</v>
      </c>
      <c r="P920" s="38">
        <f>H920+L920+M920</f>
        <v>256</v>
      </c>
      <c r="Q920" s="39">
        <f>I920+M920</f>
        <v>0</v>
      </c>
      <c r="R920" s="110"/>
    </row>
    <row r="921" spans="1:18" s="32" customFormat="1" ht="20.25">
      <c r="A921" s="27"/>
      <c r="B921" s="68"/>
      <c r="C921" s="68"/>
      <c r="D921" s="69"/>
      <c r="E921" s="68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110"/>
    </row>
    <row r="922" spans="1:18" s="41" customFormat="1" ht="20.25">
      <c r="A922" s="33" t="s">
        <v>294</v>
      </c>
      <c r="B922" s="34" t="s">
        <v>140</v>
      </c>
      <c r="C922" s="34" t="s">
        <v>18</v>
      </c>
      <c r="D922" s="43"/>
      <c r="E922" s="34"/>
      <c r="F922" s="44">
        <f t="shared" ref="F922:Q922" si="337">F970+F923</f>
        <v>756256</v>
      </c>
      <c r="G922" s="44">
        <f t="shared" si="337"/>
        <v>0</v>
      </c>
      <c r="H922" s="44">
        <f t="shared" si="337"/>
        <v>756256</v>
      </c>
      <c r="I922" s="44">
        <f t="shared" si="337"/>
        <v>0</v>
      </c>
      <c r="J922" s="44">
        <f t="shared" si="337"/>
        <v>0</v>
      </c>
      <c r="K922" s="44">
        <f t="shared" si="337"/>
        <v>0</v>
      </c>
      <c r="L922" s="44">
        <f t="shared" si="337"/>
        <v>0</v>
      </c>
      <c r="M922" s="44">
        <f t="shared" si="337"/>
        <v>0</v>
      </c>
      <c r="N922" s="44">
        <f t="shared" si="337"/>
        <v>756256</v>
      </c>
      <c r="O922" s="44">
        <f t="shared" si="337"/>
        <v>0</v>
      </c>
      <c r="P922" s="44">
        <f t="shared" si="337"/>
        <v>756256</v>
      </c>
      <c r="Q922" s="44">
        <f t="shared" si="337"/>
        <v>0</v>
      </c>
      <c r="R922" s="110"/>
    </row>
    <row r="923" spans="1:18" s="41" customFormat="1" ht="50.25">
      <c r="A923" s="10" t="s">
        <v>673</v>
      </c>
      <c r="B923" s="9" t="s">
        <v>140</v>
      </c>
      <c r="C923" s="9" t="s">
        <v>18</v>
      </c>
      <c r="D923" s="5" t="s">
        <v>283</v>
      </c>
      <c r="E923" s="3"/>
      <c r="F923" s="38">
        <f t="shared" ref="F923:Q923" si="338">F928+F964+F924+F935+F939+F955+F998+F949+F961</f>
        <v>756256</v>
      </c>
      <c r="G923" s="38">
        <f t="shared" si="338"/>
        <v>0</v>
      </c>
      <c r="H923" s="38">
        <f t="shared" si="338"/>
        <v>756256</v>
      </c>
      <c r="I923" s="38">
        <f t="shared" si="338"/>
        <v>0</v>
      </c>
      <c r="J923" s="38">
        <f t="shared" si="338"/>
        <v>0</v>
      </c>
      <c r="K923" s="38">
        <f t="shared" si="338"/>
        <v>0</v>
      </c>
      <c r="L923" s="38">
        <f t="shared" si="338"/>
        <v>0</v>
      </c>
      <c r="M923" s="38">
        <f t="shared" si="338"/>
        <v>0</v>
      </c>
      <c r="N923" s="38">
        <f t="shared" si="338"/>
        <v>756256</v>
      </c>
      <c r="O923" s="38">
        <f t="shared" si="338"/>
        <v>0</v>
      </c>
      <c r="P923" s="38">
        <f t="shared" si="338"/>
        <v>756256</v>
      </c>
      <c r="Q923" s="38">
        <f t="shared" si="338"/>
        <v>0</v>
      </c>
      <c r="R923" s="110"/>
    </row>
    <row r="924" spans="1:18" s="41" customFormat="1" ht="33.75">
      <c r="A924" s="10" t="s">
        <v>668</v>
      </c>
      <c r="B924" s="9" t="s">
        <v>140</v>
      </c>
      <c r="C924" s="9" t="s">
        <v>18</v>
      </c>
      <c r="D924" s="5" t="s">
        <v>284</v>
      </c>
      <c r="E924" s="3"/>
      <c r="F924" s="38">
        <f>F925</f>
        <v>667740</v>
      </c>
      <c r="G924" s="38">
        <f t="shared" ref="G924:Q926" si="339">G925</f>
        <v>0</v>
      </c>
      <c r="H924" s="38">
        <f t="shared" si="339"/>
        <v>667740</v>
      </c>
      <c r="I924" s="38">
        <f t="shared" si="339"/>
        <v>0</v>
      </c>
      <c r="J924" s="38">
        <f t="shared" si="339"/>
        <v>0</v>
      </c>
      <c r="K924" s="38">
        <f t="shared" si="339"/>
        <v>0</v>
      </c>
      <c r="L924" s="38">
        <f t="shared" si="339"/>
        <v>0</v>
      </c>
      <c r="M924" s="38">
        <f t="shared" si="339"/>
        <v>0</v>
      </c>
      <c r="N924" s="38">
        <f t="shared" si="339"/>
        <v>667740</v>
      </c>
      <c r="O924" s="38">
        <f t="shared" si="339"/>
        <v>0</v>
      </c>
      <c r="P924" s="38">
        <f t="shared" si="339"/>
        <v>667740</v>
      </c>
      <c r="Q924" s="38">
        <f t="shared" si="339"/>
        <v>0</v>
      </c>
      <c r="R924" s="110"/>
    </row>
    <row r="925" spans="1:18" s="41" customFormat="1" ht="20.25">
      <c r="A925" s="10" t="s">
        <v>295</v>
      </c>
      <c r="B925" s="9" t="s">
        <v>140</v>
      </c>
      <c r="C925" s="9" t="s">
        <v>18</v>
      </c>
      <c r="D925" s="5" t="s">
        <v>296</v>
      </c>
      <c r="E925" s="3"/>
      <c r="F925" s="38">
        <f>F926</f>
        <v>667740</v>
      </c>
      <c r="G925" s="38">
        <f t="shared" si="339"/>
        <v>0</v>
      </c>
      <c r="H925" s="38">
        <f t="shared" si="339"/>
        <v>667740</v>
      </c>
      <c r="I925" s="38">
        <f t="shared" si="339"/>
        <v>0</v>
      </c>
      <c r="J925" s="38">
        <f t="shared" si="339"/>
        <v>0</v>
      </c>
      <c r="K925" s="38">
        <f t="shared" si="339"/>
        <v>0</v>
      </c>
      <c r="L925" s="38">
        <f t="shared" si="339"/>
        <v>0</v>
      </c>
      <c r="M925" s="38">
        <f t="shared" si="339"/>
        <v>0</v>
      </c>
      <c r="N925" s="38">
        <f t="shared" si="339"/>
        <v>667740</v>
      </c>
      <c r="O925" s="38">
        <f t="shared" si="339"/>
        <v>0</v>
      </c>
      <c r="P925" s="38">
        <f t="shared" si="339"/>
        <v>667740</v>
      </c>
      <c r="Q925" s="38">
        <f t="shared" si="339"/>
        <v>0</v>
      </c>
      <c r="R925" s="110"/>
    </row>
    <row r="926" spans="1:18" s="41" customFormat="1" ht="33.75">
      <c r="A926" s="10" t="s">
        <v>77</v>
      </c>
      <c r="B926" s="9" t="s">
        <v>140</v>
      </c>
      <c r="C926" s="9" t="s">
        <v>18</v>
      </c>
      <c r="D926" s="5" t="s">
        <v>296</v>
      </c>
      <c r="E926" s="3" t="s">
        <v>471</v>
      </c>
      <c r="F926" s="38">
        <f>F927</f>
        <v>667740</v>
      </c>
      <c r="G926" s="38">
        <f t="shared" si="339"/>
        <v>0</v>
      </c>
      <c r="H926" s="38">
        <f t="shared" si="339"/>
        <v>667740</v>
      </c>
      <c r="I926" s="38">
        <f t="shared" si="339"/>
        <v>0</v>
      </c>
      <c r="J926" s="38">
        <f t="shared" si="339"/>
        <v>0</v>
      </c>
      <c r="K926" s="38">
        <f t="shared" si="339"/>
        <v>0</v>
      </c>
      <c r="L926" s="38">
        <f t="shared" si="339"/>
        <v>0</v>
      </c>
      <c r="M926" s="38">
        <f t="shared" si="339"/>
        <v>0</v>
      </c>
      <c r="N926" s="38">
        <f t="shared" si="339"/>
        <v>667740</v>
      </c>
      <c r="O926" s="38">
        <f t="shared" si="339"/>
        <v>0</v>
      </c>
      <c r="P926" s="38">
        <f t="shared" si="339"/>
        <v>667740</v>
      </c>
      <c r="Q926" s="38">
        <f t="shared" si="339"/>
        <v>0</v>
      </c>
      <c r="R926" s="110"/>
    </row>
    <row r="927" spans="1:18" s="41" customFormat="1" ht="20.25">
      <c r="A927" s="10" t="s">
        <v>146</v>
      </c>
      <c r="B927" s="9" t="s">
        <v>140</v>
      </c>
      <c r="C927" s="9" t="s">
        <v>18</v>
      </c>
      <c r="D927" s="5" t="s">
        <v>296</v>
      </c>
      <c r="E927" s="3">
        <v>610</v>
      </c>
      <c r="F927" s="38">
        <v>667740</v>
      </c>
      <c r="G927" s="38"/>
      <c r="H927" s="38">
        <v>667740</v>
      </c>
      <c r="I927" s="39"/>
      <c r="J927" s="54"/>
      <c r="K927" s="54"/>
      <c r="L927" s="54"/>
      <c r="M927" s="54"/>
      <c r="N927" s="38">
        <f>F927+J927+K927</f>
        <v>667740</v>
      </c>
      <c r="O927" s="38">
        <f>G927+K927</f>
        <v>0</v>
      </c>
      <c r="P927" s="38">
        <f>H927+L927+M927</f>
        <v>667740</v>
      </c>
      <c r="Q927" s="39">
        <f>I927+M927</f>
        <v>0</v>
      </c>
      <c r="R927" s="110"/>
    </row>
    <row r="928" spans="1:18" s="41" customFormat="1" ht="20.25">
      <c r="A928" s="10" t="s">
        <v>67</v>
      </c>
      <c r="B928" s="9" t="s">
        <v>140</v>
      </c>
      <c r="C928" s="9" t="s">
        <v>18</v>
      </c>
      <c r="D928" s="5" t="s">
        <v>287</v>
      </c>
      <c r="E928" s="3"/>
      <c r="F928" s="38">
        <f>F929+F932</f>
        <v>41894</v>
      </c>
      <c r="G928" s="38">
        <f t="shared" ref="G928:Q928" si="340">G929+G932</f>
        <v>0</v>
      </c>
      <c r="H928" s="38">
        <f t="shared" si="340"/>
        <v>41894</v>
      </c>
      <c r="I928" s="38">
        <f t="shared" si="340"/>
        <v>0</v>
      </c>
      <c r="J928" s="38">
        <f t="shared" si="340"/>
        <v>0</v>
      </c>
      <c r="K928" s="38">
        <f t="shared" si="340"/>
        <v>0</v>
      </c>
      <c r="L928" s="38">
        <f t="shared" si="340"/>
        <v>0</v>
      </c>
      <c r="M928" s="38">
        <f t="shared" si="340"/>
        <v>0</v>
      </c>
      <c r="N928" s="38">
        <f t="shared" si="340"/>
        <v>41894</v>
      </c>
      <c r="O928" s="38">
        <f t="shared" si="340"/>
        <v>0</v>
      </c>
      <c r="P928" s="38">
        <f t="shared" si="340"/>
        <v>41894</v>
      </c>
      <c r="Q928" s="38">
        <f t="shared" si="340"/>
        <v>0</v>
      </c>
      <c r="R928" s="110"/>
    </row>
    <row r="929" spans="1:18" s="41" customFormat="1" ht="20.25" hidden="1">
      <c r="A929" s="130" t="s">
        <v>195</v>
      </c>
      <c r="B929" s="133" t="s">
        <v>140</v>
      </c>
      <c r="C929" s="133" t="s">
        <v>18</v>
      </c>
      <c r="D929" s="131" t="s">
        <v>288</v>
      </c>
      <c r="E929" s="125"/>
      <c r="F929" s="127">
        <f>F930</f>
        <v>0</v>
      </c>
      <c r="G929" s="127">
        <f t="shared" ref="G929:Q930" si="341">G930</f>
        <v>0</v>
      </c>
      <c r="H929" s="127">
        <f t="shared" si="341"/>
        <v>0</v>
      </c>
      <c r="I929" s="127">
        <f t="shared" si="341"/>
        <v>0</v>
      </c>
      <c r="J929" s="38">
        <f t="shared" si="341"/>
        <v>0</v>
      </c>
      <c r="K929" s="38">
        <f t="shared" si="341"/>
        <v>0</v>
      </c>
      <c r="L929" s="38">
        <f t="shared" si="341"/>
        <v>0</v>
      </c>
      <c r="M929" s="38">
        <f t="shared" si="341"/>
        <v>0</v>
      </c>
      <c r="N929" s="38">
        <f t="shared" si="341"/>
        <v>0</v>
      </c>
      <c r="O929" s="38">
        <f t="shared" si="341"/>
        <v>0</v>
      </c>
      <c r="P929" s="38">
        <f t="shared" si="341"/>
        <v>0</v>
      </c>
      <c r="Q929" s="38">
        <f t="shared" si="341"/>
        <v>0</v>
      </c>
      <c r="R929" s="110"/>
    </row>
    <row r="930" spans="1:18" s="41" customFormat="1" ht="33.75" hidden="1">
      <c r="A930" s="130" t="s">
        <v>197</v>
      </c>
      <c r="B930" s="133" t="s">
        <v>140</v>
      </c>
      <c r="C930" s="133" t="s">
        <v>18</v>
      </c>
      <c r="D930" s="131" t="s">
        <v>288</v>
      </c>
      <c r="E930" s="125" t="s">
        <v>504</v>
      </c>
      <c r="F930" s="127">
        <f>F931</f>
        <v>0</v>
      </c>
      <c r="G930" s="127">
        <f t="shared" si="341"/>
        <v>0</v>
      </c>
      <c r="H930" s="127">
        <f t="shared" si="341"/>
        <v>0</v>
      </c>
      <c r="I930" s="127">
        <f t="shared" si="341"/>
        <v>0</v>
      </c>
      <c r="J930" s="38">
        <f t="shared" si="341"/>
        <v>0</v>
      </c>
      <c r="K930" s="38">
        <f t="shared" si="341"/>
        <v>0</v>
      </c>
      <c r="L930" s="38">
        <f t="shared" si="341"/>
        <v>0</v>
      </c>
      <c r="M930" s="38">
        <f t="shared" si="341"/>
        <v>0</v>
      </c>
      <c r="N930" s="38">
        <f t="shared" si="341"/>
        <v>0</v>
      </c>
      <c r="O930" s="38">
        <f t="shared" si="341"/>
        <v>0</v>
      </c>
      <c r="P930" s="38">
        <f t="shared" si="341"/>
        <v>0</v>
      </c>
      <c r="Q930" s="38">
        <f t="shared" si="341"/>
        <v>0</v>
      </c>
      <c r="R930" s="110"/>
    </row>
    <row r="931" spans="1:18" s="41" customFormat="1" ht="20.25" hidden="1">
      <c r="A931" s="130" t="s">
        <v>195</v>
      </c>
      <c r="B931" s="133" t="s">
        <v>140</v>
      </c>
      <c r="C931" s="133" t="s">
        <v>18</v>
      </c>
      <c r="D931" s="131" t="s">
        <v>288</v>
      </c>
      <c r="E931" s="125">
        <v>410</v>
      </c>
      <c r="F931" s="127"/>
      <c r="G931" s="127"/>
      <c r="H931" s="127"/>
      <c r="I931" s="128"/>
      <c r="J931" s="54"/>
      <c r="K931" s="54"/>
      <c r="L931" s="54"/>
      <c r="M931" s="54"/>
      <c r="N931" s="38">
        <f>F931+J931+K931</f>
        <v>0</v>
      </c>
      <c r="O931" s="38">
        <f>G931+K931</f>
        <v>0</v>
      </c>
      <c r="P931" s="38">
        <f>H931+L931+M931</f>
        <v>0</v>
      </c>
      <c r="Q931" s="39">
        <f>I931+M931</f>
        <v>0</v>
      </c>
      <c r="R931" s="110"/>
    </row>
    <row r="932" spans="1:18" s="41" customFormat="1" ht="20.25" customHeight="1">
      <c r="A932" s="10" t="s">
        <v>297</v>
      </c>
      <c r="B932" s="9" t="s">
        <v>140</v>
      </c>
      <c r="C932" s="9" t="s">
        <v>18</v>
      </c>
      <c r="D932" s="5" t="s">
        <v>298</v>
      </c>
      <c r="E932" s="3"/>
      <c r="F932" s="38">
        <f>F933</f>
        <v>41894</v>
      </c>
      <c r="G932" s="38">
        <f t="shared" ref="G932:Q933" si="342">G933</f>
        <v>0</v>
      </c>
      <c r="H932" s="38">
        <f t="shared" si="342"/>
        <v>41894</v>
      </c>
      <c r="I932" s="38">
        <f t="shared" si="342"/>
        <v>0</v>
      </c>
      <c r="J932" s="38">
        <f t="shared" si="342"/>
        <v>0</v>
      </c>
      <c r="K932" s="38">
        <f t="shared" si="342"/>
        <v>0</v>
      </c>
      <c r="L932" s="38">
        <f t="shared" si="342"/>
        <v>0</v>
      </c>
      <c r="M932" s="38">
        <f t="shared" si="342"/>
        <v>0</v>
      </c>
      <c r="N932" s="38">
        <f t="shared" si="342"/>
        <v>41894</v>
      </c>
      <c r="O932" s="38">
        <f t="shared" si="342"/>
        <v>0</v>
      </c>
      <c r="P932" s="38">
        <f t="shared" si="342"/>
        <v>41894</v>
      </c>
      <c r="Q932" s="38">
        <f t="shared" si="342"/>
        <v>0</v>
      </c>
      <c r="R932" s="110"/>
    </row>
    <row r="933" spans="1:18" s="41" customFormat="1" ht="33.75">
      <c r="A933" s="10" t="s">
        <v>77</v>
      </c>
      <c r="B933" s="9" t="s">
        <v>140</v>
      </c>
      <c r="C933" s="9" t="s">
        <v>18</v>
      </c>
      <c r="D933" s="5" t="s">
        <v>298</v>
      </c>
      <c r="E933" s="3" t="s">
        <v>471</v>
      </c>
      <c r="F933" s="38">
        <f>F934</f>
        <v>41894</v>
      </c>
      <c r="G933" s="38">
        <f t="shared" si="342"/>
        <v>0</v>
      </c>
      <c r="H933" s="38">
        <f t="shared" si="342"/>
        <v>41894</v>
      </c>
      <c r="I933" s="38">
        <f t="shared" si="342"/>
        <v>0</v>
      </c>
      <c r="J933" s="38">
        <f t="shared" si="342"/>
        <v>0</v>
      </c>
      <c r="K933" s="38">
        <f t="shared" si="342"/>
        <v>0</v>
      </c>
      <c r="L933" s="38">
        <f t="shared" si="342"/>
        <v>0</v>
      </c>
      <c r="M933" s="38">
        <f t="shared" si="342"/>
        <v>0</v>
      </c>
      <c r="N933" s="38">
        <f t="shared" si="342"/>
        <v>41894</v>
      </c>
      <c r="O933" s="38">
        <f t="shared" si="342"/>
        <v>0</v>
      </c>
      <c r="P933" s="38">
        <f t="shared" si="342"/>
        <v>41894</v>
      </c>
      <c r="Q933" s="38">
        <f t="shared" si="342"/>
        <v>0</v>
      </c>
      <c r="R933" s="110"/>
    </row>
    <row r="934" spans="1:18" s="41" customFormat="1" ht="20.25">
      <c r="A934" s="10" t="s">
        <v>146</v>
      </c>
      <c r="B934" s="9" t="s">
        <v>140</v>
      </c>
      <c r="C934" s="9" t="s">
        <v>18</v>
      </c>
      <c r="D934" s="5" t="s">
        <v>298</v>
      </c>
      <c r="E934" s="3">
        <v>610</v>
      </c>
      <c r="F934" s="38">
        <v>41894</v>
      </c>
      <c r="G934" s="38"/>
      <c r="H934" s="38">
        <v>41894</v>
      </c>
      <c r="I934" s="39"/>
      <c r="J934" s="54"/>
      <c r="K934" s="54"/>
      <c r="L934" s="54"/>
      <c r="M934" s="54"/>
      <c r="N934" s="38">
        <f>F934+J934+K934</f>
        <v>41894</v>
      </c>
      <c r="O934" s="38">
        <f>G934+K934</f>
        <v>0</v>
      </c>
      <c r="P934" s="38">
        <f>H934+L934+M934</f>
        <v>41894</v>
      </c>
      <c r="Q934" s="39">
        <f>I934+M934</f>
        <v>0</v>
      </c>
      <c r="R934" s="110"/>
    </row>
    <row r="935" spans="1:18" s="41" customFormat="1" ht="66.75">
      <c r="A935" s="10" t="s">
        <v>176</v>
      </c>
      <c r="B935" s="9" t="s">
        <v>140</v>
      </c>
      <c r="C935" s="9" t="s">
        <v>18</v>
      </c>
      <c r="D935" s="5" t="s">
        <v>299</v>
      </c>
      <c r="E935" s="3"/>
      <c r="F935" s="38">
        <f>F936</f>
        <v>45863</v>
      </c>
      <c r="G935" s="38">
        <f t="shared" ref="G935:Q937" si="343">G936</f>
        <v>0</v>
      </c>
      <c r="H935" s="38">
        <f t="shared" si="343"/>
        <v>45863</v>
      </c>
      <c r="I935" s="38">
        <f t="shared" si="343"/>
        <v>0</v>
      </c>
      <c r="J935" s="38">
        <f t="shared" si="343"/>
        <v>0</v>
      </c>
      <c r="K935" s="38">
        <f t="shared" si="343"/>
        <v>0</v>
      </c>
      <c r="L935" s="38">
        <f t="shared" si="343"/>
        <v>0</v>
      </c>
      <c r="M935" s="38">
        <f t="shared" si="343"/>
        <v>0</v>
      </c>
      <c r="N935" s="38">
        <f t="shared" si="343"/>
        <v>45863</v>
      </c>
      <c r="O935" s="38">
        <f t="shared" si="343"/>
        <v>0</v>
      </c>
      <c r="P935" s="38">
        <f t="shared" si="343"/>
        <v>45863</v>
      </c>
      <c r="Q935" s="38">
        <f t="shared" si="343"/>
        <v>0</v>
      </c>
      <c r="R935" s="110"/>
    </row>
    <row r="936" spans="1:18" s="41" customFormat="1" ht="33.75">
      <c r="A936" s="10" t="s">
        <v>300</v>
      </c>
      <c r="B936" s="9" t="s">
        <v>140</v>
      </c>
      <c r="C936" s="9" t="s">
        <v>18</v>
      </c>
      <c r="D936" s="5" t="s">
        <v>301</v>
      </c>
      <c r="E936" s="3"/>
      <c r="F936" s="38">
        <f>F937</f>
        <v>45863</v>
      </c>
      <c r="G936" s="38">
        <f t="shared" si="343"/>
        <v>0</v>
      </c>
      <c r="H936" s="38">
        <f t="shared" si="343"/>
        <v>45863</v>
      </c>
      <c r="I936" s="38">
        <f t="shared" si="343"/>
        <v>0</v>
      </c>
      <c r="J936" s="38">
        <f t="shared" si="343"/>
        <v>0</v>
      </c>
      <c r="K936" s="38">
        <f t="shared" si="343"/>
        <v>0</v>
      </c>
      <c r="L936" s="38">
        <f t="shared" si="343"/>
        <v>0</v>
      </c>
      <c r="M936" s="38">
        <f t="shared" si="343"/>
        <v>0</v>
      </c>
      <c r="N936" s="38">
        <f t="shared" si="343"/>
        <v>45863</v>
      </c>
      <c r="O936" s="38">
        <f t="shared" si="343"/>
        <v>0</v>
      </c>
      <c r="P936" s="38">
        <f t="shared" si="343"/>
        <v>45863</v>
      </c>
      <c r="Q936" s="38">
        <f t="shared" si="343"/>
        <v>0</v>
      </c>
      <c r="R936" s="110"/>
    </row>
    <row r="937" spans="1:18" s="41" customFormat="1" ht="20.25">
      <c r="A937" s="10" t="s">
        <v>39</v>
      </c>
      <c r="B937" s="9" t="s">
        <v>140</v>
      </c>
      <c r="C937" s="9" t="s">
        <v>18</v>
      </c>
      <c r="D937" s="5" t="s">
        <v>301</v>
      </c>
      <c r="E937" s="3" t="s">
        <v>490</v>
      </c>
      <c r="F937" s="38">
        <f>F938</f>
        <v>45863</v>
      </c>
      <c r="G937" s="38">
        <f t="shared" si="343"/>
        <v>0</v>
      </c>
      <c r="H937" s="38">
        <f t="shared" si="343"/>
        <v>45863</v>
      </c>
      <c r="I937" s="38">
        <f t="shared" si="343"/>
        <v>0</v>
      </c>
      <c r="J937" s="38">
        <f t="shared" si="343"/>
        <v>0</v>
      </c>
      <c r="K937" s="38">
        <f t="shared" si="343"/>
        <v>0</v>
      </c>
      <c r="L937" s="38">
        <f t="shared" si="343"/>
        <v>0</v>
      </c>
      <c r="M937" s="38">
        <f t="shared" si="343"/>
        <v>0</v>
      </c>
      <c r="N937" s="38">
        <f t="shared" si="343"/>
        <v>45863</v>
      </c>
      <c r="O937" s="38">
        <f t="shared" si="343"/>
        <v>0</v>
      </c>
      <c r="P937" s="38">
        <f t="shared" si="343"/>
        <v>45863</v>
      </c>
      <c r="Q937" s="38">
        <f t="shared" si="343"/>
        <v>0</v>
      </c>
      <c r="R937" s="110"/>
    </row>
    <row r="938" spans="1:18" s="41" customFormat="1" ht="66.75">
      <c r="A938" s="10" t="s">
        <v>180</v>
      </c>
      <c r="B938" s="9" t="s">
        <v>140</v>
      </c>
      <c r="C938" s="9" t="s">
        <v>18</v>
      </c>
      <c r="D938" s="5" t="s">
        <v>301</v>
      </c>
      <c r="E938" s="3">
        <v>810</v>
      </c>
      <c r="F938" s="38">
        <v>45863</v>
      </c>
      <c r="G938" s="38"/>
      <c r="H938" s="38">
        <v>45863</v>
      </c>
      <c r="I938" s="39"/>
      <c r="J938" s="54"/>
      <c r="K938" s="54"/>
      <c r="L938" s="54"/>
      <c r="M938" s="54"/>
      <c r="N938" s="38">
        <f>F938+J938+K938</f>
        <v>45863</v>
      </c>
      <c r="O938" s="38">
        <f>G938+K938</f>
        <v>0</v>
      </c>
      <c r="P938" s="38">
        <f>H938+L938+M938</f>
        <v>45863</v>
      </c>
      <c r="Q938" s="39">
        <f>I938+M938</f>
        <v>0</v>
      </c>
      <c r="R938" s="110"/>
    </row>
    <row r="939" spans="1:18" s="41" customFormat="1" ht="50.25" hidden="1" customHeight="1">
      <c r="A939" s="129" t="s">
        <v>303</v>
      </c>
      <c r="B939" s="133" t="s">
        <v>140</v>
      </c>
      <c r="C939" s="133" t="s">
        <v>18</v>
      </c>
      <c r="D939" s="131" t="s">
        <v>669</v>
      </c>
      <c r="E939" s="125"/>
      <c r="F939" s="127">
        <f>F940</f>
        <v>0</v>
      </c>
      <c r="G939" s="127">
        <f t="shared" ref="G939:Q940" si="344">G940</f>
        <v>0</v>
      </c>
      <c r="H939" s="127">
        <f t="shared" si="344"/>
        <v>0</v>
      </c>
      <c r="I939" s="127">
        <f t="shared" si="344"/>
        <v>0</v>
      </c>
      <c r="J939" s="38">
        <f t="shared" si="344"/>
        <v>0</v>
      </c>
      <c r="K939" s="38">
        <f t="shared" si="344"/>
        <v>0</v>
      </c>
      <c r="L939" s="38">
        <f t="shared" si="344"/>
        <v>0</v>
      </c>
      <c r="M939" s="38">
        <f t="shared" si="344"/>
        <v>0</v>
      </c>
      <c r="N939" s="38">
        <f t="shared" si="344"/>
        <v>0</v>
      </c>
      <c r="O939" s="38">
        <f t="shared" si="344"/>
        <v>0</v>
      </c>
      <c r="P939" s="38">
        <f t="shared" si="344"/>
        <v>0</v>
      </c>
      <c r="Q939" s="38">
        <f t="shared" si="344"/>
        <v>0</v>
      </c>
      <c r="R939" s="110"/>
    </row>
    <row r="940" spans="1:18" s="41" customFormat="1" ht="33.75" hidden="1" customHeight="1">
      <c r="A940" s="129" t="s">
        <v>77</v>
      </c>
      <c r="B940" s="133" t="s">
        <v>140</v>
      </c>
      <c r="C940" s="133" t="s">
        <v>18</v>
      </c>
      <c r="D940" s="131" t="s">
        <v>669</v>
      </c>
      <c r="E940" s="125">
        <v>600</v>
      </c>
      <c r="F940" s="127">
        <f>F941</f>
        <v>0</v>
      </c>
      <c r="G940" s="127">
        <f t="shared" si="344"/>
        <v>0</v>
      </c>
      <c r="H940" s="127">
        <f t="shared" si="344"/>
        <v>0</v>
      </c>
      <c r="I940" s="127">
        <f t="shared" si="344"/>
        <v>0</v>
      </c>
      <c r="J940" s="38">
        <f t="shared" si="344"/>
        <v>0</v>
      </c>
      <c r="K940" s="38">
        <f t="shared" si="344"/>
        <v>0</v>
      </c>
      <c r="L940" s="38">
        <f t="shared" si="344"/>
        <v>0</v>
      </c>
      <c r="M940" s="38">
        <f t="shared" si="344"/>
        <v>0</v>
      </c>
      <c r="N940" s="38">
        <f t="shared" si="344"/>
        <v>0</v>
      </c>
      <c r="O940" s="38">
        <f t="shared" si="344"/>
        <v>0</v>
      </c>
      <c r="P940" s="38">
        <f t="shared" si="344"/>
        <v>0</v>
      </c>
      <c r="Q940" s="38">
        <f t="shared" si="344"/>
        <v>0</v>
      </c>
      <c r="R940" s="110"/>
    </row>
    <row r="941" spans="1:18" s="41" customFormat="1" ht="20.25" hidden="1" customHeight="1">
      <c r="A941" s="155" t="s">
        <v>146</v>
      </c>
      <c r="B941" s="133" t="s">
        <v>140</v>
      </c>
      <c r="C941" s="133" t="s">
        <v>18</v>
      </c>
      <c r="D941" s="131" t="s">
        <v>669</v>
      </c>
      <c r="E941" s="125">
        <v>610</v>
      </c>
      <c r="F941" s="127"/>
      <c r="G941" s="127"/>
      <c r="H941" s="127"/>
      <c r="I941" s="128"/>
      <c r="J941" s="54"/>
      <c r="K941" s="54"/>
      <c r="L941" s="54"/>
      <c r="M941" s="54"/>
      <c r="N941" s="38">
        <f>F941+J941+K941</f>
        <v>0</v>
      </c>
      <c r="O941" s="38">
        <f>G941+K941</f>
        <v>0</v>
      </c>
      <c r="P941" s="38">
        <f>H941+L941+M941</f>
        <v>0</v>
      </c>
      <c r="Q941" s="39">
        <f>I941+M941</f>
        <v>0</v>
      </c>
      <c r="R941" s="110"/>
    </row>
    <row r="942" spans="1:18" s="41" customFormat="1" ht="20.25" hidden="1" customHeight="1">
      <c r="A942" s="130" t="s">
        <v>44</v>
      </c>
      <c r="B942" s="125" t="s">
        <v>140</v>
      </c>
      <c r="C942" s="125" t="s">
        <v>18</v>
      </c>
      <c r="D942" s="125" t="s">
        <v>342</v>
      </c>
      <c r="E942" s="125"/>
      <c r="F942" s="127"/>
      <c r="G942" s="127"/>
      <c r="H942" s="127"/>
      <c r="I942" s="128"/>
      <c r="J942" s="54"/>
      <c r="K942" s="54"/>
      <c r="L942" s="54"/>
      <c r="M942" s="54"/>
      <c r="N942" s="38"/>
      <c r="O942" s="38"/>
      <c r="P942" s="38"/>
      <c r="Q942" s="39"/>
      <c r="R942" s="110"/>
    </row>
    <row r="943" spans="1:18" s="41" customFormat="1" ht="66.75" hidden="1" customHeight="1">
      <c r="A943" s="155" t="s">
        <v>465</v>
      </c>
      <c r="B943" s="125" t="s">
        <v>140</v>
      </c>
      <c r="C943" s="125" t="s">
        <v>18</v>
      </c>
      <c r="D943" s="125" t="s">
        <v>466</v>
      </c>
      <c r="E943" s="125"/>
      <c r="F943" s="127"/>
      <c r="G943" s="127"/>
      <c r="H943" s="127"/>
      <c r="I943" s="128"/>
      <c r="J943" s="54"/>
      <c r="K943" s="54"/>
      <c r="L943" s="54"/>
      <c r="M943" s="54"/>
      <c r="N943" s="38"/>
      <c r="O943" s="38"/>
      <c r="P943" s="38"/>
      <c r="Q943" s="39"/>
      <c r="R943" s="110"/>
    </row>
    <row r="944" spans="1:18" s="41" customFormat="1" ht="33.75" hidden="1" customHeight="1">
      <c r="A944" s="129" t="s">
        <v>77</v>
      </c>
      <c r="B944" s="125" t="s">
        <v>140</v>
      </c>
      <c r="C944" s="125" t="s">
        <v>18</v>
      </c>
      <c r="D944" s="125" t="s">
        <v>466</v>
      </c>
      <c r="E944" s="125" t="s">
        <v>471</v>
      </c>
      <c r="F944" s="127"/>
      <c r="G944" s="127"/>
      <c r="H944" s="127"/>
      <c r="I944" s="128"/>
      <c r="J944" s="54"/>
      <c r="K944" s="54"/>
      <c r="L944" s="54"/>
      <c r="M944" s="54"/>
      <c r="N944" s="38"/>
      <c r="O944" s="38"/>
      <c r="P944" s="38"/>
      <c r="Q944" s="39"/>
      <c r="R944" s="110"/>
    </row>
    <row r="945" spans="1:18" s="41" customFormat="1" ht="20.25" hidden="1" customHeight="1">
      <c r="A945" s="130" t="s">
        <v>146</v>
      </c>
      <c r="B945" s="125" t="s">
        <v>140</v>
      </c>
      <c r="C945" s="125" t="s">
        <v>18</v>
      </c>
      <c r="D945" s="125" t="s">
        <v>466</v>
      </c>
      <c r="E945" s="125" t="s">
        <v>472</v>
      </c>
      <c r="F945" s="127"/>
      <c r="G945" s="127"/>
      <c r="H945" s="127"/>
      <c r="I945" s="128"/>
      <c r="J945" s="54"/>
      <c r="K945" s="54"/>
      <c r="L945" s="54"/>
      <c r="M945" s="54"/>
      <c r="N945" s="38"/>
      <c r="O945" s="38"/>
      <c r="P945" s="38"/>
      <c r="Q945" s="39"/>
      <c r="R945" s="110"/>
    </row>
    <row r="946" spans="1:18" s="41" customFormat="1" ht="66.75" hidden="1" customHeight="1">
      <c r="A946" s="155" t="s">
        <v>467</v>
      </c>
      <c r="B946" s="125" t="s">
        <v>140</v>
      </c>
      <c r="C946" s="125" t="s">
        <v>18</v>
      </c>
      <c r="D946" s="125" t="s">
        <v>468</v>
      </c>
      <c r="E946" s="125"/>
      <c r="F946" s="127"/>
      <c r="G946" s="127"/>
      <c r="H946" s="127"/>
      <c r="I946" s="128"/>
      <c r="J946" s="54"/>
      <c r="K946" s="54"/>
      <c r="L946" s="54"/>
      <c r="M946" s="54"/>
      <c r="N946" s="38"/>
      <c r="O946" s="38"/>
      <c r="P946" s="38"/>
      <c r="Q946" s="39"/>
      <c r="R946" s="110"/>
    </row>
    <row r="947" spans="1:18" s="41" customFormat="1" ht="33.75" hidden="1" customHeight="1">
      <c r="A947" s="129" t="s">
        <v>77</v>
      </c>
      <c r="B947" s="125" t="s">
        <v>140</v>
      </c>
      <c r="C947" s="125" t="s">
        <v>18</v>
      </c>
      <c r="D947" s="125" t="s">
        <v>468</v>
      </c>
      <c r="E947" s="125" t="s">
        <v>471</v>
      </c>
      <c r="F947" s="127"/>
      <c r="G947" s="127"/>
      <c r="H947" s="127"/>
      <c r="I947" s="128"/>
      <c r="J947" s="54"/>
      <c r="K947" s="54"/>
      <c r="L947" s="54"/>
      <c r="M947" s="54"/>
      <c r="N947" s="38"/>
      <c r="O947" s="38"/>
      <c r="P947" s="38"/>
      <c r="Q947" s="39"/>
      <c r="R947" s="110"/>
    </row>
    <row r="948" spans="1:18" s="41" customFormat="1" ht="20.25" hidden="1" customHeight="1">
      <c r="A948" s="130" t="s">
        <v>146</v>
      </c>
      <c r="B948" s="125" t="s">
        <v>140</v>
      </c>
      <c r="C948" s="125" t="s">
        <v>18</v>
      </c>
      <c r="D948" s="125" t="s">
        <v>468</v>
      </c>
      <c r="E948" s="125" t="s">
        <v>472</v>
      </c>
      <c r="F948" s="127"/>
      <c r="G948" s="127"/>
      <c r="H948" s="127"/>
      <c r="I948" s="128"/>
      <c r="J948" s="54"/>
      <c r="K948" s="54"/>
      <c r="L948" s="54"/>
      <c r="M948" s="54"/>
      <c r="N948" s="38"/>
      <c r="O948" s="38"/>
      <c r="P948" s="38"/>
      <c r="Q948" s="39"/>
      <c r="R948" s="110"/>
    </row>
    <row r="949" spans="1:18" s="41" customFormat="1" ht="118.5" customHeight="1">
      <c r="A949" s="113" t="s">
        <v>674</v>
      </c>
      <c r="B949" s="9" t="s">
        <v>140</v>
      </c>
      <c r="C949" s="9" t="s">
        <v>18</v>
      </c>
      <c r="D949" s="9" t="s">
        <v>302</v>
      </c>
      <c r="E949" s="9"/>
      <c r="F949" s="38">
        <f t="shared" ref="F949:M950" si="345">F950</f>
        <v>362</v>
      </c>
      <c r="G949" s="38">
        <f t="shared" si="345"/>
        <v>0</v>
      </c>
      <c r="H949" s="38">
        <f t="shared" si="345"/>
        <v>362</v>
      </c>
      <c r="I949" s="38">
        <f t="shared" si="345"/>
        <v>0</v>
      </c>
      <c r="J949" s="38">
        <f t="shared" si="345"/>
        <v>0</v>
      </c>
      <c r="K949" s="38">
        <f t="shared" si="345"/>
        <v>0</v>
      </c>
      <c r="L949" s="38">
        <f t="shared" si="345"/>
        <v>0</v>
      </c>
      <c r="M949" s="38">
        <f t="shared" si="345"/>
        <v>0</v>
      </c>
      <c r="N949" s="38">
        <f>N950</f>
        <v>362</v>
      </c>
      <c r="O949" s="38">
        <f t="shared" ref="O949:Q950" si="346">O950</f>
        <v>0</v>
      </c>
      <c r="P949" s="38">
        <f t="shared" si="346"/>
        <v>362</v>
      </c>
      <c r="Q949" s="38">
        <f t="shared" si="346"/>
        <v>0</v>
      </c>
      <c r="R949" s="110"/>
    </row>
    <row r="950" spans="1:18" s="41" customFormat="1" ht="20.25">
      <c r="A950" s="83" t="s">
        <v>39</v>
      </c>
      <c r="B950" s="9" t="s">
        <v>140</v>
      </c>
      <c r="C950" s="9" t="s">
        <v>18</v>
      </c>
      <c r="D950" s="9" t="s">
        <v>302</v>
      </c>
      <c r="E950" s="9" t="s">
        <v>490</v>
      </c>
      <c r="F950" s="38">
        <f t="shared" si="345"/>
        <v>362</v>
      </c>
      <c r="G950" s="38">
        <f t="shared" si="345"/>
        <v>0</v>
      </c>
      <c r="H950" s="38">
        <f t="shared" si="345"/>
        <v>362</v>
      </c>
      <c r="I950" s="38">
        <f t="shared" si="345"/>
        <v>0</v>
      </c>
      <c r="J950" s="38">
        <f t="shared" si="345"/>
        <v>0</v>
      </c>
      <c r="K950" s="38">
        <f t="shared" si="345"/>
        <v>0</v>
      </c>
      <c r="L950" s="38">
        <f t="shared" si="345"/>
        <v>0</v>
      </c>
      <c r="M950" s="38">
        <f t="shared" si="345"/>
        <v>0</v>
      </c>
      <c r="N950" s="38">
        <f>N951</f>
        <v>362</v>
      </c>
      <c r="O950" s="38">
        <f t="shared" si="346"/>
        <v>0</v>
      </c>
      <c r="P950" s="38">
        <f t="shared" si="346"/>
        <v>362</v>
      </c>
      <c r="Q950" s="38">
        <f t="shared" si="346"/>
        <v>0</v>
      </c>
      <c r="R950" s="110"/>
    </row>
    <row r="951" spans="1:18" s="41" customFormat="1" ht="66.75">
      <c r="A951" s="7" t="s">
        <v>180</v>
      </c>
      <c r="B951" s="9" t="s">
        <v>140</v>
      </c>
      <c r="C951" s="9" t="s">
        <v>18</v>
      </c>
      <c r="D951" s="9" t="s">
        <v>302</v>
      </c>
      <c r="E951" s="9" t="s">
        <v>609</v>
      </c>
      <c r="F951" s="38">
        <v>362</v>
      </c>
      <c r="G951" s="38"/>
      <c r="H951" s="38">
        <v>362</v>
      </c>
      <c r="I951" s="39"/>
      <c r="J951" s="114"/>
      <c r="K951" s="114"/>
      <c r="L951" s="114"/>
      <c r="M951" s="114"/>
      <c r="N951" s="38">
        <f>F951+J951+K951</f>
        <v>362</v>
      </c>
      <c r="O951" s="38">
        <f>G951+K951</f>
        <v>0</v>
      </c>
      <c r="P951" s="38">
        <f>H951+L951+M951</f>
        <v>362</v>
      </c>
      <c r="Q951" s="39">
        <f>I951+M951</f>
        <v>0</v>
      </c>
      <c r="R951" s="110"/>
    </row>
    <row r="952" spans="1:18" s="41" customFormat="1" ht="90" hidden="1" customHeight="1">
      <c r="A952" s="129" t="s">
        <v>469</v>
      </c>
      <c r="B952" s="125" t="s">
        <v>140</v>
      </c>
      <c r="C952" s="125" t="s">
        <v>18</v>
      </c>
      <c r="D952" s="133" t="s">
        <v>470</v>
      </c>
      <c r="E952" s="133"/>
      <c r="F952" s="127"/>
      <c r="G952" s="127"/>
      <c r="H952" s="127"/>
      <c r="I952" s="128"/>
      <c r="J952" s="114"/>
      <c r="K952" s="114"/>
      <c r="L952" s="114"/>
      <c r="M952" s="114"/>
      <c r="N952" s="38"/>
      <c r="O952" s="38"/>
      <c r="P952" s="38"/>
      <c r="Q952" s="39"/>
      <c r="R952" s="110"/>
    </row>
    <row r="953" spans="1:18" s="41" customFormat="1" ht="33.75" hidden="1">
      <c r="A953" s="129" t="s">
        <v>77</v>
      </c>
      <c r="B953" s="125" t="s">
        <v>140</v>
      </c>
      <c r="C953" s="125" t="s">
        <v>18</v>
      </c>
      <c r="D953" s="133" t="s">
        <v>470</v>
      </c>
      <c r="E953" s="133" t="s">
        <v>471</v>
      </c>
      <c r="F953" s="127"/>
      <c r="G953" s="127"/>
      <c r="H953" s="127"/>
      <c r="I953" s="128"/>
      <c r="J953" s="114"/>
      <c r="K953" s="114"/>
      <c r="L953" s="114"/>
      <c r="M953" s="114"/>
      <c r="N953" s="38"/>
      <c r="O953" s="38"/>
      <c r="P953" s="38"/>
      <c r="Q953" s="39"/>
      <c r="R953" s="110"/>
    </row>
    <row r="954" spans="1:18" s="41" customFormat="1" ht="20.25" hidden="1">
      <c r="A954" s="129" t="s">
        <v>146</v>
      </c>
      <c r="B954" s="125" t="s">
        <v>140</v>
      </c>
      <c r="C954" s="125" t="s">
        <v>18</v>
      </c>
      <c r="D954" s="133" t="s">
        <v>470</v>
      </c>
      <c r="E954" s="133" t="s">
        <v>472</v>
      </c>
      <c r="F954" s="127"/>
      <c r="G954" s="127"/>
      <c r="H954" s="127"/>
      <c r="I954" s="128"/>
      <c r="J954" s="114"/>
      <c r="K954" s="114"/>
      <c r="L954" s="114"/>
      <c r="M954" s="114"/>
      <c r="N954" s="38"/>
      <c r="O954" s="38"/>
      <c r="P954" s="38"/>
      <c r="Q954" s="39"/>
      <c r="R954" s="110"/>
    </row>
    <row r="955" spans="1:18" s="41" customFormat="1" ht="83.25" hidden="1">
      <c r="A955" s="155" t="s">
        <v>453</v>
      </c>
      <c r="B955" s="156" t="s">
        <v>140</v>
      </c>
      <c r="C955" s="125" t="s">
        <v>18</v>
      </c>
      <c r="D955" s="125" t="s">
        <v>675</v>
      </c>
      <c r="E955" s="126"/>
      <c r="F955" s="127">
        <f>F956</f>
        <v>0</v>
      </c>
      <c r="G955" s="127">
        <f t="shared" ref="G955:Q956" si="347">G956</f>
        <v>0</v>
      </c>
      <c r="H955" s="127">
        <f t="shared" si="347"/>
        <v>0</v>
      </c>
      <c r="I955" s="127">
        <f t="shared" si="347"/>
        <v>0</v>
      </c>
      <c r="J955" s="38">
        <f t="shared" si="347"/>
        <v>0</v>
      </c>
      <c r="K955" s="38">
        <f t="shared" si="347"/>
        <v>0</v>
      </c>
      <c r="L955" s="38">
        <f t="shared" si="347"/>
        <v>0</v>
      </c>
      <c r="M955" s="38">
        <f t="shared" si="347"/>
        <v>0</v>
      </c>
      <c r="N955" s="38">
        <f t="shared" si="347"/>
        <v>0</v>
      </c>
      <c r="O955" s="38">
        <f t="shared" si="347"/>
        <v>0</v>
      </c>
      <c r="P955" s="38">
        <f t="shared" si="347"/>
        <v>0</v>
      </c>
      <c r="Q955" s="38">
        <f t="shared" si="347"/>
        <v>0</v>
      </c>
      <c r="R955" s="110"/>
    </row>
    <row r="956" spans="1:18" s="41" customFormat="1" ht="33.75" hidden="1">
      <c r="A956" s="155" t="s">
        <v>77</v>
      </c>
      <c r="B956" s="156" t="s">
        <v>140</v>
      </c>
      <c r="C956" s="125" t="s">
        <v>18</v>
      </c>
      <c r="D956" s="125" t="s">
        <v>675</v>
      </c>
      <c r="E956" s="126">
        <v>600</v>
      </c>
      <c r="F956" s="127">
        <f>F957</f>
        <v>0</v>
      </c>
      <c r="G956" s="127">
        <f t="shared" si="347"/>
        <v>0</v>
      </c>
      <c r="H956" s="127">
        <f t="shared" si="347"/>
        <v>0</v>
      </c>
      <c r="I956" s="127">
        <f t="shared" si="347"/>
        <v>0</v>
      </c>
      <c r="J956" s="38">
        <f t="shared" si="347"/>
        <v>0</v>
      </c>
      <c r="K956" s="38">
        <f t="shared" si="347"/>
        <v>0</v>
      </c>
      <c r="L956" s="38">
        <f t="shared" si="347"/>
        <v>0</v>
      </c>
      <c r="M956" s="38">
        <f t="shared" si="347"/>
        <v>0</v>
      </c>
      <c r="N956" s="38">
        <f t="shared" si="347"/>
        <v>0</v>
      </c>
      <c r="O956" s="38">
        <f t="shared" si="347"/>
        <v>0</v>
      </c>
      <c r="P956" s="38">
        <f t="shared" si="347"/>
        <v>0</v>
      </c>
      <c r="Q956" s="38">
        <f t="shared" si="347"/>
        <v>0</v>
      </c>
      <c r="R956" s="110"/>
    </row>
    <row r="957" spans="1:18" s="41" customFormat="1" ht="21.75" hidden="1" customHeight="1">
      <c r="A957" s="155" t="s">
        <v>146</v>
      </c>
      <c r="B957" s="156" t="s">
        <v>140</v>
      </c>
      <c r="C957" s="125" t="s">
        <v>18</v>
      </c>
      <c r="D957" s="125" t="s">
        <v>675</v>
      </c>
      <c r="E957" s="126">
        <v>610</v>
      </c>
      <c r="F957" s="127"/>
      <c r="G957" s="127"/>
      <c r="H957" s="127"/>
      <c r="I957" s="128"/>
      <c r="J957" s="54"/>
      <c r="K957" s="54"/>
      <c r="L957" s="54"/>
      <c r="M957" s="54"/>
      <c r="N957" s="38">
        <f>F957+J957+K957</f>
        <v>0</v>
      </c>
      <c r="O957" s="38">
        <f>G957+K957</f>
        <v>0</v>
      </c>
      <c r="P957" s="38">
        <f>H957+L957+M957</f>
        <v>0</v>
      </c>
      <c r="Q957" s="39">
        <f>I957+M957</f>
        <v>0</v>
      </c>
      <c r="R957" s="110"/>
    </row>
    <row r="958" spans="1:18" s="41" customFormat="1" ht="89.25" hidden="1" customHeight="1">
      <c r="A958" s="130" t="s">
        <v>453</v>
      </c>
      <c r="B958" s="133" t="s">
        <v>140</v>
      </c>
      <c r="C958" s="133" t="s">
        <v>18</v>
      </c>
      <c r="D958" s="133" t="s">
        <v>676</v>
      </c>
      <c r="E958" s="126"/>
      <c r="F958" s="127"/>
      <c r="G958" s="127"/>
      <c r="H958" s="127"/>
      <c r="I958" s="128"/>
      <c r="J958" s="54"/>
      <c r="K958" s="54"/>
      <c r="L958" s="54"/>
      <c r="M958" s="54"/>
      <c r="N958" s="38"/>
      <c r="O958" s="38"/>
      <c r="P958" s="38"/>
      <c r="Q958" s="39"/>
      <c r="R958" s="110"/>
    </row>
    <row r="959" spans="1:18" s="41" customFormat="1" ht="33.75" hidden="1">
      <c r="A959" s="129" t="s">
        <v>77</v>
      </c>
      <c r="B959" s="133" t="s">
        <v>140</v>
      </c>
      <c r="C959" s="133" t="s">
        <v>18</v>
      </c>
      <c r="D959" s="133" t="s">
        <v>676</v>
      </c>
      <c r="E959" s="126">
        <v>600</v>
      </c>
      <c r="F959" s="127"/>
      <c r="G959" s="127"/>
      <c r="H959" s="127"/>
      <c r="I959" s="128"/>
      <c r="J959" s="54"/>
      <c r="K959" s="54"/>
      <c r="L959" s="54"/>
      <c r="M959" s="54"/>
      <c r="N959" s="38"/>
      <c r="O959" s="38"/>
      <c r="P959" s="38"/>
      <c r="Q959" s="39"/>
      <c r="R959" s="110"/>
    </row>
    <row r="960" spans="1:18" s="41" customFormat="1" ht="21.75" hidden="1" customHeight="1">
      <c r="A960" s="130" t="s">
        <v>146</v>
      </c>
      <c r="B960" s="133" t="s">
        <v>140</v>
      </c>
      <c r="C960" s="133" t="s">
        <v>18</v>
      </c>
      <c r="D960" s="133" t="s">
        <v>676</v>
      </c>
      <c r="E960" s="126">
        <v>610</v>
      </c>
      <c r="F960" s="127"/>
      <c r="G960" s="127"/>
      <c r="H960" s="127"/>
      <c r="I960" s="128"/>
      <c r="J960" s="54"/>
      <c r="K960" s="54"/>
      <c r="L960" s="54"/>
      <c r="M960" s="54"/>
      <c r="N960" s="38"/>
      <c r="O960" s="38"/>
      <c r="P960" s="38"/>
      <c r="Q960" s="39"/>
      <c r="R960" s="110"/>
    </row>
    <row r="961" spans="1:18" s="41" customFormat="1" ht="50.25">
      <c r="A961" s="7" t="s">
        <v>303</v>
      </c>
      <c r="B961" s="77" t="s">
        <v>140</v>
      </c>
      <c r="C961" s="3" t="s">
        <v>18</v>
      </c>
      <c r="D961" s="3" t="s">
        <v>304</v>
      </c>
      <c r="E961" s="40"/>
      <c r="F961" s="38">
        <f t="shared" ref="F961:M962" si="348">F962</f>
        <v>397</v>
      </c>
      <c r="G961" s="38">
        <f t="shared" si="348"/>
        <v>0</v>
      </c>
      <c r="H961" s="38">
        <f t="shared" si="348"/>
        <v>397</v>
      </c>
      <c r="I961" s="38">
        <f t="shared" si="348"/>
        <v>0</v>
      </c>
      <c r="J961" s="38">
        <f t="shared" si="348"/>
        <v>0</v>
      </c>
      <c r="K961" s="38">
        <f t="shared" si="348"/>
        <v>0</v>
      </c>
      <c r="L961" s="38">
        <f t="shared" si="348"/>
        <v>0</v>
      </c>
      <c r="M961" s="38">
        <f t="shared" si="348"/>
        <v>0</v>
      </c>
      <c r="N961" s="38">
        <f>N962</f>
        <v>397</v>
      </c>
      <c r="O961" s="38">
        <f t="shared" ref="O961:Q962" si="349">O962</f>
        <v>0</v>
      </c>
      <c r="P961" s="38">
        <f t="shared" si="349"/>
        <v>397</v>
      </c>
      <c r="Q961" s="38">
        <f t="shared" si="349"/>
        <v>0</v>
      </c>
      <c r="R961" s="110"/>
    </row>
    <row r="962" spans="1:18" s="41" customFormat="1" ht="33.75">
      <c r="A962" s="6" t="s">
        <v>77</v>
      </c>
      <c r="B962" s="77" t="s">
        <v>140</v>
      </c>
      <c r="C962" s="3" t="s">
        <v>18</v>
      </c>
      <c r="D962" s="3" t="s">
        <v>304</v>
      </c>
      <c r="E962" s="40">
        <v>600</v>
      </c>
      <c r="F962" s="38">
        <f t="shared" si="348"/>
        <v>397</v>
      </c>
      <c r="G962" s="38">
        <f t="shared" si="348"/>
        <v>0</v>
      </c>
      <c r="H962" s="38">
        <f t="shared" si="348"/>
        <v>397</v>
      </c>
      <c r="I962" s="38">
        <f t="shared" si="348"/>
        <v>0</v>
      </c>
      <c r="J962" s="38">
        <f t="shared" si="348"/>
        <v>0</v>
      </c>
      <c r="K962" s="38">
        <f t="shared" si="348"/>
        <v>0</v>
      </c>
      <c r="L962" s="38">
        <f t="shared" si="348"/>
        <v>0</v>
      </c>
      <c r="M962" s="38">
        <f t="shared" si="348"/>
        <v>0</v>
      </c>
      <c r="N962" s="38">
        <f>N963</f>
        <v>397</v>
      </c>
      <c r="O962" s="38">
        <f t="shared" si="349"/>
        <v>0</v>
      </c>
      <c r="P962" s="38">
        <f t="shared" si="349"/>
        <v>397</v>
      </c>
      <c r="Q962" s="38">
        <f t="shared" si="349"/>
        <v>0</v>
      </c>
      <c r="R962" s="110"/>
    </row>
    <row r="963" spans="1:18" s="41" customFormat="1" ht="20.25">
      <c r="A963" s="6" t="s">
        <v>146</v>
      </c>
      <c r="B963" s="77" t="s">
        <v>140</v>
      </c>
      <c r="C963" s="3" t="s">
        <v>18</v>
      </c>
      <c r="D963" s="3" t="s">
        <v>304</v>
      </c>
      <c r="E963" s="40">
        <v>610</v>
      </c>
      <c r="F963" s="38">
        <v>397</v>
      </c>
      <c r="G963" s="38"/>
      <c r="H963" s="38">
        <v>397</v>
      </c>
      <c r="I963" s="39"/>
      <c r="J963" s="54"/>
      <c r="K963" s="54"/>
      <c r="L963" s="54"/>
      <c r="M963" s="54"/>
      <c r="N963" s="38">
        <f>F963+J963+K963</f>
        <v>397</v>
      </c>
      <c r="O963" s="38">
        <f>G963+K963</f>
        <v>0</v>
      </c>
      <c r="P963" s="38">
        <f>H963+L963+M963</f>
        <v>397</v>
      </c>
      <c r="Q963" s="39">
        <f>I963+M963</f>
        <v>0</v>
      </c>
      <c r="R963" s="110"/>
    </row>
    <row r="964" spans="1:18" s="41" customFormat="1" ht="33.75" hidden="1">
      <c r="A964" s="130" t="s">
        <v>305</v>
      </c>
      <c r="B964" s="133" t="s">
        <v>140</v>
      </c>
      <c r="C964" s="133" t="s">
        <v>18</v>
      </c>
      <c r="D964" s="131" t="s">
        <v>677</v>
      </c>
      <c r="E964" s="125"/>
      <c r="F964" s="127">
        <f>F965</f>
        <v>0</v>
      </c>
      <c r="G964" s="127">
        <f t="shared" ref="G964:Q965" si="350">G965</f>
        <v>0</v>
      </c>
      <c r="H964" s="127">
        <f t="shared" si="350"/>
        <v>0</v>
      </c>
      <c r="I964" s="127">
        <f t="shared" si="350"/>
        <v>0</v>
      </c>
      <c r="J964" s="38">
        <f t="shared" si="350"/>
        <v>0</v>
      </c>
      <c r="K964" s="38">
        <f t="shared" si="350"/>
        <v>0</v>
      </c>
      <c r="L964" s="38">
        <f t="shared" si="350"/>
        <v>0</v>
      </c>
      <c r="M964" s="38">
        <f t="shared" si="350"/>
        <v>0</v>
      </c>
      <c r="N964" s="38">
        <f t="shared" si="350"/>
        <v>0</v>
      </c>
      <c r="O964" s="38">
        <f t="shared" si="350"/>
        <v>0</v>
      </c>
      <c r="P964" s="38">
        <f t="shared" si="350"/>
        <v>0</v>
      </c>
      <c r="Q964" s="38">
        <f t="shared" si="350"/>
        <v>0</v>
      </c>
      <c r="R964" s="110"/>
    </row>
    <row r="965" spans="1:18" s="41" customFormat="1" ht="33.75" hidden="1">
      <c r="A965" s="130" t="s">
        <v>197</v>
      </c>
      <c r="B965" s="133" t="s">
        <v>140</v>
      </c>
      <c r="C965" s="133" t="s">
        <v>18</v>
      </c>
      <c r="D965" s="131" t="s">
        <v>677</v>
      </c>
      <c r="E965" s="125" t="s">
        <v>504</v>
      </c>
      <c r="F965" s="127">
        <f>F966</f>
        <v>0</v>
      </c>
      <c r="G965" s="127">
        <f t="shared" si="350"/>
        <v>0</v>
      </c>
      <c r="H965" s="127">
        <f t="shared" si="350"/>
        <v>0</v>
      </c>
      <c r="I965" s="127">
        <f t="shared" si="350"/>
        <v>0</v>
      </c>
      <c r="J965" s="38">
        <f t="shared" si="350"/>
        <v>0</v>
      </c>
      <c r="K965" s="38">
        <f t="shared" si="350"/>
        <v>0</v>
      </c>
      <c r="L965" s="38">
        <f t="shared" si="350"/>
        <v>0</v>
      </c>
      <c r="M965" s="38">
        <f t="shared" si="350"/>
        <v>0</v>
      </c>
      <c r="N965" s="38">
        <f t="shared" si="350"/>
        <v>0</v>
      </c>
      <c r="O965" s="38">
        <f t="shared" si="350"/>
        <v>0</v>
      </c>
      <c r="P965" s="38">
        <f t="shared" si="350"/>
        <v>0</v>
      </c>
      <c r="Q965" s="38">
        <f t="shared" si="350"/>
        <v>0</v>
      </c>
      <c r="R965" s="110"/>
    </row>
    <row r="966" spans="1:18" s="41" customFormat="1" ht="20.25" hidden="1">
      <c r="A966" s="130" t="s">
        <v>195</v>
      </c>
      <c r="B966" s="133" t="s">
        <v>140</v>
      </c>
      <c r="C966" s="133" t="s">
        <v>18</v>
      </c>
      <c r="D966" s="131" t="s">
        <v>677</v>
      </c>
      <c r="E966" s="125" t="s">
        <v>505</v>
      </c>
      <c r="F966" s="127"/>
      <c r="G966" s="127"/>
      <c r="H966" s="127"/>
      <c r="I966" s="128"/>
      <c r="J966" s="54"/>
      <c r="K966" s="54"/>
      <c r="L966" s="54"/>
      <c r="M966" s="54"/>
      <c r="N966" s="38">
        <f>F966+J966+K966</f>
        <v>0</v>
      </c>
      <c r="O966" s="38">
        <f>G966+K966</f>
        <v>0</v>
      </c>
      <c r="P966" s="38">
        <f>H966+L966+M966</f>
        <v>0</v>
      </c>
      <c r="Q966" s="39">
        <f>I966+M966</f>
        <v>0</v>
      </c>
      <c r="R966" s="110"/>
    </row>
    <row r="967" spans="1:18" s="41" customFormat="1" ht="83.25" hidden="1">
      <c r="A967" s="129" t="s">
        <v>453</v>
      </c>
      <c r="B967" s="125" t="s">
        <v>140</v>
      </c>
      <c r="C967" s="125" t="s">
        <v>18</v>
      </c>
      <c r="D967" s="125" t="s">
        <v>675</v>
      </c>
      <c r="E967" s="126"/>
      <c r="F967" s="143"/>
      <c r="G967" s="143"/>
      <c r="H967" s="143"/>
      <c r="I967" s="157"/>
      <c r="J967" s="54"/>
      <c r="K967" s="54"/>
      <c r="L967" s="54"/>
      <c r="M967" s="54"/>
      <c r="N967" s="62"/>
      <c r="O967" s="62"/>
      <c r="P967" s="62"/>
      <c r="Q967" s="115"/>
      <c r="R967" s="110"/>
    </row>
    <row r="968" spans="1:18" s="41" customFormat="1" ht="33.75" hidden="1">
      <c r="A968" s="129" t="s">
        <v>77</v>
      </c>
      <c r="B968" s="125" t="s">
        <v>140</v>
      </c>
      <c r="C968" s="125" t="s">
        <v>18</v>
      </c>
      <c r="D968" s="125" t="s">
        <v>675</v>
      </c>
      <c r="E968" s="126">
        <v>600</v>
      </c>
      <c r="F968" s="143"/>
      <c r="G968" s="143"/>
      <c r="H968" s="143"/>
      <c r="I968" s="157"/>
      <c r="J968" s="54"/>
      <c r="K968" s="54"/>
      <c r="L968" s="54"/>
      <c r="M968" s="54"/>
      <c r="N968" s="62"/>
      <c r="O968" s="62"/>
      <c r="P968" s="62"/>
      <c r="Q968" s="115"/>
      <c r="R968" s="110"/>
    </row>
    <row r="969" spans="1:18" s="41" customFormat="1" ht="20.25" hidden="1">
      <c r="A969" s="155" t="s">
        <v>146</v>
      </c>
      <c r="B969" s="125" t="s">
        <v>140</v>
      </c>
      <c r="C969" s="125" t="s">
        <v>18</v>
      </c>
      <c r="D969" s="125" t="s">
        <v>675</v>
      </c>
      <c r="E969" s="126">
        <v>610</v>
      </c>
      <c r="F969" s="143"/>
      <c r="G969" s="143"/>
      <c r="H969" s="143"/>
      <c r="I969" s="157"/>
      <c r="J969" s="54"/>
      <c r="K969" s="54"/>
      <c r="L969" s="54"/>
      <c r="M969" s="54"/>
      <c r="N969" s="62"/>
      <c r="O969" s="62"/>
      <c r="P969" s="62"/>
      <c r="Q969" s="115"/>
      <c r="R969" s="110"/>
    </row>
    <row r="970" spans="1:18" s="41" customFormat="1" ht="20.25" hidden="1">
      <c r="A970" s="158" t="s">
        <v>19</v>
      </c>
      <c r="B970" s="125" t="s">
        <v>140</v>
      </c>
      <c r="C970" s="125" t="s">
        <v>18</v>
      </c>
      <c r="D970" s="131" t="s">
        <v>20</v>
      </c>
      <c r="E970" s="125"/>
      <c r="F970" s="127">
        <f>F975+F971+F982+F986+F989+F992+F995</f>
        <v>0</v>
      </c>
      <c r="G970" s="127">
        <f>G975+G971+G982+G986+G989+G992+G995</f>
        <v>0</v>
      </c>
      <c r="H970" s="127">
        <f>H975+H971+H982+H986+H989+H992+H995</f>
        <v>0</v>
      </c>
      <c r="I970" s="127">
        <f>I975+I971+I982+I986+I989+I992+I995</f>
        <v>0</v>
      </c>
      <c r="J970" s="54"/>
      <c r="K970" s="54"/>
      <c r="L970" s="54"/>
      <c r="M970" s="54"/>
      <c r="N970" s="38">
        <f>N975+N971+N982+N986+N989+N992+N995</f>
        <v>0</v>
      </c>
      <c r="O970" s="38">
        <f>O975+O971+O982+O986+O989+O992+O995</f>
        <v>0</v>
      </c>
      <c r="P970" s="38">
        <f>P975+P971+P982+P986+P989+P992+P995</f>
        <v>0</v>
      </c>
      <c r="Q970" s="38">
        <f>Q975+Q971+Q982+Q986+Q989+Q992+Q995</f>
        <v>0</v>
      </c>
      <c r="R970" s="110"/>
    </row>
    <row r="971" spans="1:18" s="41" customFormat="1" ht="33.75" hidden="1">
      <c r="A971" s="158" t="s">
        <v>668</v>
      </c>
      <c r="B971" s="125" t="s">
        <v>140</v>
      </c>
      <c r="C971" s="125" t="s">
        <v>18</v>
      </c>
      <c r="D971" s="131" t="s">
        <v>159</v>
      </c>
      <c r="E971" s="125"/>
      <c r="F971" s="127">
        <f>F972</f>
        <v>0</v>
      </c>
      <c r="G971" s="159">
        <f t="shared" ref="G971:I973" si="351">G972</f>
        <v>0</v>
      </c>
      <c r="H971" s="127">
        <f t="shared" si="351"/>
        <v>0</v>
      </c>
      <c r="I971" s="160">
        <f t="shared" si="351"/>
        <v>0</v>
      </c>
      <c r="J971" s="54"/>
      <c r="K971" s="54"/>
      <c r="L971" s="54"/>
      <c r="M971" s="54"/>
      <c r="N971" s="38">
        <f>N972</f>
        <v>0</v>
      </c>
      <c r="O971" s="119">
        <f t="shared" ref="O971:Q973" si="352">O972</f>
        <v>0</v>
      </c>
      <c r="P971" s="38">
        <f t="shared" si="352"/>
        <v>0</v>
      </c>
      <c r="Q971" s="120">
        <f t="shared" si="352"/>
        <v>0</v>
      </c>
      <c r="R971" s="110"/>
    </row>
    <row r="972" spans="1:18" s="41" customFormat="1" ht="20.25" hidden="1">
      <c r="A972" s="158" t="s">
        <v>295</v>
      </c>
      <c r="B972" s="125" t="s">
        <v>140</v>
      </c>
      <c r="C972" s="125" t="s">
        <v>18</v>
      </c>
      <c r="D972" s="131" t="s">
        <v>678</v>
      </c>
      <c r="E972" s="125"/>
      <c r="F972" s="127">
        <f>F973</f>
        <v>0</v>
      </c>
      <c r="G972" s="159">
        <f t="shared" si="351"/>
        <v>0</v>
      </c>
      <c r="H972" s="127">
        <f t="shared" si="351"/>
        <v>0</v>
      </c>
      <c r="I972" s="160">
        <f t="shared" si="351"/>
        <v>0</v>
      </c>
      <c r="J972" s="54"/>
      <c r="K972" s="54"/>
      <c r="L972" s="54"/>
      <c r="M972" s="54"/>
      <c r="N972" s="38">
        <f>N973</f>
        <v>0</v>
      </c>
      <c r="O972" s="119">
        <f t="shared" si="352"/>
        <v>0</v>
      </c>
      <c r="P972" s="38">
        <f t="shared" si="352"/>
        <v>0</v>
      </c>
      <c r="Q972" s="120">
        <f t="shared" si="352"/>
        <v>0</v>
      </c>
      <c r="R972" s="110"/>
    </row>
    <row r="973" spans="1:18" s="41" customFormat="1" ht="33.75" hidden="1">
      <c r="A973" s="158" t="s">
        <v>77</v>
      </c>
      <c r="B973" s="125" t="s">
        <v>140</v>
      </c>
      <c r="C973" s="125" t="s">
        <v>18</v>
      </c>
      <c r="D973" s="131" t="s">
        <v>678</v>
      </c>
      <c r="E973" s="125" t="s">
        <v>471</v>
      </c>
      <c r="F973" s="127">
        <f>F974</f>
        <v>0</v>
      </c>
      <c r="G973" s="159">
        <f t="shared" si="351"/>
        <v>0</v>
      </c>
      <c r="H973" s="127">
        <f t="shared" si="351"/>
        <v>0</v>
      </c>
      <c r="I973" s="160">
        <f t="shared" si="351"/>
        <v>0</v>
      </c>
      <c r="J973" s="54"/>
      <c r="K973" s="54"/>
      <c r="L973" s="54"/>
      <c r="M973" s="54"/>
      <c r="N973" s="38">
        <f>N974</f>
        <v>0</v>
      </c>
      <c r="O973" s="119">
        <f t="shared" si="352"/>
        <v>0</v>
      </c>
      <c r="P973" s="38">
        <f t="shared" si="352"/>
        <v>0</v>
      </c>
      <c r="Q973" s="120">
        <f t="shared" si="352"/>
        <v>0</v>
      </c>
      <c r="R973" s="110"/>
    </row>
    <row r="974" spans="1:18" s="41" customFormat="1" ht="20.25" hidden="1">
      <c r="A974" s="158" t="s">
        <v>146</v>
      </c>
      <c r="B974" s="125" t="s">
        <v>140</v>
      </c>
      <c r="C974" s="125" t="s">
        <v>18</v>
      </c>
      <c r="D974" s="131" t="s">
        <v>678</v>
      </c>
      <c r="E974" s="125">
        <v>610</v>
      </c>
      <c r="F974" s="127"/>
      <c r="G974" s="159"/>
      <c r="H974" s="127"/>
      <c r="I974" s="160"/>
      <c r="J974" s="54"/>
      <c r="K974" s="54"/>
      <c r="L974" s="54"/>
      <c r="M974" s="54"/>
      <c r="N974" s="38"/>
      <c r="O974" s="119"/>
      <c r="P974" s="38"/>
      <c r="Q974" s="120"/>
      <c r="R974" s="110"/>
    </row>
    <row r="975" spans="1:18" s="41" customFormat="1" ht="20.25" hidden="1">
      <c r="A975" s="161" t="s">
        <v>67</v>
      </c>
      <c r="B975" s="125" t="s">
        <v>140</v>
      </c>
      <c r="C975" s="125" t="s">
        <v>18</v>
      </c>
      <c r="D975" s="125" t="s">
        <v>94</v>
      </c>
      <c r="E975" s="125"/>
      <c r="F975" s="127">
        <f>F976+F979</f>
        <v>0</v>
      </c>
      <c r="G975" s="127">
        <f>G976+G979</f>
        <v>0</v>
      </c>
      <c r="H975" s="127">
        <f>H976+H979</f>
        <v>0</v>
      </c>
      <c r="I975" s="128">
        <f>I976+I979</f>
        <v>0</v>
      </c>
      <c r="J975" s="54"/>
      <c r="K975" s="54"/>
      <c r="L975" s="54"/>
      <c r="M975" s="54"/>
      <c r="N975" s="38">
        <f>N976+N979</f>
        <v>0</v>
      </c>
      <c r="O975" s="38">
        <f>O976+O979</f>
        <v>0</v>
      </c>
      <c r="P975" s="38">
        <f>P976+P979</f>
        <v>0</v>
      </c>
      <c r="Q975" s="39">
        <f>Q976+Q979</f>
        <v>0</v>
      </c>
      <c r="R975" s="110"/>
    </row>
    <row r="976" spans="1:18" s="41" customFormat="1" ht="20.25" hidden="1">
      <c r="A976" s="147" t="s">
        <v>195</v>
      </c>
      <c r="B976" s="125" t="s">
        <v>140</v>
      </c>
      <c r="C976" s="125" t="s">
        <v>18</v>
      </c>
      <c r="D976" s="125" t="s">
        <v>626</v>
      </c>
      <c r="E976" s="125"/>
      <c r="F976" s="144">
        <f t="shared" ref="F976:I977" si="353">F977</f>
        <v>0</v>
      </c>
      <c r="G976" s="144">
        <f t="shared" si="353"/>
        <v>0</v>
      </c>
      <c r="H976" s="144">
        <f t="shared" si="353"/>
        <v>0</v>
      </c>
      <c r="I976" s="145">
        <f t="shared" si="353"/>
        <v>0</v>
      </c>
      <c r="J976" s="54"/>
      <c r="K976" s="54"/>
      <c r="L976" s="54"/>
      <c r="M976" s="54"/>
      <c r="N976" s="47">
        <f t="shared" ref="N976:Q977" si="354">N977</f>
        <v>0</v>
      </c>
      <c r="O976" s="47">
        <f t="shared" si="354"/>
        <v>0</v>
      </c>
      <c r="P976" s="47">
        <f t="shared" si="354"/>
        <v>0</v>
      </c>
      <c r="Q976" s="48">
        <f t="shared" si="354"/>
        <v>0</v>
      </c>
      <c r="R976" s="110"/>
    </row>
    <row r="977" spans="1:18" s="41" customFormat="1" ht="33.75" hidden="1">
      <c r="A977" s="130" t="s">
        <v>197</v>
      </c>
      <c r="B977" s="125" t="s">
        <v>140</v>
      </c>
      <c r="C977" s="125" t="s">
        <v>18</v>
      </c>
      <c r="D977" s="125" t="s">
        <v>626</v>
      </c>
      <c r="E977" s="125" t="s">
        <v>504</v>
      </c>
      <c r="F977" s="127">
        <f t="shared" si="353"/>
        <v>0</v>
      </c>
      <c r="G977" s="127">
        <f t="shared" si="353"/>
        <v>0</v>
      </c>
      <c r="H977" s="127">
        <f t="shared" si="353"/>
        <v>0</v>
      </c>
      <c r="I977" s="128">
        <f t="shared" si="353"/>
        <v>0</v>
      </c>
      <c r="J977" s="54"/>
      <c r="K977" s="54"/>
      <c r="L977" s="54"/>
      <c r="M977" s="54"/>
      <c r="N977" s="38">
        <f t="shared" si="354"/>
        <v>0</v>
      </c>
      <c r="O977" s="38">
        <f t="shared" si="354"/>
        <v>0</v>
      </c>
      <c r="P977" s="38">
        <f t="shared" si="354"/>
        <v>0</v>
      </c>
      <c r="Q977" s="39">
        <f t="shared" si="354"/>
        <v>0</v>
      </c>
      <c r="R977" s="110"/>
    </row>
    <row r="978" spans="1:18" s="41" customFormat="1" ht="20.25" hidden="1">
      <c r="A978" s="147" t="s">
        <v>195</v>
      </c>
      <c r="B978" s="125" t="s">
        <v>140</v>
      </c>
      <c r="C978" s="125" t="s">
        <v>18</v>
      </c>
      <c r="D978" s="125" t="s">
        <v>626</v>
      </c>
      <c r="E978" s="125" t="s">
        <v>505</v>
      </c>
      <c r="F978" s="127"/>
      <c r="G978" s="127"/>
      <c r="H978" s="127"/>
      <c r="I978" s="128"/>
      <c r="J978" s="54"/>
      <c r="K978" s="54"/>
      <c r="L978" s="54"/>
      <c r="M978" s="54"/>
      <c r="N978" s="38"/>
      <c r="O978" s="38"/>
      <c r="P978" s="38"/>
      <c r="Q978" s="39"/>
      <c r="R978" s="110"/>
    </row>
    <row r="979" spans="1:18" s="41" customFormat="1" ht="23.25" hidden="1" customHeight="1">
      <c r="A979" s="147" t="s">
        <v>297</v>
      </c>
      <c r="B979" s="125" t="s">
        <v>140</v>
      </c>
      <c r="C979" s="125" t="s">
        <v>18</v>
      </c>
      <c r="D979" s="125" t="s">
        <v>679</v>
      </c>
      <c r="E979" s="125"/>
      <c r="F979" s="127">
        <f>F980</f>
        <v>0</v>
      </c>
      <c r="G979" s="127">
        <f t="shared" ref="G979:I980" si="355">G980</f>
        <v>0</v>
      </c>
      <c r="H979" s="127">
        <f t="shared" si="355"/>
        <v>0</v>
      </c>
      <c r="I979" s="128">
        <f t="shared" si="355"/>
        <v>0</v>
      </c>
      <c r="J979" s="54"/>
      <c r="K979" s="54"/>
      <c r="L979" s="54"/>
      <c r="M979" s="54"/>
      <c r="N979" s="38">
        <f>N980</f>
        <v>0</v>
      </c>
      <c r="O979" s="38">
        <f t="shared" ref="O979:Q980" si="356">O980</f>
        <v>0</v>
      </c>
      <c r="P979" s="38">
        <f t="shared" si="356"/>
        <v>0</v>
      </c>
      <c r="Q979" s="39">
        <f t="shared" si="356"/>
        <v>0</v>
      </c>
      <c r="R979" s="110"/>
    </row>
    <row r="980" spans="1:18" s="41" customFormat="1" ht="33.75" hidden="1">
      <c r="A980" s="147" t="s">
        <v>77</v>
      </c>
      <c r="B980" s="125" t="s">
        <v>140</v>
      </c>
      <c r="C980" s="125" t="s">
        <v>18</v>
      </c>
      <c r="D980" s="125" t="s">
        <v>679</v>
      </c>
      <c r="E980" s="125" t="s">
        <v>471</v>
      </c>
      <c r="F980" s="127">
        <f>F981</f>
        <v>0</v>
      </c>
      <c r="G980" s="127">
        <f t="shared" si="355"/>
        <v>0</v>
      </c>
      <c r="H980" s="127">
        <f t="shared" si="355"/>
        <v>0</v>
      </c>
      <c r="I980" s="128">
        <f t="shared" si="355"/>
        <v>0</v>
      </c>
      <c r="J980" s="54"/>
      <c r="K980" s="54"/>
      <c r="L980" s="54"/>
      <c r="M980" s="54"/>
      <c r="N980" s="38">
        <f>N981</f>
        <v>0</v>
      </c>
      <c r="O980" s="38">
        <f t="shared" si="356"/>
        <v>0</v>
      </c>
      <c r="P980" s="38">
        <f t="shared" si="356"/>
        <v>0</v>
      </c>
      <c r="Q980" s="39">
        <f t="shared" si="356"/>
        <v>0</v>
      </c>
      <c r="R980" s="110"/>
    </row>
    <row r="981" spans="1:18" s="41" customFormat="1" ht="20.25" hidden="1">
      <c r="A981" s="147" t="s">
        <v>146</v>
      </c>
      <c r="B981" s="125" t="s">
        <v>140</v>
      </c>
      <c r="C981" s="125" t="s">
        <v>18</v>
      </c>
      <c r="D981" s="125" t="s">
        <v>679</v>
      </c>
      <c r="E981" s="125">
        <v>610</v>
      </c>
      <c r="F981" s="127"/>
      <c r="G981" s="127"/>
      <c r="H981" s="127"/>
      <c r="I981" s="128"/>
      <c r="J981" s="54"/>
      <c r="K981" s="54"/>
      <c r="L981" s="54"/>
      <c r="M981" s="54"/>
      <c r="N981" s="38"/>
      <c r="O981" s="38"/>
      <c r="P981" s="38"/>
      <c r="Q981" s="39"/>
      <c r="R981" s="110"/>
    </row>
    <row r="982" spans="1:18" s="41" customFormat="1" ht="66.75" hidden="1">
      <c r="A982" s="147" t="s">
        <v>176</v>
      </c>
      <c r="B982" s="125" t="s">
        <v>140</v>
      </c>
      <c r="C982" s="125" t="s">
        <v>18</v>
      </c>
      <c r="D982" s="125" t="s">
        <v>680</v>
      </c>
      <c r="E982" s="125"/>
      <c r="F982" s="127">
        <f>F983</f>
        <v>0</v>
      </c>
      <c r="G982" s="127">
        <f t="shared" ref="G982:I984" si="357">G983</f>
        <v>0</v>
      </c>
      <c r="H982" s="127">
        <f t="shared" si="357"/>
        <v>0</v>
      </c>
      <c r="I982" s="128">
        <f t="shared" si="357"/>
        <v>0</v>
      </c>
      <c r="J982" s="54"/>
      <c r="K982" s="54"/>
      <c r="L982" s="54"/>
      <c r="M982" s="54"/>
      <c r="N982" s="38">
        <f>N983</f>
        <v>0</v>
      </c>
      <c r="O982" s="38">
        <f t="shared" ref="O982:Q984" si="358">O983</f>
        <v>0</v>
      </c>
      <c r="P982" s="38">
        <f t="shared" si="358"/>
        <v>0</v>
      </c>
      <c r="Q982" s="39">
        <f t="shared" si="358"/>
        <v>0</v>
      </c>
      <c r="R982" s="110"/>
    </row>
    <row r="983" spans="1:18" s="41" customFormat="1" ht="33.75" hidden="1">
      <c r="A983" s="147" t="s">
        <v>300</v>
      </c>
      <c r="B983" s="125" t="s">
        <v>140</v>
      </c>
      <c r="C983" s="125" t="s">
        <v>18</v>
      </c>
      <c r="D983" s="125" t="s">
        <v>681</v>
      </c>
      <c r="E983" s="125"/>
      <c r="F983" s="127">
        <f>F984</f>
        <v>0</v>
      </c>
      <c r="G983" s="127">
        <f t="shared" si="357"/>
        <v>0</v>
      </c>
      <c r="H983" s="127">
        <f t="shared" si="357"/>
        <v>0</v>
      </c>
      <c r="I983" s="128">
        <f t="shared" si="357"/>
        <v>0</v>
      </c>
      <c r="J983" s="54"/>
      <c r="K983" s="54"/>
      <c r="L983" s="54"/>
      <c r="M983" s="54"/>
      <c r="N983" s="38">
        <f>N984</f>
        <v>0</v>
      </c>
      <c r="O983" s="38">
        <f t="shared" si="358"/>
        <v>0</v>
      </c>
      <c r="P983" s="38">
        <f t="shared" si="358"/>
        <v>0</v>
      </c>
      <c r="Q983" s="39">
        <f t="shared" si="358"/>
        <v>0</v>
      </c>
      <c r="R983" s="110"/>
    </row>
    <row r="984" spans="1:18" s="41" customFormat="1" ht="20.25" hidden="1">
      <c r="A984" s="147" t="s">
        <v>39</v>
      </c>
      <c r="B984" s="125" t="s">
        <v>140</v>
      </c>
      <c r="C984" s="125" t="s">
        <v>18</v>
      </c>
      <c r="D984" s="125" t="s">
        <v>681</v>
      </c>
      <c r="E984" s="125" t="s">
        <v>490</v>
      </c>
      <c r="F984" s="127">
        <f>F985</f>
        <v>0</v>
      </c>
      <c r="G984" s="127">
        <f t="shared" si="357"/>
        <v>0</v>
      </c>
      <c r="H984" s="127">
        <f t="shared" si="357"/>
        <v>0</v>
      </c>
      <c r="I984" s="128">
        <f t="shared" si="357"/>
        <v>0</v>
      </c>
      <c r="J984" s="54"/>
      <c r="K984" s="54"/>
      <c r="L984" s="54"/>
      <c r="M984" s="54"/>
      <c r="N984" s="38">
        <f>N985</f>
        <v>0</v>
      </c>
      <c r="O984" s="38">
        <f t="shared" si="358"/>
        <v>0</v>
      </c>
      <c r="P984" s="38">
        <f t="shared" si="358"/>
        <v>0</v>
      </c>
      <c r="Q984" s="39">
        <f t="shared" si="358"/>
        <v>0</v>
      </c>
      <c r="R984" s="110"/>
    </row>
    <row r="985" spans="1:18" s="41" customFormat="1" ht="66.75" hidden="1">
      <c r="A985" s="147" t="s">
        <v>682</v>
      </c>
      <c r="B985" s="125" t="s">
        <v>140</v>
      </c>
      <c r="C985" s="125" t="s">
        <v>18</v>
      </c>
      <c r="D985" s="125" t="s">
        <v>681</v>
      </c>
      <c r="E985" s="125">
        <v>810</v>
      </c>
      <c r="F985" s="127"/>
      <c r="G985" s="127"/>
      <c r="H985" s="127"/>
      <c r="I985" s="128"/>
      <c r="J985" s="54"/>
      <c r="K985" s="54"/>
      <c r="L985" s="54"/>
      <c r="M985" s="54"/>
      <c r="N985" s="38"/>
      <c r="O985" s="38"/>
      <c r="P985" s="38"/>
      <c r="Q985" s="39"/>
      <c r="R985" s="110"/>
    </row>
    <row r="986" spans="1:18" s="41" customFormat="1" ht="50.25" hidden="1">
      <c r="A986" s="147" t="s">
        <v>303</v>
      </c>
      <c r="B986" s="125" t="s">
        <v>140</v>
      </c>
      <c r="C986" s="125" t="s">
        <v>18</v>
      </c>
      <c r="D986" s="125" t="s">
        <v>683</v>
      </c>
      <c r="E986" s="133"/>
      <c r="F986" s="127">
        <f>F987</f>
        <v>0</v>
      </c>
      <c r="G986" s="127">
        <f t="shared" ref="G986:I987" si="359">G987</f>
        <v>0</v>
      </c>
      <c r="H986" s="127">
        <f t="shared" si="359"/>
        <v>0</v>
      </c>
      <c r="I986" s="127">
        <f t="shared" si="359"/>
        <v>0</v>
      </c>
      <c r="J986" s="54"/>
      <c r="K986" s="54"/>
      <c r="L986" s="54"/>
      <c r="M986" s="54"/>
      <c r="N986" s="38">
        <f>N987</f>
        <v>0</v>
      </c>
      <c r="O986" s="38">
        <f t="shared" ref="O986:Q987" si="360">O987</f>
        <v>0</v>
      </c>
      <c r="P986" s="38">
        <f t="shared" si="360"/>
        <v>0</v>
      </c>
      <c r="Q986" s="38">
        <f t="shared" si="360"/>
        <v>0</v>
      </c>
      <c r="R986" s="110"/>
    </row>
    <row r="987" spans="1:18" s="41" customFormat="1" ht="33.75" hidden="1">
      <c r="A987" s="158" t="s">
        <v>77</v>
      </c>
      <c r="B987" s="125" t="s">
        <v>140</v>
      </c>
      <c r="C987" s="125" t="s">
        <v>18</v>
      </c>
      <c r="D987" s="125" t="s">
        <v>683</v>
      </c>
      <c r="E987" s="133" t="s">
        <v>471</v>
      </c>
      <c r="F987" s="127">
        <f>F988</f>
        <v>0</v>
      </c>
      <c r="G987" s="127">
        <f t="shared" si="359"/>
        <v>0</v>
      </c>
      <c r="H987" s="127">
        <f t="shared" si="359"/>
        <v>0</v>
      </c>
      <c r="I987" s="127">
        <f t="shared" si="359"/>
        <v>0</v>
      </c>
      <c r="J987" s="54"/>
      <c r="K987" s="54"/>
      <c r="L987" s="54"/>
      <c r="M987" s="54"/>
      <c r="N987" s="38">
        <f>N988</f>
        <v>0</v>
      </c>
      <c r="O987" s="38">
        <f t="shared" si="360"/>
        <v>0</v>
      </c>
      <c r="P987" s="38">
        <f t="shared" si="360"/>
        <v>0</v>
      </c>
      <c r="Q987" s="38">
        <f t="shared" si="360"/>
        <v>0</v>
      </c>
      <c r="R987" s="110"/>
    </row>
    <row r="988" spans="1:18" s="41" customFormat="1" ht="20.25" hidden="1">
      <c r="A988" s="158" t="s">
        <v>146</v>
      </c>
      <c r="B988" s="125" t="s">
        <v>140</v>
      </c>
      <c r="C988" s="125" t="s">
        <v>18</v>
      </c>
      <c r="D988" s="125" t="s">
        <v>683</v>
      </c>
      <c r="E988" s="133" t="s">
        <v>472</v>
      </c>
      <c r="F988" s="127"/>
      <c r="G988" s="127"/>
      <c r="H988" s="127"/>
      <c r="I988" s="128"/>
      <c r="J988" s="54"/>
      <c r="K988" s="54"/>
      <c r="L988" s="54"/>
      <c r="M988" s="54"/>
      <c r="N988" s="38"/>
      <c r="O988" s="38"/>
      <c r="P988" s="38"/>
      <c r="Q988" s="39"/>
      <c r="R988" s="110"/>
    </row>
    <row r="989" spans="1:18" s="41" customFormat="1" ht="83.25" hidden="1">
      <c r="A989" s="158" t="s">
        <v>453</v>
      </c>
      <c r="B989" s="125" t="s">
        <v>140</v>
      </c>
      <c r="C989" s="125" t="s">
        <v>18</v>
      </c>
      <c r="D989" s="125" t="s">
        <v>684</v>
      </c>
      <c r="E989" s="133"/>
      <c r="F989" s="127">
        <f>F990</f>
        <v>0</v>
      </c>
      <c r="G989" s="127">
        <f t="shared" ref="G989:I990" si="361">G990</f>
        <v>0</v>
      </c>
      <c r="H989" s="127">
        <f t="shared" si="361"/>
        <v>0</v>
      </c>
      <c r="I989" s="127">
        <f t="shared" si="361"/>
        <v>0</v>
      </c>
      <c r="J989" s="54"/>
      <c r="K989" s="54"/>
      <c r="L989" s="54"/>
      <c r="M989" s="54"/>
      <c r="N989" s="38">
        <f>N990</f>
        <v>0</v>
      </c>
      <c r="O989" s="38">
        <f t="shared" ref="O989:Q990" si="362">O990</f>
        <v>0</v>
      </c>
      <c r="P989" s="38">
        <f t="shared" si="362"/>
        <v>0</v>
      </c>
      <c r="Q989" s="38">
        <f t="shared" si="362"/>
        <v>0</v>
      </c>
      <c r="R989" s="110"/>
    </row>
    <row r="990" spans="1:18" s="41" customFormat="1" ht="33.75" hidden="1">
      <c r="A990" s="158" t="s">
        <v>77</v>
      </c>
      <c r="B990" s="125" t="s">
        <v>140</v>
      </c>
      <c r="C990" s="125" t="s">
        <v>18</v>
      </c>
      <c r="D990" s="125" t="s">
        <v>684</v>
      </c>
      <c r="E990" s="133" t="s">
        <v>471</v>
      </c>
      <c r="F990" s="127">
        <f>F991</f>
        <v>0</v>
      </c>
      <c r="G990" s="127">
        <f t="shared" si="361"/>
        <v>0</v>
      </c>
      <c r="H990" s="127">
        <f t="shared" si="361"/>
        <v>0</v>
      </c>
      <c r="I990" s="127">
        <f t="shared" si="361"/>
        <v>0</v>
      </c>
      <c r="J990" s="54"/>
      <c r="K990" s="54"/>
      <c r="L990" s="54"/>
      <c r="M990" s="54"/>
      <c r="N990" s="38">
        <f>N991</f>
        <v>0</v>
      </c>
      <c r="O990" s="38">
        <f t="shared" si="362"/>
        <v>0</v>
      </c>
      <c r="P990" s="38">
        <f t="shared" si="362"/>
        <v>0</v>
      </c>
      <c r="Q990" s="38">
        <f t="shared" si="362"/>
        <v>0</v>
      </c>
      <c r="R990" s="110"/>
    </row>
    <row r="991" spans="1:18" s="41" customFormat="1" ht="20.25" hidden="1">
      <c r="A991" s="158" t="s">
        <v>146</v>
      </c>
      <c r="B991" s="125" t="s">
        <v>140</v>
      </c>
      <c r="C991" s="125" t="s">
        <v>18</v>
      </c>
      <c r="D991" s="125" t="s">
        <v>684</v>
      </c>
      <c r="E991" s="133" t="s">
        <v>472</v>
      </c>
      <c r="F991" s="127"/>
      <c r="G991" s="127"/>
      <c r="H991" s="127"/>
      <c r="I991" s="128"/>
      <c r="J991" s="54"/>
      <c r="K991" s="54"/>
      <c r="L991" s="54"/>
      <c r="M991" s="54"/>
      <c r="N991" s="38"/>
      <c r="O991" s="38"/>
      <c r="P991" s="38"/>
      <c r="Q991" s="39"/>
      <c r="R991" s="110"/>
    </row>
    <row r="992" spans="1:18" s="41" customFormat="1" ht="33.75" hidden="1">
      <c r="A992" s="147" t="s">
        <v>305</v>
      </c>
      <c r="B992" s="125" t="s">
        <v>140</v>
      </c>
      <c r="C992" s="125" t="s">
        <v>18</v>
      </c>
      <c r="D992" s="125" t="s">
        <v>685</v>
      </c>
      <c r="E992" s="125"/>
      <c r="F992" s="127"/>
      <c r="G992" s="127"/>
      <c r="H992" s="127"/>
      <c r="I992" s="128"/>
      <c r="J992" s="54"/>
      <c r="K992" s="54"/>
      <c r="L992" s="54"/>
      <c r="M992" s="54"/>
      <c r="N992" s="38"/>
      <c r="O992" s="38"/>
      <c r="P992" s="38"/>
      <c r="Q992" s="39"/>
      <c r="R992" s="110"/>
    </row>
    <row r="993" spans="1:18" s="41" customFormat="1" ht="33.75" hidden="1">
      <c r="A993" s="147" t="s">
        <v>197</v>
      </c>
      <c r="B993" s="125" t="s">
        <v>140</v>
      </c>
      <c r="C993" s="125" t="s">
        <v>18</v>
      </c>
      <c r="D993" s="125" t="s">
        <v>685</v>
      </c>
      <c r="E993" s="125" t="s">
        <v>504</v>
      </c>
      <c r="F993" s="127"/>
      <c r="G993" s="127"/>
      <c r="H993" s="127"/>
      <c r="I993" s="128"/>
      <c r="J993" s="54"/>
      <c r="K993" s="54"/>
      <c r="L993" s="54"/>
      <c r="M993" s="54"/>
      <c r="N993" s="38"/>
      <c r="O993" s="38"/>
      <c r="P993" s="38"/>
      <c r="Q993" s="39"/>
      <c r="R993" s="110"/>
    </row>
    <row r="994" spans="1:18" s="41" customFormat="1" ht="20.25" hidden="1">
      <c r="A994" s="147" t="s">
        <v>195</v>
      </c>
      <c r="B994" s="125" t="s">
        <v>140</v>
      </c>
      <c r="C994" s="125" t="s">
        <v>18</v>
      </c>
      <c r="D994" s="125" t="s">
        <v>686</v>
      </c>
      <c r="E994" s="125" t="s">
        <v>505</v>
      </c>
      <c r="F994" s="127"/>
      <c r="G994" s="127"/>
      <c r="H994" s="127"/>
      <c r="I994" s="128"/>
      <c r="J994" s="54"/>
      <c r="K994" s="54"/>
      <c r="L994" s="54"/>
      <c r="M994" s="54"/>
      <c r="N994" s="38"/>
      <c r="O994" s="38"/>
      <c r="P994" s="38"/>
      <c r="Q994" s="39"/>
      <c r="R994" s="110"/>
    </row>
    <row r="995" spans="1:18" s="41" customFormat="1" ht="33.75" hidden="1">
      <c r="A995" s="147" t="s">
        <v>305</v>
      </c>
      <c r="B995" s="125" t="s">
        <v>140</v>
      </c>
      <c r="C995" s="125" t="s">
        <v>18</v>
      </c>
      <c r="D995" s="125" t="s">
        <v>687</v>
      </c>
      <c r="E995" s="125"/>
      <c r="F995" s="127"/>
      <c r="G995" s="127"/>
      <c r="H995" s="127"/>
      <c r="I995" s="128"/>
      <c r="J995" s="54"/>
      <c r="K995" s="54"/>
      <c r="L995" s="54"/>
      <c r="M995" s="54"/>
      <c r="N995" s="38"/>
      <c r="O995" s="38"/>
      <c r="P995" s="38"/>
      <c r="Q995" s="39"/>
      <c r="R995" s="110"/>
    </row>
    <row r="996" spans="1:18" s="41" customFormat="1" ht="33.75" hidden="1">
      <c r="A996" s="147" t="s">
        <v>197</v>
      </c>
      <c r="B996" s="125" t="s">
        <v>140</v>
      </c>
      <c r="C996" s="125" t="s">
        <v>18</v>
      </c>
      <c r="D996" s="125" t="s">
        <v>687</v>
      </c>
      <c r="E996" s="125" t="s">
        <v>504</v>
      </c>
      <c r="F996" s="127"/>
      <c r="G996" s="127"/>
      <c r="H996" s="127"/>
      <c r="I996" s="128"/>
      <c r="J996" s="54"/>
      <c r="K996" s="54"/>
      <c r="L996" s="54"/>
      <c r="M996" s="54"/>
      <c r="N996" s="38"/>
      <c r="O996" s="38"/>
      <c r="P996" s="38"/>
      <c r="Q996" s="39"/>
      <c r="R996" s="110"/>
    </row>
    <row r="997" spans="1:18" s="41" customFormat="1" ht="20.25" hidden="1">
      <c r="A997" s="147" t="s">
        <v>195</v>
      </c>
      <c r="B997" s="125" t="s">
        <v>140</v>
      </c>
      <c r="C997" s="125" t="s">
        <v>18</v>
      </c>
      <c r="D997" s="125" t="s">
        <v>687</v>
      </c>
      <c r="E997" s="125" t="s">
        <v>505</v>
      </c>
      <c r="F997" s="127"/>
      <c r="G997" s="127"/>
      <c r="H997" s="127"/>
      <c r="I997" s="128"/>
      <c r="J997" s="54"/>
      <c r="K997" s="54"/>
      <c r="L997" s="54"/>
      <c r="M997" s="54"/>
      <c r="N997" s="38"/>
      <c r="O997" s="38"/>
      <c r="P997" s="38"/>
      <c r="Q997" s="39"/>
      <c r="R997" s="110"/>
    </row>
    <row r="998" spans="1:18" s="41" customFormat="1" ht="33.75" hidden="1">
      <c r="A998" s="130" t="s">
        <v>305</v>
      </c>
      <c r="B998" s="133" t="s">
        <v>140</v>
      </c>
      <c r="C998" s="133" t="s">
        <v>18</v>
      </c>
      <c r="D998" s="125" t="s">
        <v>306</v>
      </c>
      <c r="E998" s="125"/>
      <c r="F998" s="127">
        <f>F999</f>
        <v>0</v>
      </c>
      <c r="G998" s="127">
        <f t="shared" ref="G998:Q999" si="363">G999</f>
        <v>0</v>
      </c>
      <c r="H998" s="127">
        <f t="shared" si="363"/>
        <v>0</v>
      </c>
      <c r="I998" s="127">
        <f t="shared" si="363"/>
        <v>0</v>
      </c>
      <c r="J998" s="38">
        <f t="shared" si="363"/>
        <v>0</v>
      </c>
      <c r="K998" s="38">
        <f t="shared" si="363"/>
        <v>0</v>
      </c>
      <c r="L998" s="38">
        <f t="shared" si="363"/>
        <v>0</v>
      </c>
      <c r="M998" s="38">
        <f t="shared" si="363"/>
        <v>0</v>
      </c>
      <c r="N998" s="38">
        <f t="shared" si="363"/>
        <v>0</v>
      </c>
      <c r="O998" s="38">
        <f t="shared" si="363"/>
        <v>0</v>
      </c>
      <c r="P998" s="38">
        <f t="shared" si="363"/>
        <v>0</v>
      </c>
      <c r="Q998" s="38">
        <f t="shared" si="363"/>
        <v>0</v>
      </c>
      <c r="R998" s="110"/>
    </row>
    <row r="999" spans="1:18" s="41" customFormat="1" ht="33.75" hidden="1">
      <c r="A999" s="130" t="s">
        <v>197</v>
      </c>
      <c r="B999" s="133" t="s">
        <v>140</v>
      </c>
      <c r="C999" s="133" t="s">
        <v>18</v>
      </c>
      <c r="D999" s="125" t="s">
        <v>306</v>
      </c>
      <c r="E999" s="125" t="s">
        <v>504</v>
      </c>
      <c r="F999" s="127">
        <f>F1000</f>
        <v>0</v>
      </c>
      <c r="G999" s="127">
        <f t="shared" si="363"/>
        <v>0</v>
      </c>
      <c r="H999" s="127">
        <f t="shared" si="363"/>
        <v>0</v>
      </c>
      <c r="I999" s="127">
        <f t="shared" si="363"/>
        <v>0</v>
      </c>
      <c r="J999" s="38">
        <f t="shared" si="363"/>
        <v>0</v>
      </c>
      <c r="K999" s="38">
        <f t="shared" si="363"/>
        <v>0</v>
      </c>
      <c r="L999" s="38">
        <f t="shared" si="363"/>
        <v>0</v>
      </c>
      <c r="M999" s="38">
        <f t="shared" si="363"/>
        <v>0</v>
      </c>
      <c r="N999" s="38">
        <f t="shared" si="363"/>
        <v>0</v>
      </c>
      <c r="O999" s="38">
        <f t="shared" si="363"/>
        <v>0</v>
      </c>
      <c r="P999" s="38">
        <f t="shared" si="363"/>
        <v>0</v>
      </c>
      <c r="Q999" s="38">
        <f t="shared" si="363"/>
        <v>0</v>
      </c>
      <c r="R999" s="110"/>
    </row>
    <row r="1000" spans="1:18" s="41" customFormat="1" ht="20.25" hidden="1">
      <c r="A1000" s="130" t="s">
        <v>195</v>
      </c>
      <c r="B1000" s="133" t="s">
        <v>140</v>
      </c>
      <c r="C1000" s="133" t="s">
        <v>18</v>
      </c>
      <c r="D1000" s="125" t="s">
        <v>306</v>
      </c>
      <c r="E1000" s="125" t="s">
        <v>505</v>
      </c>
      <c r="F1000" s="127"/>
      <c r="G1000" s="127"/>
      <c r="H1000" s="127"/>
      <c r="I1000" s="128"/>
      <c r="J1000" s="54"/>
      <c r="K1000" s="54"/>
      <c r="L1000" s="54"/>
      <c r="M1000" s="54"/>
      <c r="N1000" s="38">
        <f>F1000+J1000+K1000</f>
        <v>0</v>
      </c>
      <c r="O1000" s="38">
        <f>G1000+K1000</f>
        <v>0</v>
      </c>
      <c r="P1000" s="38">
        <f>H1000+L1000+M1000</f>
        <v>0</v>
      </c>
      <c r="Q1000" s="39">
        <f>I1000+M1000</f>
        <v>0</v>
      </c>
      <c r="R1000" s="110"/>
    </row>
    <row r="1001" spans="1:18" s="32" customFormat="1" ht="20.25">
      <c r="A1001" s="78"/>
      <c r="B1001" s="79"/>
      <c r="C1001" s="79"/>
      <c r="D1001" s="80"/>
      <c r="E1001" s="68"/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  <c r="R1001" s="110"/>
    </row>
    <row r="1002" spans="1:18" s="41" customFormat="1" ht="17.25" customHeight="1">
      <c r="A1002" s="33" t="s">
        <v>307</v>
      </c>
      <c r="B1002" s="34" t="s">
        <v>140</v>
      </c>
      <c r="C1002" s="34" t="s">
        <v>28</v>
      </c>
      <c r="D1002" s="81"/>
      <c r="E1002" s="3"/>
      <c r="F1002" s="36">
        <f t="shared" ref="F1002:Q1002" si="364">F1003+F1076+F1019+F1059+F1035+F1043</f>
        <v>1562494</v>
      </c>
      <c r="G1002" s="36">
        <f t="shared" si="364"/>
        <v>0</v>
      </c>
      <c r="H1002" s="36">
        <f t="shared" si="364"/>
        <v>1553087</v>
      </c>
      <c r="I1002" s="36">
        <f t="shared" si="364"/>
        <v>0</v>
      </c>
      <c r="J1002" s="36">
        <f t="shared" si="364"/>
        <v>0</v>
      </c>
      <c r="K1002" s="36">
        <f t="shared" si="364"/>
        <v>0</v>
      </c>
      <c r="L1002" s="36">
        <f t="shared" si="364"/>
        <v>0</v>
      </c>
      <c r="M1002" s="36">
        <f t="shared" si="364"/>
        <v>0</v>
      </c>
      <c r="N1002" s="36">
        <f t="shared" si="364"/>
        <v>1561876</v>
      </c>
      <c r="O1002" s="36">
        <f t="shared" si="364"/>
        <v>0</v>
      </c>
      <c r="P1002" s="36">
        <f t="shared" si="364"/>
        <v>1553087</v>
      </c>
      <c r="Q1002" s="36">
        <f t="shared" si="364"/>
        <v>0</v>
      </c>
      <c r="R1002" s="110"/>
    </row>
    <row r="1003" spans="1:18" s="41" customFormat="1" ht="33.75" hidden="1">
      <c r="A1003" s="129" t="s">
        <v>308</v>
      </c>
      <c r="B1003" s="125" t="s">
        <v>140</v>
      </c>
      <c r="C1003" s="125" t="s">
        <v>28</v>
      </c>
      <c r="D1003" s="140" t="s">
        <v>309</v>
      </c>
      <c r="E1003" s="137"/>
      <c r="F1003" s="127">
        <f>F1004+F1008+F1012+F1016</f>
        <v>0</v>
      </c>
      <c r="G1003" s="127">
        <f>G1004+G1008+G1012+G1016</f>
        <v>0</v>
      </c>
      <c r="H1003" s="127">
        <f>H1004+H1008+H1012+H1016</f>
        <v>0</v>
      </c>
      <c r="I1003" s="127">
        <f>I1004+I1008+I1012+I1016</f>
        <v>0</v>
      </c>
      <c r="J1003" s="38">
        <f t="shared" ref="J1003:Q1003" si="365">J1004+J1008+J1012+J1016</f>
        <v>0</v>
      </c>
      <c r="K1003" s="38">
        <f t="shared" si="365"/>
        <v>0</v>
      </c>
      <c r="L1003" s="38">
        <f>L1004+L1008+L1012+L1016</f>
        <v>0</v>
      </c>
      <c r="M1003" s="38">
        <f t="shared" si="365"/>
        <v>0</v>
      </c>
      <c r="N1003" s="38">
        <f t="shared" si="365"/>
        <v>0</v>
      </c>
      <c r="O1003" s="38">
        <f t="shared" si="365"/>
        <v>0</v>
      </c>
      <c r="P1003" s="38">
        <f t="shared" si="365"/>
        <v>0</v>
      </c>
      <c r="Q1003" s="38">
        <f t="shared" si="365"/>
        <v>0</v>
      </c>
      <c r="R1003" s="110"/>
    </row>
    <row r="1004" spans="1:18" s="41" customFormat="1" ht="33.75" hidden="1">
      <c r="A1004" s="147" t="s">
        <v>73</v>
      </c>
      <c r="B1004" s="125" t="s">
        <v>140</v>
      </c>
      <c r="C1004" s="125" t="s">
        <v>28</v>
      </c>
      <c r="D1004" s="140" t="s">
        <v>310</v>
      </c>
      <c r="E1004" s="125"/>
      <c r="F1004" s="127">
        <f t="shared" ref="F1004:Q1006" si="366">F1005</f>
        <v>0</v>
      </c>
      <c r="G1004" s="127">
        <f t="shared" si="366"/>
        <v>0</v>
      </c>
      <c r="H1004" s="127">
        <f t="shared" si="366"/>
        <v>0</v>
      </c>
      <c r="I1004" s="127">
        <f t="shared" si="366"/>
        <v>0</v>
      </c>
      <c r="J1004" s="38">
        <f t="shared" si="366"/>
        <v>0</v>
      </c>
      <c r="K1004" s="38">
        <f t="shared" si="366"/>
        <v>0</v>
      </c>
      <c r="L1004" s="38">
        <f t="shared" si="366"/>
        <v>0</v>
      </c>
      <c r="M1004" s="38">
        <f t="shared" si="366"/>
        <v>0</v>
      </c>
      <c r="N1004" s="38">
        <f t="shared" si="366"/>
        <v>0</v>
      </c>
      <c r="O1004" s="38">
        <f t="shared" si="366"/>
        <v>0</v>
      </c>
      <c r="P1004" s="38">
        <f t="shared" si="366"/>
        <v>0</v>
      </c>
      <c r="Q1004" s="38">
        <f t="shared" si="366"/>
        <v>0</v>
      </c>
      <c r="R1004" s="110"/>
    </row>
    <row r="1005" spans="1:18" s="41" customFormat="1" ht="20.25" hidden="1">
      <c r="A1005" s="130" t="s">
        <v>311</v>
      </c>
      <c r="B1005" s="125" t="s">
        <v>140</v>
      </c>
      <c r="C1005" s="125" t="s">
        <v>28</v>
      </c>
      <c r="D1005" s="140" t="s">
        <v>312</v>
      </c>
      <c r="E1005" s="125"/>
      <c r="F1005" s="127">
        <f t="shared" si="366"/>
        <v>0</v>
      </c>
      <c r="G1005" s="127">
        <f t="shared" si="366"/>
        <v>0</v>
      </c>
      <c r="H1005" s="127">
        <f t="shared" si="366"/>
        <v>0</v>
      </c>
      <c r="I1005" s="127">
        <f t="shared" si="366"/>
        <v>0</v>
      </c>
      <c r="J1005" s="38">
        <f t="shared" si="366"/>
        <v>0</v>
      </c>
      <c r="K1005" s="38">
        <f t="shared" si="366"/>
        <v>0</v>
      </c>
      <c r="L1005" s="38">
        <f t="shared" si="366"/>
        <v>0</v>
      </c>
      <c r="M1005" s="38">
        <f t="shared" si="366"/>
        <v>0</v>
      </c>
      <c r="N1005" s="38">
        <f t="shared" si="366"/>
        <v>0</v>
      </c>
      <c r="O1005" s="38">
        <f t="shared" si="366"/>
        <v>0</v>
      </c>
      <c r="P1005" s="38">
        <f t="shared" si="366"/>
        <v>0</v>
      </c>
      <c r="Q1005" s="38">
        <f t="shared" si="366"/>
        <v>0</v>
      </c>
      <c r="R1005" s="110"/>
    </row>
    <row r="1006" spans="1:18" s="41" customFormat="1" ht="33.75" hidden="1">
      <c r="A1006" s="124" t="s">
        <v>77</v>
      </c>
      <c r="B1006" s="125" t="s">
        <v>140</v>
      </c>
      <c r="C1006" s="125" t="s">
        <v>28</v>
      </c>
      <c r="D1006" s="140" t="s">
        <v>312</v>
      </c>
      <c r="E1006" s="125" t="s">
        <v>471</v>
      </c>
      <c r="F1006" s="127">
        <f t="shared" si="366"/>
        <v>0</v>
      </c>
      <c r="G1006" s="127">
        <f t="shared" si="366"/>
        <v>0</v>
      </c>
      <c r="H1006" s="127">
        <f t="shared" si="366"/>
        <v>0</v>
      </c>
      <c r="I1006" s="127">
        <f t="shared" si="366"/>
        <v>0</v>
      </c>
      <c r="J1006" s="38">
        <f t="shared" si="366"/>
        <v>0</v>
      </c>
      <c r="K1006" s="38">
        <f t="shared" si="366"/>
        <v>0</v>
      </c>
      <c r="L1006" s="38">
        <f t="shared" si="366"/>
        <v>0</v>
      </c>
      <c r="M1006" s="38">
        <f t="shared" si="366"/>
        <v>0</v>
      </c>
      <c r="N1006" s="38">
        <f t="shared" si="366"/>
        <v>0</v>
      </c>
      <c r="O1006" s="38">
        <f t="shared" si="366"/>
        <v>0</v>
      </c>
      <c r="P1006" s="38">
        <f t="shared" si="366"/>
        <v>0</v>
      </c>
      <c r="Q1006" s="38">
        <f t="shared" si="366"/>
        <v>0</v>
      </c>
      <c r="R1006" s="110"/>
    </row>
    <row r="1007" spans="1:18" s="41" customFormat="1" ht="20.25" hidden="1">
      <c r="A1007" s="124" t="s">
        <v>146</v>
      </c>
      <c r="B1007" s="125" t="s">
        <v>140</v>
      </c>
      <c r="C1007" s="125" t="s">
        <v>28</v>
      </c>
      <c r="D1007" s="140" t="s">
        <v>312</v>
      </c>
      <c r="E1007" s="125" t="s">
        <v>472</v>
      </c>
      <c r="F1007" s="127"/>
      <c r="G1007" s="127"/>
      <c r="H1007" s="127"/>
      <c r="I1007" s="128"/>
      <c r="J1007" s="54"/>
      <c r="K1007" s="54"/>
      <c r="L1007" s="54"/>
      <c r="M1007" s="54"/>
      <c r="N1007" s="38">
        <f>F1007+J1007+K1007</f>
        <v>0</v>
      </c>
      <c r="O1007" s="38">
        <f>G1007+K1007</f>
        <v>0</v>
      </c>
      <c r="P1007" s="38">
        <f>H1007+L1007+M1007</f>
        <v>0</v>
      </c>
      <c r="Q1007" s="39">
        <f>I1007+M1007</f>
        <v>0</v>
      </c>
      <c r="R1007" s="110"/>
    </row>
    <row r="1008" spans="1:18" s="41" customFormat="1" ht="20.25" hidden="1">
      <c r="A1008" s="124" t="s">
        <v>67</v>
      </c>
      <c r="B1008" s="125" t="s">
        <v>140</v>
      </c>
      <c r="C1008" s="125" t="s">
        <v>28</v>
      </c>
      <c r="D1008" s="140" t="s">
        <v>313</v>
      </c>
      <c r="E1008" s="125"/>
      <c r="F1008" s="127">
        <f t="shared" ref="F1008:Q1010" si="367">F1009</f>
        <v>0</v>
      </c>
      <c r="G1008" s="127">
        <f t="shared" si="367"/>
        <v>0</v>
      </c>
      <c r="H1008" s="127">
        <f t="shared" si="367"/>
        <v>0</v>
      </c>
      <c r="I1008" s="127">
        <f t="shared" si="367"/>
        <v>0</v>
      </c>
      <c r="J1008" s="38">
        <f t="shared" si="367"/>
        <v>0</v>
      </c>
      <c r="K1008" s="38">
        <f t="shared" si="367"/>
        <v>0</v>
      </c>
      <c r="L1008" s="38">
        <f t="shared" si="367"/>
        <v>0</v>
      </c>
      <c r="M1008" s="38">
        <f t="shared" si="367"/>
        <v>0</v>
      </c>
      <c r="N1008" s="38">
        <f t="shared" si="367"/>
        <v>0</v>
      </c>
      <c r="O1008" s="38">
        <f t="shared" si="367"/>
        <v>0</v>
      </c>
      <c r="P1008" s="38">
        <f t="shared" si="367"/>
        <v>0</v>
      </c>
      <c r="Q1008" s="38">
        <f t="shared" si="367"/>
        <v>0</v>
      </c>
      <c r="R1008" s="110"/>
    </row>
    <row r="1009" spans="1:18" s="41" customFormat="1" ht="37.5" hidden="1" customHeight="1">
      <c r="A1009" s="124" t="s">
        <v>314</v>
      </c>
      <c r="B1009" s="125" t="s">
        <v>140</v>
      </c>
      <c r="C1009" s="125" t="s">
        <v>28</v>
      </c>
      <c r="D1009" s="140" t="s">
        <v>315</v>
      </c>
      <c r="E1009" s="125"/>
      <c r="F1009" s="127">
        <f t="shared" si="367"/>
        <v>0</v>
      </c>
      <c r="G1009" s="127">
        <f t="shared" si="367"/>
        <v>0</v>
      </c>
      <c r="H1009" s="127">
        <f t="shared" si="367"/>
        <v>0</v>
      </c>
      <c r="I1009" s="127">
        <f t="shared" si="367"/>
        <v>0</v>
      </c>
      <c r="J1009" s="38">
        <f t="shared" si="367"/>
        <v>0</v>
      </c>
      <c r="K1009" s="38">
        <f t="shared" si="367"/>
        <v>0</v>
      </c>
      <c r="L1009" s="38">
        <f t="shared" si="367"/>
        <v>0</v>
      </c>
      <c r="M1009" s="38">
        <f t="shared" si="367"/>
        <v>0</v>
      </c>
      <c r="N1009" s="38">
        <f t="shared" si="367"/>
        <v>0</v>
      </c>
      <c r="O1009" s="38">
        <f t="shared" si="367"/>
        <v>0</v>
      </c>
      <c r="P1009" s="38">
        <f t="shared" si="367"/>
        <v>0</v>
      </c>
      <c r="Q1009" s="38">
        <f t="shared" si="367"/>
        <v>0</v>
      </c>
      <c r="R1009" s="110"/>
    </row>
    <row r="1010" spans="1:18" s="41" customFormat="1" ht="33.75" hidden="1">
      <c r="A1010" s="124" t="s">
        <v>77</v>
      </c>
      <c r="B1010" s="125" t="s">
        <v>140</v>
      </c>
      <c r="C1010" s="125" t="s">
        <v>28</v>
      </c>
      <c r="D1010" s="140" t="s">
        <v>315</v>
      </c>
      <c r="E1010" s="125" t="s">
        <v>471</v>
      </c>
      <c r="F1010" s="127">
        <f t="shared" si="367"/>
        <v>0</v>
      </c>
      <c r="G1010" s="127">
        <f t="shared" si="367"/>
        <v>0</v>
      </c>
      <c r="H1010" s="127">
        <f t="shared" si="367"/>
        <v>0</v>
      </c>
      <c r="I1010" s="127">
        <f t="shared" si="367"/>
        <v>0</v>
      </c>
      <c r="J1010" s="38">
        <f t="shared" si="367"/>
        <v>0</v>
      </c>
      <c r="K1010" s="38">
        <f t="shared" si="367"/>
        <v>0</v>
      </c>
      <c r="L1010" s="38">
        <f t="shared" si="367"/>
        <v>0</v>
      </c>
      <c r="M1010" s="38">
        <f t="shared" si="367"/>
        <v>0</v>
      </c>
      <c r="N1010" s="38">
        <f t="shared" si="367"/>
        <v>0</v>
      </c>
      <c r="O1010" s="38">
        <f t="shared" si="367"/>
        <v>0</v>
      </c>
      <c r="P1010" s="38">
        <f t="shared" si="367"/>
        <v>0</v>
      </c>
      <c r="Q1010" s="38">
        <f t="shared" si="367"/>
        <v>0</v>
      </c>
      <c r="R1010" s="110"/>
    </row>
    <row r="1011" spans="1:18" s="41" customFormat="1" ht="20.25" hidden="1">
      <c r="A1011" s="124" t="s">
        <v>146</v>
      </c>
      <c r="B1011" s="125" t="s">
        <v>140</v>
      </c>
      <c r="C1011" s="125" t="s">
        <v>28</v>
      </c>
      <c r="D1011" s="140" t="s">
        <v>315</v>
      </c>
      <c r="E1011" s="125" t="s">
        <v>472</v>
      </c>
      <c r="F1011" s="127"/>
      <c r="G1011" s="127"/>
      <c r="H1011" s="127"/>
      <c r="I1011" s="128"/>
      <c r="J1011" s="54"/>
      <c r="K1011" s="54"/>
      <c r="L1011" s="54"/>
      <c r="M1011" s="54"/>
      <c r="N1011" s="38">
        <f>F1011+J1011+K1011</f>
        <v>0</v>
      </c>
      <c r="O1011" s="38">
        <f>G1011+K1011</f>
        <v>0</v>
      </c>
      <c r="P1011" s="38">
        <f>H1011+L1011+M1011</f>
        <v>0</v>
      </c>
      <c r="Q1011" s="39">
        <f>I1011+M1011</f>
        <v>0</v>
      </c>
      <c r="R1011" s="110"/>
    </row>
    <row r="1012" spans="1:18" s="41" customFormat="1" ht="33.75" hidden="1">
      <c r="A1012" s="124" t="s">
        <v>688</v>
      </c>
      <c r="B1012" s="125" t="s">
        <v>140</v>
      </c>
      <c r="C1012" s="125" t="s">
        <v>28</v>
      </c>
      <c r="D1012" s="140" t="s">
        <v>689</v>
      </c>
      <c r="E1012" s="125"/>
      <c r="F1012" s="127">
        <f>F1013</f>
        <v>0</v>
      </c>
      <c r="G1012" s="127">
        <f t="shared" ref="G1012:I1014" si="368">G1013</f>
        <v>0</v>
      </c>
      <c r="H1012" s="127">
        <f t="shared" si="368"/>
        <v>0</v>
      </c>
      <c r="I1012" s="128">
        <f t="shared" si="368"/>
        <v>0</v>
      </c>
      <c r="J1012" s="54"/>
      <c r="K1012" s="54"/>
      <c r="L1012" s="54"/>
      <c r="M1012" s="54"/>
      <c r="N1012" s="38">
        <f>N1013</f>
        <v>0</v>
      </c>
      <c r="O1012" s="38">
        <f t="shared" ref="O1012:Q1014" si="369">O1013</f>
        <v>0</v>
      </c>
      <c r="P1012" s="38">
        <f t="shared" si="369"/>
        <v>0</v>
      </c>
      <c r="Q1012" s="39">
        <f t="shared" si="369"/>
        <v>0</v>
      </c>
      <c r="R1012" s="110"/>
    </row>
    <row r="1013" spans="1:18" s="41" customFormat="1" ht="50.25" hidden="1">
      <c r="A1013" s="124" t="s">
        <v>690</v>
      </c>
      <c r="B1013" s="125" t="s">
        <v>140</v>
      </c>
      <c r="C1013" s="125" t="s">
        <v>28</v>
      </c>
      <c r="D1013" s="140" t="s">
        <v>691</v>
      </c>
      <c r="E1013" s="125"/>
      <c r="F1013" s="127">
        <f>F1014</f>
        <v>0</v>
      </c>
      <c r="G1013" s="127">
        <f t="shared" si="368"/>
        <v>0</v>
      </c>
      <c r="H1013" s="127">
        <f t="shared" si="368"/>
        <v>0</v>
      </c>
      <c r="I1013" s="128">
        <f t="shared" si="368"/>
        <v>0</v>
      </c>
      <c r="J1013" s="54"/>
      <c r="K1013" s="54"/>
      <c r="L1013" s="54"/>
      <c r="M1013" s="54"/>
      <c r="N1013" s="38">
        <f>N1014</f>
        <v>0</v>
      </c>
      <c r="O1013" s="38">
        <f t="shared" si="369"/>
        <v>0</v>
      </c>
      <c r="P1013" s="38">
        <f t="shared" si="369"/>
        <v>0</v>
      </c>
      <c r="Q1013" s="39">
        <f t="shared" si="369"/>
        <v>0</v>
      </c>
      <c r="R1013" s="110"/>
    </row>
    <row r="1014" spans="1:18" s="41" customFormat="1" ht="33.75" hidden="1">
      <c r="A1014" s="124" t="s">
        <v>77</v>
      </c>
      <c r="B1014" s="125" t="s">
        <v>140</v>
      </c>
      <c r="C1014" s="125" t="s">
        <v>28</v>
      </c>
      <c r="D1014" s="140" t="s">
        <v>691</v>
      </c>
      <c r="E1014" s="125" t="s">
        <v>471</v>
      </c>
      <c r="F1014" s="127">
        <f>F1015</f>
        <v>0</v>
      </c>
      <c r="G1014" s="127">
        <f t="shared" si="368"/>
        <v>0</v>
      </c>
      <c r="H1014" s="127">
        <f t="shared" si="368"/>
        <v>0</v>
      </c>
      <c r="I1014" s="128">
        <f t="shared" si="368"/>
        <v>0</v>
      </c>
      <c r="J1014" s="54"/>
      <c r="K1014" s="54"/>
      <c r="L1014" s="54"/>
      <c r="M1014" s="54"/>
      <c r="N1014" s="38">
        <f>N1015</f>
        <v>0</v>
      </c>
      <c r="O1014" s="38">
        <f t="shared" si="369"/>
        <v>0</v>
      </c>
      <c r="P1014" s="38">
        <f t="shared" si="369"/>
        <v>0</v>
      </c>
      <c r="Q1014" s="39">
        <f t="shared" si="369"/>
        <v>0</v>
      </c>
      <c r="R1014" s="110"/>
    </row>
    <row r="1015" spans="1:18" s="41" customFormat="1" ht="20.25" hidden="1">
      <c r="A1015" s="124" t="s">
        <v>146</v>
      </c>
      <c r="B1015" s="125" t="s">
        <v>140</v>
      </c>
      <c r="C1015" s="125" t="s">
        <v>28</v>
      </c>
      <c r="D1015" s="140" t="s">
        <v>691</v>
      </c>
      <c r="E1015" s="125" t="s">
        <v>472</v>
      </c>
      <c r="F1015" s="127"/>
      <c r="G1015" s="127"/>
      <c r="H1015" s="127"/>
      <c r="I1015" s="128"/>
      <c r="J1015" s="54"/>
      <c r="K1015" s="54"/>
      <c r="L1015" s="54"/>
      <c r="M1015" s="54"/>
      <c r="N1015" s="38"/>
      <c r="O1015" s="38"/>
      <c r="P1015" s="38"/>
      <c r="Q1015" s="39"/>
      <c r="R1015" s="110"/>
    </row>
    <row r="1016" spans="1:18" s="41" customFormat="1" ht="20.25" hidden="1">
      <c r="A1016" s="124" t="s">
        <v>316</v>
      </c>
      <c r="B1016" s="125" t="s">
        <v>140</v>
      </c>
      <c r="C1016" s="125" t="s">
        <v>28</v>
      </c>
      <c r="D1016" s="140" t="s">
        <v>317</v>
      </c>
      <c r="E1016" s="125"/>
      <c r="F1016" s="127">
        <f>F1017</f>
        <v>0</v>
      </c>
      <c r="G1016" s="127">
        <f t="shared" ref="G1016:Q1017" si="370">G1017</f>
        <v>0</v>
      </c>
      <c r="H1016" s="127">
        <f t="shared" si="370"/>
        <v>0</v>
      </c>
      <c r="I1016" s="127">
        <f t="shared" si="370"/>
        <v>0</v>
      </c>
      <c r="J1016" s="38">
        <f t="shared" si="370"/>
        <v>0</v>
      </c>
      <c r="K1016" s="38">
        <f t="shared" si="370"/>
        <v>0</v>
      </c>
      <c r="L1016" s="38">
        <f t="shared" si="370"/>
        <v>0</v>
      </c>
      <c r="M1016" s="38">
        <f t="shared" si="370"/>
        <v>0</v>
      </c>
      <c r="N1016" s="38">
        <f t="shared" si="370"/>
        <v>0</v>
      </c>
      <c r="O1016" s="38">
        <f t="shared" si="370"/>
        <v>0</v>
      </c>
      <c r="P1016" s="38">
        <f t="shared" si="370"/>
        <v>0</v>
      </c>
      <c r="Q1016" s="38">
        <f t="shared" si="370"/>
        <v>0</v>
      </c>
      <c r="R1016" s="110"/>
    </row>
    <row r="1017" spans="1:18" s="41" customFormat="1" ht="33.75" hidden="1">
      <c r="A1017" s="124" t="s">
        <v>77</v>
      </c>
      <c r="B1017" s="125" t="s">
        <v>140</v>
      </c>
      <c r="C1017" s="125" t="s">
        <v>28</v>
      </c>
      <c r="D1017" s="140" t="s">
        <v>317</v>
      </c>
      <c r="E1017" s="125" t="s">
        <v>471</v>
      </c>
      <c r="F1017" s="127">
        <f>F1018</f>
        <v>0</v>
      </c>
      <c r="G1017" s="127">
        <f t="shared" si="370"/>
        <v>0</v>
      </c>
      <c r="H1017" s="127">
        <f t="shared" si="370"/>
        <v>0</v>
      </c>
      <c r="I1017" s="127">
        <f t="shared" si="370"/>
        <v>0</v>
      </c>
      <c r="J1017" s="38">
        <f t="shared" si="370"/>
        <v>0</v>
      </c>
      <c r="K1017" s="38">
        <f t="shared" si="370"/>
        <v>0</v>
      </c>
      <c r="L1017" s="38">
        <f t="shared" si="370"/>
        <v>0</v>
      </c>
      <c r="M1017" s="38">
        <f t="shared" si="370"/>
        <v>0</v>
      </c>
      <c r="N1017" s="38">
        <f t="shared" si="370"/>
        <v>0</v>
      </c>
      <c r="O1017" s="38">
        <f t="shared" si="370"/>
        <v>0</v>
      </c>
      <c r="P1017" s="38">
        <f t="shared" si="370"/>
        <v>0</v>
      </c>
      <c r="Q1017" s="38">
        <f t="shared" si="370"/>
        <v>0</v>
      </c>
      <c r="R1017" s="110"/>
    </row>
    <row r="1018" spans="1:18" s="41" customFormat="1" ht="20.25" hidden="1">
      <c r="A1018" s="124" t="s">
        <v>146</v>
      </c>
      <c r="B1018" s="125" t="s">
        <v>140</v>
      </c>
      <c r="C1018" s="125" t="s">
        <v>28</v>
      </c>
      <c r="D1018" s="140" t="s">
        <v>317</v>
      </c>
      <c r="E1018" s="125" t="s">
        <v>472</v>
      </c>
      <c r="F1018" s="127"/>
      <c r="G1018" s="127"/>
      <c r="H1018" s="127"/>
      <c r="I1018" s="128"/>
      <c r="J1018" s="54"/>
      <c r="K1018" s="54"/>
      <c r="L1018" s="54"/>
      <c r="M1018" s="54"/>
      <c r="N1018" s="38">
        <f>F1018+J1018+K1018</f>
        <v>0</v>
      </c>
      <c r="O1018" s="38">
        <f>G1018+K1018</f>
        <v>0</v>
      </c>
      <c r="P1018" s="38">
        <f>H1018+L1018+M1018</f>
        <v>0</v>
      </c>
      <c r="Q1018" s="39">
        <f>I1018+M1018</f>
        <v>0</v>
      </c>
      <c r="R1018" s="110"/>
    </row>
    <row r="1019" spans="1:18" s="41" customFormat="1" ht="50.25">
      <c r="A1019" s="8" t="s">
        <v>318</v>
      </c>
      <c r="B1019" s="3" t="s">
        <v>140</v>
      </c>
      <c r="C1019" s="3" t="s">
        <v>28</v>
      </c>
      <c r="D1019" s="51" t="s">
        <v>319</v>
      </c>
      <c r="E1019" s="3"/>
      <c r="F1019" s="47">
        <f>F1020+F1024+F1031+F1040</f>
        <v>677642</v>
      </c>
      <c r="G1019" s="47">
        <f>G1020+G1024+G1031+G1040</f>
        <v>0</v>
      </c>
      <c r="H1019" s="47">
        <f>H1020+H1024+H1031+H1040</f>
        <v>675010</v>
      </c>
      <c r="I1019" s="47">
        <f>I1020+I1024+I1031+I1040</f>
        <v>0</v>
      </c>
      <c r="J1019" s="54"/>
      <c r="K1019" s="54"/>
      <c r="L1019" s="54"/>
      <c r="M1019" s="54"/>
      <c r="N1019" s="47">
        <f>N1020+N1024+N1031+N1040</f>
        <v>677642</v>
      </c>
      <c r="O1019" s="47">
        <f>O1020+O1024+O1031+O1040</f>
        <v>0</v>
      </c>
      <c r="P1019" s="47">
        <f>P1020+P1024+P1031+P1040</f>
        <v>675010</v>
      </c>
      <c r="Q1019" s="47">
        <f>Q1020+Q1024+Q1031+Q1040</f>
        <v>0</v>
      </c>
      <c r="R1019" s="110"/>
    </row>
    <row r="1020" spans="1:18" s="41" customFormat="1" ht="33.75">
      <c r="A1020" s="76" t="s">
        <v>73</v>
      </c>
      <c r="B1020" s="3" t="s">
        <v>140</v>
      </c>
      <c r="C1020" s="3" t="s">
        <v>28</v>
      </c>
      <c r="D1020" s="51" t="s">
        <v>320</v>
      </c>
      <c r="E1020" s="3"/>
      <c r="F1020" s="47">
        <f t="shared" ref="F1020:I1022" si="371">F1021</f>
        <v>668642</v>
      </c>
      <c r="G1020" s="47">
        <f t="shared" si="371"/>
        <v>0</v>
      </c>
      <c r="H1020" s="47">
        <f t="shared" si="371"/>
        <v>668642</v>
      </c>
      <c r="I1020" s="48">
        <f t="shared" si="371"/>
        <v>0</v>
      </c>
      <c r="J1020" s="54"/>
      <c r="K1020" s="54"/>
      <c r="L1020" s="54"/>
      <c r="M1020" s="54"/>
      <c r="N1020" s="47">
        <f t="shared" ref="N1020:Q1022" si="372">N1021</f>
        <v>668642</v>
      </c>
      <c r="O1020" s="47">
        <f t="shared" si="372"/>
        <v>0</v>
      </c>
      <c r="P1020" s="47">
        <f t="shared" si="372"/>
        <v>668642</v>
      </c>
      <c r="Q1020" s="48">
        <f t="shared" si="372"/>
        <v>0</v>
      </c>
      <c r="R1020" s="110"/>
    </row>
    <row r="1021" spans="1:18" s="41" customFormat="1" ht="20.25">
      <c r="A1021" s="8" t="s">
        <v>311</v>
      </c>
      <c r="B1021" s="3" t="s">
        <v>140</v>
      </c>
      <c r="C1021" s="3" t="s">
        <v>28</v>
      </c>
      <c r="D1021" s="51" t="s">
        <v>321</v>
      </c>
      <c r="E1021" s="3"/>
      <c r="F1021" s="47">
        <f t="shared" si="371"/>
        <v>668642</v>
      </c>
      <c r="G1021" s="47">
        <f t="shared" si="371"/>
        <v>0</v>
      </c>
      <c r="H1021" s="47">
        <f t="shared" si="371"/>
        <v>668642</v>
      </c>
      <c r="I1021" s="48">
        <f t="shared" si="371"/>
        <v>0</v>
      </c>
      <c r="J1021" s="54"/>
      <c r="K1021" s="54"/>
      <c r="L1021" s="54"/>
      <c r="M1021" s="54"/>
      <c r="N1021" s="47">
        <f t="shared" si="372"/>
        <v>668642</v>
      </c>
      <c r="O1021" s="47">
        <f t="shared" si="372"/>
        <v>0</v>
      </c>
      <c r="P1021" s="47">
        <f t="shared" si="372"/>
        <v>668642</v>
      </c>
      <c r="Q1021" s="48">
        <f t="shared" si="372"/>
        <v>0</v>
      </c>
      <c r="R1021" s="110"/>
    </row>
    <row r="1022" spans="1:18" s="41" customFormat="1" ht="33.75">
      <c r="A1022" s="8" t="s">
        <v>77</v>
      </c>
      <c r="B1022" s="3" t="s">
        <v>140</v>
      </c>
      <c r="C1022" s="3" t="s">
        <v>28</v>
      </c>
      <c r="D1022" s="51" t="s">
        <v>321</v>
      </c>
      <c r="E1022" s="3" t="s">
        <v>471</v>
      </c>
      <c r="F1022" s="38">
        <f t="shared" si="371"/>
        <v>668642</v>
      </c>
      <c r="G1022" s="38">
        <f t="shared" si="371"/>
        <v>0</v>
      </c>
      <c r="H1022" s="38">
        <f t="shared" si="371"/>
        <v>668642</v>
      </c>
      <c r="I1022" s="39">
        <f t="shared" si="371"/>
        <v>0</v>
      </c>
      <c r="J1022" s="54"/>
      <c r="K1022" s="54"/>
      <c r="L1022" s="54"/>
      <c r="M1022" s="54"/>
      <c r="N1022" s="38">
        <f t="shared" si="372"/>
        <v>668642</v>
      </c>
      <c r="O1022" s="38">
        <f t="shared" si="372"/>
        <v>0</v>
      </c>
      <c r="P1022" s="38">
        <f t="shared" si="372"/>
        <v>668642</v>
      </c>
      <c r="Q1022" s="39">
        <f t="shared" si="372"/>
        <v>0</v>
      </c>
      <c r="R1022" s="110"/>
    </row>
    <row r="1023" spans="1:18" s="41" customFormat="1" ht="20.25">
      <c r="A1023" s="8" t="s">
        <v>146</v>
      </c>
      <c r="B1023" s="3" t="s">
        <v>140</v>
      </c>
      <c r="C1023" s="3" t="s">
        <v>28</v>
      </c>
      <c r="D1023" s="51" t="s">
        <v>321</v>
      </c>
      <c r="E1023" s="3" t="s">
        <v>472</v>
      </c>
      <c r="F1023" s="38">
        <v>668642</v>
      </c>
      <c r="G1023" s="38"/>
      <c r="H1023" s="38">
        <v>668642</v>
      </c>
      <c r="I1023" s="39"/>
      <c r="J1023" s="54"/>
      <c r="K1023" s="54"/>
      <c r="L1023" s="54"/>
      <c r="M1023" s="54"/>
      <c r="N1023" s="38">
        <f>F1023+J1023+K1023</f>
        <v>668642</v>
      </c>
      <c r="O1023" s="38">
        <f>G1023+K1023</f>
        <v>0</v>
      </c>
      <c r="P1023" s="38">
        <f>H1023+L1023+M1023</f>
        <v>668642</v>
      </c>
      <c r="Q1023" s="39">
        <f>I1023+M1023</f>
        <v>0</v>
      </c>
      <c r="R1023" s="110"/>
    </row>
    <row r="1024" spans="1:18" s="41" customFormat="1" ht="20.25">
      <c r="A1024" s="8" t="s">
        <v>67</v>
      </c>
      <c r="B1024" s="3" t="s">
        <v>140</v>
      </c>
      <c r="C1024" s="3" t="s">
        <v>28</v>
      </c>
      <c r="D1024" s="51" t="s">
        <v>322</v>
      </c>
      <c r="E1024" s="3"/>
      <c r="F1024" s="47">
        <f>F1025+F1028</f>
        <v>9000</v>
      </c>
      <c r="G1024" s="47">
        <f>G1025+G1028</f>
        <v>0</v>
      </c>
      <c r="H1024" s="47">
        <f>H1025+H1028</f>
        <v>6368</v>
      </c>
      <c r="I1024" s="48">
        <f>I1025+I1028</f>
        <v>0</v>
      </c>
      <c r="J1024" s="54"/>
      <c r="K1024" s="54"/>
      <c r="L1024" s="54"/>
      <c r="M1024" s="54"/>
      <c r="N1024" s="38">
        <f>F1024+J1024+K1024</f>
        <v>9000</v>
      </c>
      <c r="O1024" s="38">
        <f>G1024+K1024</f>
        <v>0</v>
      </c>
      <c r="P1024" s="38">
        <f>H1024+L1024+M1024</f>
        <v>6368</v>
      </c>
      <c r="Q1024" s="39">
        <f>I1024+M1024</f>
        <v>0</v>
      </c>
      <c r="R1024" s="110"/>
    </row>
    <row r="1025" spans="1:18" s="41" customFormat="1" ht="20.25" hidden="1">
      <c r="A1025" s="130" t="s">
        <v>195</v>
      </c>
      <c r="B1025" s="125" t="s">
        <v>140</v>
      </c>
      <c r="C1025" s="125" t="s">
        <v>28</v>
      </c>
      <c r="D1025" s="140" t="s">
        <v>426</v>
      </c>
      <c r="E1025" s="125"/>
      <c r="F1025" s="144">
        <f t="shared" ref="F1025:I1026" si="373">F1026</f>
        <v>0</v>
      </c>
      <c r="G1025" s="144">
        <f t="shared" si="373"/>
        <v>0</v>
      </c>
      <c r="H1025" s="144">
        <f t="shared" si="373"/>
        <v>0</v>
      </c>
      <c r="I1025" s="145">
        <f t="shared" si="373"/>
        <v>0</v>
      </c>
      <c r="J1025" s="54"/>
      <c r="K1025" s="54"/>
      <c r="L1025" s="54"/>
      <c r="M1025" s="54"/>
      <c r="N1025" s="47">
        <f t="shared" ref="N1025:Q1026" si="374">N1026</f>
        <v>0</v>
      </c>
      <c r="O1025" s="47">
        <f t="shared" si="374"/>
        <v>0</v>
      </c>
      <c r="P1025" s="47">
        <f t="shared" si="374"/>
        <v>0</v>
      </c>
      <c r="Q1025" s="48">
        <f t="shared" si="374"/>
        <v>0</v>
      </c>
      <c r="R1025" s="110"/>
    </row>
    <row r="1026" spans="1:18" s="41" customFormat="1" ht="33.75" hidden="1">
      <c r="A1026" s="130" t="s">
        <v>197</v>
      </c>
      <c r="B1026" s="125" t="s">
        <v>140</v>
      </c>
      <c r="C1026" s="125" t="s">
        <v>28</v>
      </c>
      <c r="D1026" s="140" t="s">
        <v>426</v>
      </c>
      <c r="E1026" s="125" t="s">
        <v>504</v>
      </c>
      <c r="F1026" s="144">
        <f t="shared" si="373"/>
        <v>0</v>
      </c>
      <c r="G1026" s="144">
        <f t="shared" si="373"/>
        <v>0</v>
      </c>
      <c r="H1026" s="144">
        <f t="shared" si="373"/>
        <v>0</v>
      </c>
      <c r="I1026" s="145">
        <f t="shared" si="373"/>
        <v>0</v>
      </c>
      <c r="J1026" s="54"/>
      <c r="K1026" s="54"/>
      <c r="L1026" s="54"/>
      <c r="M1026" s="54"/>
      <c r="N1026" s="47">
        <f t="shared" si="374"/>
        <v>0</v>
      </c>
      <c r="O1026" s="47">
        <f t="shared" si="374"/>
        <v>0</v>
      </c>
      <c r="P1026" s="47">
        <f t="shared" si="374"/>
        <v>0</v>
      </c>
      <c r="Q1026" s="48">
        <f t="shared" si="374"/>
        <v>0</v>
      </c>
      <c r="R1026" s="110"/>
    </row>
    <row r="1027" spans="1:18" s="41" customFormat="1" ht="20.25" hidden="1">
      <c r="A1027" s="130" t="s">
        <v>195</v>
      </c>
      <c r="B1027" s="125" t="s">
        <v>140</v>
      </c>
      <c r="C1027" s="125" t="s">
        <v>28</v>
      </c>
      <c r="D1027" s="140" t="s">
        <v>426</v>
      </c>
      <c r="E1027" s="125" t="s">
        <v>505</v>
      </c>
      <c r="F1027" s="127"/>
      <c r="G1027" s="127"/>
      <c r="H1027" s="127"/>
      <c r="I1027" s="128"/>
      <c r="J1027" s="54"/>
      <c r="K1027" s="54"/>
      <c r="L1027" s="54"/>
      <c r="M1027" s="54"/>
      <c r="N1027" s="38"/>
      <c r="O1027" s="38"/>
      <c r="P1027" s="38"/>
      <c r="Q1027" s="39"/>
      <c r="R1027" s="110"/>
    </row>
    <row r="1028" spans="1:18" s="41" customFormat="1" ht="22.5" customHeight="1">
      <c r="A1028" s="8" t="s">
        <v>692</v>
      </c>
      <c r="B1028" s="3" t="s">
        <v>140</v>
      </c>
      <c r="C1028" s="3" t="s">
        <v>28</v>
      </c>
      <c r="D1028" s="51" t="s">
        <v>323</v>
      </c>
      <c r="E1028" s="3"/>
      <c r="F1028" s="47">
        <f t="shared" ref="F1028:I1029" si="375">F1029</f>
        <v>9000</v>
      </c>
      <c r="G1028" s="47">
        <f t="shared" si="375"/>
        <v>0</v>
      </c>
      <c r="H1028" s="47">
        <f t="shared" si="375"/>
        <v>6368</v>
      </c>
      <c r="I1028" s="48">
        <f t="shared" si="375"/>
        <v>0</v>
      </c>
      <c r="J1028" s="54"/>
      <c r="K1028" s="54"/>
      <c r="L1028" s="54"/>
      <c r="M1028" s="54"/>
      <c r="N1028" s="47">
        <f t="shared" ref="N1028:Q1029" si="376">N1029</f>
        <v>9000</v>
      </c>
      <c r="O1028" s="47">
        <f t="shared" si="376"/>
        <v>0</v>
      </c>
      <c r="P1028" s="47">
        <f t="shared" si="376"/>
        <v>6368</v>
      </c>
      <c r="Q1028" s="48">
        <f t="shared" si="376"/>
        <v>0</v>
      </c>
      <c r="R1028" s="110"/>
    </row>
    <row r="1029" spans="1:18" s="41" customFormat="1" ht="33.75">
      <c r="A1029" s="8" t="s">
        <v>77</v>
      </c>
      <c r="B1029" s="3" t="s">
        <v>140</v>
      </c>
      <c r="C1029" s="3" t="s">
        <v>28</v>
      </c>
      <c r="D1029" s="51" t="s">
        <v>323</v>
      </c>
      <c r="E1029" s="3" t="s">
        <v>471</v>
      </c>
      <c r="F1029" s="38">
        <f t="shared" si="375"/>
        <v>9000</v>
      </c>
      <c r="G1029" s="38">
        <f t="shared" si="375"/>
        <v>0</v>
      </c>
      <c r="H1029" s="38">
        <f t="shared" si="375"/>
        <v>6368</v>
      </c>
      <c r="I1029" s="39">
        <f t="shared" si="375"/>
        <v>0</v>
      </c>
      <c r="J1029" s="54"/>
      <c r="K1029" s="54"/>
      <c r="L1029" s="54"/>
      <c r="M1029" s="54"/>
      <c r="N1029" s="38">
        <f t="shared" si="376"/>
        <v>9000</v>
      </c>
      <c r="O1029" s="38">
        <f t="shared" si="376"/>
        <v>0</v>
      </c>
      <c r="P1029" s="38">
        <f t="shared" si="376"/>
        <v>6368</v>
      </c>
      <c r="Q1029" s="39">
        <f t="shared" si="376"/>
        <v>0</v>
      </c>
      <c r="R1029" s="110"/>
    </row>
    <row r="1030" spans="1:18" s="41" customFormat="1" ht="20.25">
      <c r="A1030" s="8" t="s">
        <v>146</v>
      </c>
      <c r="B1030" s="3" t="s">
        <v>140</v>
      </c>
      <c r="C1030" s="3" t="s">
        <v>28</v>
      </c>
      <c r="D1030" s="51" t="s">
        <v>323</v>
      </c>
      <c r="E1030" s="3" t="s">
        <v>472</v>
      </c>
      <c r="F1030" s="38">
        <v>9000</v>
      </c>
      <c r="G1030" s="38"/>
      <c r="H1030" s="38">
        <v>6368</v>
      </c>
      <c r="I1030" s="39"/>
      <c r="J1030" s="54"/>
      <c r="K1030" s="54"/>
      <c r="L1030" s="54"/>
      <c r="M1030" s="54"/>
      <c r="N1030" s="38">
        <f>F1030+J1030+K1030</f>
        <v>9000</v>
      </c>
      <c r="O1030" s="38">
        <f>G1030+K1030</f>
        <v>0</v>
      </c>
      <c r="P1030" s="38">
        <f>H1030+L1030+M1030</f>
        <v>6368</v>
      </c>
      <c r="Q1030" s="39">
        <f>I1030+M1030</f>
        <v>0</v>
      </c>
      <c r="R1030" s="110"/>
    </row>
    <row r="1031" spans="1:18" s="41" customFormat="1" ht="33.75" hidden="1">
      <c r="A1031" s="124" t="s">
        <v>688</v>
      </c>
      <c r="B1031" s="125" t="s">
        <v>140</v>
      </c>
      <c r="C1031" s="125" t="s">
        <v>28</v>
      </c>
      <c r="D1031" s="140" t="s">
        <v>693</v>
      </c>
      <c r="E1031" s="125"/>
      <c r="F1031" s="127">
        <f>F1032</f>
        <v>0</v>
      </c>
      <c r="G1031" s="127">
        <f t="shared" ref="G1031:I1033" si="377">G1032</f>
        <v>0</v>
      </c>
      <c r="H1031" s="127">
        <f t="shared" si="377"/>
        <v>0</v>
      </c>
      <c r="I1031" s="128">
        <f t="shared" si="377"/>
        <v>0</v>
      </c>
      <c r="J1031" s="54"/>
      <c r="K1031" s="54"/>
      <c r="L1031" s="54"/>
      <c r="M1031" s="54"/>
      <c r="N1031" s="38">
        <f>N1032</f>
        <v>0</v>
      </c>
      <c r="O1031" s="38">
        <f t="shared" ref="O1031:Q1033" si="378">O1032</f>
        <v>0</v>
      </c>
      <c r="P1031" s="38">
        <f t="shared" si="378"/>
        <v>0</v>
      </c>
      <c r="Q1031" s="39">
        <f t="shared" si="378"/>
        <v>0</v>
      </c>
      <c r="R1031" s="110"/>
    </row>
    <row r="1032" spans="1:18" s="41" customFormat="1" ht="50.25" hidden="1">
      <c r="A1032" s="124" t="s">
        <v>690</v>
      </c>
      <c r="B1032" s="125" t="s">
        <v>140</v>
      </c>
      <c r="C1032" s="125" t="s">
        <v>28</v>
      </c>
      <c r="D1032" s="140" t="s">
        <v>694</v>
      </c>
      <c r="E1032" s="125"/>
      <c r="F1032" s="127">
        <f>F1033</f>
        <v>0</v>
      </c>
      <c r="G1032" s="127">
        <f t="shared" si="377"/>
        <v>0</v>
      </c>
      <c r="H1032" s="127">
        <f t="shared" si="377"/>
        <v>0</v>
      </c>
      <c r="I1032" s="128">
        <f t="shared" si="377"/>
        <v>0</v>
      </c>
      <c r="J1032" s="54"/>
      <c r="K1032" s="54"/>
      <c r="L1032" s="54"/>
      <c r="M1032" s="54"/>
      <c r="N1032" s="38">
        <f>N1033</f>
        <v>0</v>
      </c>
      <c r="O1032" s="38">
        <f t="shared" si="378"/>
        <v>0</v>
      </c>
      <c r="P1032" s="38">
        <f t="shared" si="378"/>
        <v>0</v>
      </c>
      <c r="Q1032" s="39">
        <f t="shared" si="378"/>
        <v>0</v>
      </c>
      <c r="R1032" s="110"/>
    </row>
    <row r="1033" spans="1:18" s="41" customFormat="1" ht="33.75" hidden="1">
      <c r="A1033" s="124" t="s">
        <v>77</v>
      </c>
      <c r="B1033" s="125" t="s">
        <v>140</v>
      </c>
      <c r="C1033" s="125" t="s">
        <v>28</v>
      </c>
      <c r="D1033" s="140" t="s">
        <v>694</v>
      </c>
      <c r="E1033" s="125" t="s">
        <v>471</v>
      </c>
      <c r="F1033" s="127">
        <f>F1034</f>
        <v>0</v>
      </c>
      <c r="G1033" s="127">
        <f t="shared" si="377"/>
        <v>0</v>
      </c>
      <c r="H1033" s="127">
        <f t="shared" si="377"/>
        <v>0</v>
      </c>
      <c r="I1033" s="128">
        <f t="shared" si="377"/>
        <v>0</v>
      </c>
      <c r="J1033" s="54"/>
      <c r="K1033" s="54"/>
      <c r="L1033" s="54"/>
      <c r="M1033" s="54"/>
      <c r="N1033" s="38">
        <f>N1034</f>
        <v>0</v>
      </c>
      <c r="O1033" s="38">
        <f t="shared" si="378"/>
        <v>0</v>
      </c>
      <c r="P1033" s="38">
        <f t="shared" si="378"/>
        <v>0</v>
      </c>
      <c r="Q1033" s="39">
        <f t="shared" si="378"/>
        <v>0</v>
      </c>
      <c r="R1033" s="110"/>
    </row>
    <row r="1034" spans="1:18" s="41" customFormat="1" ht="20.25" hidden="1">
      <c r="A1034" s="124" t="s">
        <v>146</v>
      </c>
      <c r="B1034" s="125" t="s">
        <v>140</v>
      </c>
      <c r="C1034" s="125" t="s">
        <v>28</v>
      </c>
      <c r="D1034" s="140" t="s">
        <v>694</v>
      </c>
      <c r="E1034" s="125" t="s">
        <v>472</v>
      </c>
      <c r="F1034" s="127"/>
      <c r="G1034" s="127"/>
      <c r="H1034" s="127"/>
      <c r="I1034" s="128"/>
      <c r="J1034" s="54"/>
      <c r="K1034" s="54"/>
      <c r="L1034" s="54"/>
      <c r="M1034" s="54"/>
      <c r="N1034" s="38"/>
      <c r="O1034" s="38"/>
      <c r="P1034" s="38"/>
      <c r="Q1034" s="39"/>
      <c r="R1034" s="110"/>
    </row>
    <row r="1035" spans="1:18" s="41" customFormat="1" ht="83.25" hidden="1">
      <c r="A1035" s="124" t="s">
        <v>695</v>
      </c>
      <c r="B1035" s="125" t="s">
        <v>140</v>
      </c>
      <c r="C1035" s="125" t="s">
        <v>28</v>
      </c>
      <c r="D1035" s="140" t="s">
        <v>696</v>
      </c>
      <c r="E1035" s="125"/>
      <c r="F1035" s="127">
        <f t="shared" ref="F1035:I1038" si="379">F1036</f>
        <v>0</v>
      </c>
      <c r="G1035" s="127">
        <f t="shared" si="379"/>
        <v>0</v>
      </c>
      <c r="H1035" s="127">
        <f t="shared" si="379"/>
        <v>0</v>
      </c>
      <c r="I1035" s="128">
        <f t="shared" si="379"/>
        <v>0</v>
      </c>
      <c r="J1035" s="54"/>
      <c r="K1035" s="54"/>
      <c r="L1035" s="54"/>
      <c r="M1035" s="54"/>
      <c r="N1035" s="38">
        <f t="shared" ref="N1035:Q1038" si="380">N1036</f>
        <v>0</v>
      </c>
      <c r="O1035" s="38">
        <f t="shared" si="380"/>
        <v>0</v>
      </c>
      <c r="P1035" s="38">
        <f t="shared" si="380"/>
        <v>0</v>
      </c>
      <c r="Q1035" s="39">
        <f t="shared" si="380"/>
        <v>0</v>
      </c>
      <c r="R1035" s="110"/>
    </row>
    <row r="1036" spans="1:18" s="82" customFormat="1" ht="20.25" hidden="1">
      <c r="A1036" s="124" t="s">
        <v>67</v>
      </c>
      <c r="B1036" s="125" t="s">
        <v>140</v>
      </c>
      <c r="C1036" s="125" t="s">
        <v>28</v>
      </c>
      <c r="D1036" s="140" t="s">
        <v>697</v>
      </c>
      <c r="E1036" s="125"/>
      <c r="F1036" s="127">
        <f t="shared" si="379"/>
        <v>0</v>
      </c>
      <c r="G1036" s="127">
        <f t="shared" si="379"/>
        <v>0</v>
      </c>
      <c r="H1036" s="127">
        <f t="shared" si="379"/>
        <v>0</v>
      </c>
      <c r="I1036" s="128">
        <f t="shared" si="379"/>
        <v>0</v>
      </c>
      <c r="J1036" s="85"/>
      <c r="K1036" s="85"/>
      <c r="L1036" s="85"/>
      <c r="M1036" s="85"/>
      <c r="N1036" s="38">
        <f t="shared" si="380"/>
        <v>0</v>
      </c>
      <c r="O1036" s="38">
        <f t="shared" si="380"/>
        <v>0</v>
      </c>
      <c r="P1036" s="38">
        <f t="shared" si="380"/>
        <v>0</v>
      </c>
      <c r="Q1036" s="39">
        <f t="shared" si="380"/>
        <v>0</v>
      </c>
      <c r="R1036" s="110"/>
    </row>
    <row r="1037" spans="1:18" s="82" customFormat="1" ht="20.25" hidden="1">
      <c r="A1037" s="124" t="s">
        <v>314</v>
      </c>
      <c r="B1037" s="125" t="s">
        <v>140</v>
      </c>
      <c r="C1037" s="125" t="s">
        <v>28</v>
      </c>
      <c r="D1037" s="140" t="s">
        <v>698</v>
      </c>
      <c r="E1037" s="125"/>
      <c r="F1037" s="127">
        <f t="shared" si="379"/>
        <v>0</v>
      </c>
      <c r="G1037" s="127">
        <f t="shared" si="379"/>
        <v>0</v>
      </c>
      <c r="H1037" s="127">
        <f t="shared" si="379"/>
        <v>0</v>
      </c>
      <c r="I1037" s="128">
        <f t="shared" si="379"/>
        <v>0</v>
      </c>
      <c r="J1037" s="85"/>
      <c r="K1037" s="85"/>
      <c r="L1037" s="85"/>
      <c r="M1037" s="85"/>
      <c r="N1037" s="38">
        <f t="shared" si="380"/>
        <v>0</v>
      </c>
      <c r="O1037" s="38">
        <f t="shared" si="380"/>
        <v>0</v>
      </c>
      <c r="P1037" s="38">
        <f t="shared" si="380"/>
        <v>0</v>
      </c>
      <c r="Q1037" s="39">
        <f t="shared" si="380"/>
        <v>0</v>
      </c>
      <c r="R1037" s="110"/>
    </row>
    <row r="1038" spans="1:18" s="82" customFormat="1" ht="33.75" hidden="1">
      <c r="A1038" s="124" t="s">
        <v>77</v>
      </c>
      <c r="B1038" s="125" t="s">
        <v>140</v>
      </c>
      <c r="C1038" s="125" t="s">
        <v>28</v>
      </c>
      <c r="D1038" s="140" t="s">
        <v>698</v>
      </c>
      <c r="E1038" s="125" t="s">
        <v>471</v>
      </c>
      <c r="F1038" s="127">
        <f t="shared" si="379"/>
        <v>0</v>
      </c>
      <c r="G1038" s="127">
        <f t="shared" si="379"/>
        <v>0</v>
      </c>
      <c r="H1038" s="127">
        <f t="shared" si="379"/>
        <v>0</v>
      </c>
      <c r="I1038" s="128">
        <f t="shared" si="379"/>
        <v>0</v>
      </c>
      <c r="J1038" s="85"/>
      <c r="K1038" s="85"/>
      <c r="L1038" s="85"/>
      <c r="M1038" s="85"/>
      <c r="N1038" s="38">
        <f t="shared" si="380"/>
        <v>0</v>
      </c>
      <c r="O1038" s="38">
        <f t="shared" si="380"/>
        <v>0</v>
      </c>
      <c r="P1038" s="38">
        <f t="shared" si="380"/>
        <v>0</v>
      </c>
      <c r="Q1038" s="39">
        <f t="shared" si="380"/>
        <v>0</v>
      </c>
      <c r="R1038" s="110"/>
    </row>
    <row r="1039" spans="1:18" s="82" customFormat="1" ht="20.25" hidden="1">
      <c r="A1039" s="124" t="s">
        <v>146</v>
      </c>
      <c r="B1039" s="125" t="s">
        <v>140</v>
      </c>
      <c r="C1039" s="125" t="s">
        <v>28</v>
      </c>
      <c r="D1039" s="140" t="s">
        <v>698</v>
      </c>
      <c r="E1039" s="125" t="s">
        <v>472</v>
      </c>
      <c r="F1039" s="127"/>
      <c r="G1039" s="127"/>
      <c r="H1039" s="127"/>
      <c r="I1039" s="128"/>
      <c r="J1039" s="85"/>
      <c r="K1039" s="85"/>
      <c r="L1039" s="85"/>
      <c r="M1039" s="85"/>
      <c r="N1039" s="38"/>
      <c r="O1039" s="38"/>
      <c r="P1039" s="38"/>
      <c r="Q1039" s="39"/>
      <c r="R1039" s="110"/>
    </row>
    <row r="1040" spans="1:18" s="82" customFormat="1" ht="66.75" hidden="1">
      <c r="A1040" s="124" t="s">
        <v>352</v>
      </c>
      <c r="B1040" s="125" t="s">
        <v>140</v>
      </c>
      <c r="C1040" s="125" t="s">
        <v>28</v>
      </c>
      <c r="D1040" s="140" t="s">
        <v>699</v>
      </c>
      <c r="E1040" s="125"/>
      <c r="F1040" s="127">
        <f t="shared" ref="F1040:I1041" si="381">F1041</f>
        <v>0</v>
      </c>
      <c r="G1040" s="127">
        <f t="shared" si="381"/>
        <v>0</v>
      </c>
      <c r="H1040" s="127">
        <f t="shared" si="381"/>
        <v>0</v>
      </c>
      <c r="I1040" s="127">
        <f t="shared" si="381"/>
        <v>0</v>
      </c>
      <c r="J1040" s="85"/>
      <c r="K1040" s="85"/>
      <c r="L1040" s="85"/>
      <c r="M1040" s="85"/>
      <c r="N1040" s="38">
        <f>N1041</f>
        <v>0</v>
      </c>
      <c r="O1040" s="38">
        <f t="shared" ref="O1040:Q1041" si="382">O1041</f>
        <v>0</v>
      </c>
      <c r="P1040" s="38">
        <f t="shared" si="382"/>
        <v>0</v>
      </c>
      <c r="Q1040" s="38">
        <f t="shared" si="382"/>
        <v>0</v>
      </c>
      <c r="R1040" s="110"/>
    </row>
    <row r="1041" spans="1:18" s="82" customFormat="1" ht="33.75" hidden="1">
      <c r="A1041" s="124" t="s">
        <v>77</v>
      </c>
      <c r="B1041" s="125" t="s">
        <v>140</v>
      </c>
      <c r="C1041" s="125" t="s">
        <v>28</v>
      </c>
      <c r="D1041" s="140" t="s">
        <v>699</v>
      </c>
      <c r="E1041" s="125" t="s">
        <v>471</v>
      </c>
      <c r="F1041" s="127">
        <f t="shared" si="381"/>
        <v>0</v>
      </c>
      <c r="G1041" s="127">
        <f t="shared" si="381"/>
        <v>0</v>
      </c>
      <c r="H1041" s="127">
        <f t="shared" si="381"/>
        <v>0</v>
      </c>
      <c r="I1041" s="127">
        <f t="shared" si="381"/>
        <v>0</v>
      </c>
      <c r="J1041" s="85"/>
      <c r="K1041" s="85"/>
      <c r="L1041" s="85"/>
      <c r="M1041" s="85"/>
      <c r="N1041" s="38">
        <f>N1042</f>
        <v>0</v>
      </c>
      <c r="O1041" s="38">
        <f t="shared" si="382"/>
        <v>0</v>
      </c>
      <c r="P1041" s="38">
        <f t="shared" si="382"/>
        <v>0</v>
      </c>
      <c r="Q1041" s="38">
        <f t="shared" si="382"/>
        <v>0</v>
      </c>
      <c r="R1041" s="110"/>
    </row>
    <row r="1042" spans="1:18" s="82" customFormat="1" ht="20.25" hidden="1">
      <c r="A1042" s="124" t="s">
        <v>146</v>
      </c>
      <c r="B1042" s="125" t="s">
        <v>140</v>
      </c>
      <c r="C1042" s="125" t="s">
        <v>28</v>
      </c>
      <c r="D1042" s="140" t="s">
        <v>699</v>
      </c>
      <c r="E1042" s="125" t="s">
        <v>472</v>
      </c>
      <c r="F1042" s="127"/>
      <c r="G1042" s="127"/>
      <c r="H1042" s="127"/>
      <c r="I1042" s="128"/>
      <c r="J1042" s="85"/>
      <c r="K1042" s="85"/>
      <c r="L1042" s="85"/>
      <c r="M1042" s="85"/>
      <c r="N1042" s="38"/>
      <c r="O1042" s="38"/>
      <c r="P1042" s="38"/>
      <c r="Q1042" s="39"/>
      <c r="R1042" s="110"/>
    </row>
    <row r="1043" spans="1:18" s="82" customFormat="1" ht="50.25">
      <c r="A1043" s="8" t="s">
        <v>341</v>
      </c>
      <c r="B1043" s="3" t="s">
        <v>140</v>
      </c>
      <c r="C1043" s="3" t="s">
        <v>28</v>
      </c>
      <c r="D1043" s="51" t="s">
        <v>283</v>
      </c>
      <c r="E1043" s="3"/>
      <c r="F1043" s="38">
        <f t="shared" ref="F1043:Q1043" si="383">F1044+F1048+F1064+F1067+F1070</f>
        <v>403472</v>
      </c>
      <c r="G1043" s="38">
        <f t="shared" si="383"/>
        <v>0</v>
      </c>
      <c r="H1043" s="38">
        <f t="shared" si="383"/>
        <v>403472</v>
      </c>
      <c r="I1043" s="38">
        <f t="shared" si="383"/>
        <v>0</v>
      </c>
      <c r="J1043" s="38">
        <f t="shared" si="383"/>
        <v>0</v>
      </c>
      <c r="K1043" s="38">
        <f t="shared" si="383"/>
        <v>0</v>
      </c>
      <c r="L1043" s="38">
        <f t="shared" si="383"/>
        <v>0</v>
      </c>
      <c r="M1043" s="38">
        <f t="shared" si="383"/>
        <v>0</v>
      </c>
      <c r="N1043" s="38">
        <f t="shared" si="383"/>
        <v>403472</v>
      </c>
      <c r="O1043" s="38">
        <f t="shared" si="383"/>
        <v>0</v>
      </c>
      <c r="P1043" s="38">
        <f t="shared" si="383"/>
        <v>403472</v>
      </c>
      <c r="Q1043" s="38">
        <f t="shared" si="383"/>
        <v>0</v>
      </c>
      <c r="R1043" s="110"/>
    </row>
    <row r="1044" spans="1:18" s="82" customFormat="1" ht="33.75">
      <c r="A1044" s="8" t="s">
        <v>668</v>
      </c>
      <c r="B1044" s="3" t="s">
        <v>140</v>
      </c>
      <c r="C1044" s="3" t="s">
        <v>28</v>
      </c>
      <c r="D1044" s="51" t="s">
        <v>284</v>
      </c>
      <c r="E1044" s="3"/>
      <c r="F1044" s="38">
        <f>F1045</f>
        <v>401875</v>
      </c>
      <c r="G1044" s="38">
        <f t="shared" ref="G1044:Q1046" si="384">G1045</f>
        <v>0</v>
      </c>
      <c r="H1044" s="38">
        <f t="shared" si="384"/>
        <v>401875</v>
      </c>
      <c r="I1044" s="38">
        <f t="shared" si="384"/>
        <v>0</v>
      </c>
      <c r="J1044" s="38">
        <f t="shared" si="384"/>
        <v>0</v>
      </c>
      <c r="K1044" s="38">
        <f t="shared" si="384"/>
        <v>0</v>
      </c>
      <c r="L1044" s="38">
        <f t="shared" si="384"/>
        <v>0</v>
      </c>
      <c r="M1044" s="38">
        <f t="shared" si="384"/>
        <v>0</v>
      </c>
      <c r="N1044" s="38">
        <f t="shared" si="384"/>
        <v>401875</v>
      </c>
      <c r="O1044" s="38">
        <f t="shared" si="384"/>
        <v>0</v>
      </c>
      <c r="P1044" s="38">
        <f t="shared" si="384"/>
        <v>401875</v>
      </c>
      <c r="Q1044" s="38">
        <f t="shared" si="384"/>
        <v>0</v>
      </c>
      <c r="R1044" s="110"/>
    </row>
    <row r="1045" spans="1:18" s="82" customFormat="1" ht="20.25">
      <c r="A1045" s="8" t="s">
        <v>311</v>
      </c>
      <c r="B1045" s="3" t="s">
        <v>140</v>
      </c>
      <c r="C1045" s="3" t="s">
        <v>28</v>
      </c>
      <c r="D1045" s="51" t="s">
        <v>324</v>
      </c>
      <c r="E1045" s="3"/>
      <c r="F1045" s="38">
        <f>F1046</f>
        <v>401875</v>
      </c>
      <c r="G1045" s="38">
        <f t="shared" si="384"/>
        <v>0</v>
      </c>
      <c r="H1045" s="38">
        <f t="shared" si="384"/>
        <v>401875</v>
      </c>
      <c r="I1045" s="38">
        <f t="shared" si="384"/>
        <v>0</v>
      </c>
      <c r="J1045" s="38">
        <f t="shared" si="384"/>
        <v>0</v>
      </c>
      <c r="K1045" s="38">
        <f t="shared" si="384"/>
        <v>0</v>
      </c>
      <c r="L1045" s="38">
        <f t="shared" si="384"/>
        <v>0</v>
      </c>
      <c r="M1045" s="38">
        <f t="shared" si="384"/>
        <v>0</v>
      </c>
      <c r="N1045" s="38">
        <f t="shared" si="384"/>
        <v>401875</v>
      </c>
      <c r="O1045" s="38">
        <f t="shared" si="384"/>
        <v>0</v>
      </c>
      <c r="P1045" s="38">
        <f t="shared" si="384"/>
        <v>401875</v>
      </c>
      <c r="Q1045" s="38">
        <f t="shared" si="384"/>
        <v>0</v>
      </c>
      <c r="R1045" s="110"/>
    </row>
    <row r="1046" spans="1:18" s="82" customFormat="1" ht="33.75">
      <c r="A1046" s="8" t="s">
        <v>77</v>
      </c>
      <c r="B1046" s="3" t="s">
        <v>140</v>
      </c>
      <c r="C1046" s="3" t="s">
        <v>28</v>
      </c>
      <c r="D1046" s="51" t="s">
        <v>324</v>
      </c>
      <c r="E1046" s="3" t="s">
        <v>471</v>
      </c>
      <c r="F1046" s="38">
        <f>F1047</f>
        <v>401875</v>
      </c>
      <c r="G1046" s="38">
        <f t="shared" si="384"/>
        <v>0</v>
      </c>
      <c r="H1046" s="38">
        <f t="shared" si="384"/>
        <v>401875</v>
      </c>
      <c r="I1046" s="38">
        <f t="shared" si="384"/>
        <v>0</v>
      </c>
      <c r="J1046" s="38">
        <f t="shared" si="384"/>
        <v>0</v>
      </c>
      <c r="K1046" s="38">
        <f t="shared" si="384"/>
        <v>0</v>
      </c>
      <c r="L1046" s="38">
        <f t="shared" si="384"/>
        <v>0</v>
      </c>
      <c r="M1046" s="38">
        <f t="shared" si="384"/>
        <v>0</v>
      </c>
      <c r="N1046" s="38">
        <f t="shared" si="384"/>
        <v>401875</v>
      </c>
      <c r="O1046" s="38">
        <f t="shared" si="384"/>
        <v>0</v>
      </c>
      <c r="P1046" s="38">
        <f t="shared" si="384"/>
        <v>401875</v>
      </c>
      <c r="Q1046" s="38">
        <f t="shared" si="384"/>
        <v>0</v>
      </c>
      <c r="R1046" s="110"/>
    </row>
    <row r="1047" spans="1:18" s="82" customFormat="1" ht="20.25">
      <c r="A1047" s="8" t="s">
        <v>146</v>
      </c>
      <c r="B1047" s="3" t="s">
        <v>140</v>
      </c>
      <c r="C1047" s="3" t="s">
        <v>28</v>
      </c>
      <c r="D1047" s="51" t="s">
        <v>324</v>
      </c>
      <c r="E1047" s="3">
        <v>610</v>
      </c>
      <c r="F1047" s="38">
        <v>401875</v>
      </c>
      <c r="G1047" s="38"/>
      <c r="H1047" s="38">
        <v>401875</v>
      </c>
      <c r="I1047" s="39"/>
      <c r="J1047" s="54"/>
      <c r="K1047" s="54"/>
      <c r="L1047" s="54"/>
      <c r="M1047" s="85"/>
      <c r="N1047" s="38">
        <f>F1047+J1047+K1047</f>
        <v>401875</v>
      </c>
      <c r="O1047" s="38">
        <f>G1047+K1047</f>
        <v>0</v>
      </c>
      <c r="P1047" s="38">
        <f>H1047+L1047+M1047</f>
        <v>401875</v>
      </c>
      <c r="Q1047" s="39">
        <f>I1047+M1047</f>
        <v>0</v>
      </c>
      <c r="R1047" s="110"/>
    </row>
    <row r="1048" spans="1:18" s="82" customFormat="1" ht="20.25">
      <c r="A1048" s="8" t="s">
        <v>67</v>
      </c>
      <c r="B1048" s="3" t="s">
        <v>140</v>
      </c>
      <c r="C1048" s="3" t="s">
        <v>28</v>
      </c>
      <c r="D1048" s="51" t="s">
        <v>287</v>
      </c>
      <c r="E1048" s="3"/>
      <c r="F1048" s="38">
        <f>F1049</f>
        <v>1597</v>
      </c>
      <c r="G1048" s="38">
        <f t="shared" ref="G1048:Q1050" si="385">G1049</f>
        <v>0</v>
      </c>
      <c r="H1048" s="38">
        <f t="shared" si="385"/>
        <v>1597</v>
      </c>
      <c r="I1048" s="38">
        <f t="shared" si="385"/>
        <v>0</v>
      </c>
      <c r="J1048" s="38">
        <f t="shared" si="385"/>
        <v>0</v>
      </c>
      <c r="K1048" s="38">
        <f t="shared" si="385"/>
        <v>0</v>
      </c>
      <c r="L1048" s="38">
        <f t="shared" si="385"/>
        <v>0</v>
      </c>
      <c r="M1048" s="38">
        <f t="shared" si="385"/>
        <v>0</v>
      </c>
      <c r="N1048" s="38">
        <f t="shared" si="385"/>
        <v>1597</v>
      </c>
      <c r="O1048" s="38">
        <f t="shared" si="385"/>
        <v>0</v>
      </c>
      <c r="P1048" s="38">
        <f t="shared" si="385"/>
        <v>1597</v>
      </c>
      <c r="Q1048" s="38">
        <f t="shared" si="385"/>
        <v>0</v>
      </c>
      <c r="R1048" s="110"/>
    </row>
    <row r="1049" spans="1:18" s="82" customFormat="1" ht="20.25" customHeight="1">
      <c r="A1049" s="8" t="s">
        <v>314</v>
      </c>
      <c r="B1049" s="3" t="s">
        <v>140</v>
      </c>
      <c r="C1049" s="3" t="s">
        <v>28</v>
      </c>
      <c r="D1049" s="51" t="s">
        <v>325</v>
      </c>
      <c r="E1049" s="3"/>
      <c r="F1049" s="38">
        <f>F1050</f>
        <v>1597</v>
      </c>
      <c r="G1049" s="38">
        <f t="shared" si="385"/>
        <v>0</v>
      </c>
      <c r="H1049" s="38">
        <f t="shared" si="385"/>
        <v>1597</v>
      </c>
      <c r="I1049" s="38">
        <f t="shared" si="385"/>
        <v>0</v>
      </c>
      <c r="J1049" s="38">
        <f t="shared" si="385"/>
        <v>0</v>
      </c>
      <c r="K1049" s="38">
        <f t="shared" si="385"/>
        <v>0</v>
      </c>
      <c r="L1049" s="38">
        <f t="shared" si="385"/>
        <v>0</v>
      </c>
      <c r="M1049" s="38">
        <f t="shared" si="385"/>
        <v>0</v>
      </c>
      <c r="N1049" s="38">
        <f t="shared" si="385"/>
        <v>1597</v>
      </c>
      <c r="O1049" s="38">
        <f t="shared" si="385"/>
        <v>0</v>
      </c>
      <c r="P1049" s="38">
        <f t="shared" si="385"/>
        <v>1597</v>
      </c>
      <c r="Q1049" s="38">
        <f t="shared" si="385"/>
        <v>0</v>
      </c>
      <c r="R1049" s="110"/>
    </row>
    <row r="1050" spans="1:18" s="82" customFormat="1" ht="33.75">
      <c r="A1050" s="8" t="s">
        <v>77</v>
      </c>
      <c r="B1050" s="3" t="s">
        <v>140</v>
      </c>
      <c r="C1050" s="3" t="s">
        <v>28</v>
      </c>
      <c r="D1050" s="51" t="s">
        <v>325</v>
      </c>
      <c r="E1050" s="3" t="s">
        <v>471</v>
      </c>
      <c r="F1050" s="38">
        <f>F1051</f>
        <v>1597</v>
      </c>
      <c r="G1050" s="38">
        <f t="shared" si="385"/>
        <v>0</v>
      </c>
      <c r="H1050" s="38">
        <f t="shared" si="385"/>
        <v>1597</v>
      </c>
      <c r="I1050" s="38">
        <f t="shared" si="385"/>
        <v>0</v>
      </c>
      <c r="J1050" s="38">
        <f t="shared" si="385"/>
        <v>0</v>
      </c>
      <c r="K1050" s="38">
        <f t="shared" si="385"/>
        <v>0</v>
      </c>
      <c r="L1050" s="38">
        <f t="shared" si="385"/>
        <v>0</v>
      </c>
      <c r="M1050" s="38">
        <f t="shared" si="385"/>
        <v>0</v>
      </c>
      <c r="N1050" s="38">
        <f t="shared" si="385"/>
        <v>1597</v>
      </c>
      <c r="O1050" s="38">
        <f t="shared" si="385"/>
        <v>0</v>
      </c>
      <c r="P1050" s="38">
        <f t="shared" si="385"/>
        <v>1597</v>
      </c>
      <c r="Q1050" s="38">
        <f t="shared" si="385"/>
        <v>0</v>
      </c>
      <c r="R1050" s="110"/>
    </row>
    <row r="1051" spans="1:18" s="82" customFormat="1" ht="20.25">
      <c r="A1051" s="8" t="s">
        <v>146</v>
      </c>
      <c r="B1051" s="3" t="s">
        <v>140</v>
      </c>
      <c r="C1051" s="3" t="s">
        <v>28</v>
      </c>
      <c r="D1051" s="51" t="s">
        <v>325</v>
      </c>
      <c r="E1051" s="3">
        <v>610</v>
      </c>
      <c r="F1051" s="38">
        <v>1597</v>
      </c>
      <c r="G1051" s="38"/>
      <c r="H1051" s="38">
        <v>1597</v>
      </c>
      <c r="I1051" s="39"/>
      <c r="J1051" s="85"/>
      <c r="K1051" s="85"/>
      <c r="L1051" s="85"/>
      <c r="M1051" s="85"/>
      <c r="N1051" s="38">
        <f>F1051+J1051+K1051</f>
        <v>1597</v>
      </c>
      <c r="O1051" s="38">
        <f>G1051+K1051</f>
        <v>0</v>
      </c>
      <c r="P1051" s="38">
        <f>H1051+L1051+M1051</f>
        <v>1597</v>
      </c>
      <c r="Q1051" s="39">
        <f>I1051+M1051</f>
        <v>0</v>
      </c>
      <c r="R1051" s="110"/>
    </row>
    <row r="1052" spans="1:18" s="82" customFormat="1" ht="20.25" hidden="1">
      <c r="A1052" s="130" t="s">
        <v>44</v>
      </c>
      <c r="B1052" s="125" t="s">
        <v>140</v>
      </c>
      <c r="C1052" s="125" t="s">
        <v>28</v>
      </c>
      <c r="D1052" s="125" t="s">
        <v>342</v>
      </c>
      <c r="E1052" s="125"/>
      <c r="F1052" s="127"/>
      <c r="G1052" s="127"/>
      <c r="H1052" s="127"/>
      <c r="I1052" s="128"/>
      <c r="J1052" s="85"/>
      <c r="K1052" s="85"/>
      <c r="L1052" s="85"/>
      <c r="M1052" s="85"/>
      <c r="N1052" s="38"/>
      <c r="O1052" s="38"/>
      <c r="P1052" s="38"/>
      <c r="Q1052" s="39"/>
      <c r="R1052" s="110"/>
    </row>
    <row r="1053" spans="1:18" s="82" customFormat="1" ht="50.25" hidden="1">
      <c r="A1053" s="155" t="s">
        <v>473</v>
      </c>
      <c r="B1053" s="125" t="s">
        <v>140</v>
      </c>
      <c r="C1053" s="125" t="s">
        <v>28</v>
      </c>
      <c r="D1053" s="125" t="s">
        <v>474</v>
      </c>
      <c r="E1053" s="125"/>
      <c r="F1053" s="127"/>
      <c r="G1053" s="127"/>
      <c r="H1053" s="127"/>
      <c r="I1053" s="128"/>
      <c r="J1053" s="85"/>
      <c r="K1053" s="85"/>
      <c r="L1053" s="85"/>
      <c r="M1053" s="85"/>
      <c r="N1053" s="38"/>
      <c r="O1053" s="38"/>
      <c r="P1053" s="38"/>
      <c r="Q1053" s="39"/>
      <c r="R1053" s="110"/>
    </row>
    <row r="1054" spans="1:18" s="82" customFormat="1" ht="33.75" hidden="1">
      <c r="A1054" s="129" t="s">
        <v>77</v>
      </c>
      <c r="B1054" s="125" t="s">
        <v>140</v>
      </c>
      <c r="C1054" s="125" t="s">
        <v>28</v>
      </c>
      <c r="D1054" s="125" t="s">
        <v>474</v>
      </c>
      <c r="E1054" s="125" t="s">
        <v>471</v>
      </c>
      <c r="F1054" s="127"/>
      <c r="G1054" s="127"/>
      <c r="H1054" s="127"/>
      <c r="I1054" s="128"/>
      <c r="J1054" s="85"/>
      <c r="K1054" s="85"/>
      <c r="L1054" s="85"/>
      <c r="M1054" s="85"/>
      <c r="N1054" s="38"/>
      <c r="O1054" s="38"/>
      <c r="P1054" s="38"/>
      <c r="Q1054" s="39"/>
      <c r="R1054" s="110"/>
    </row>
    <row r="1055" spans="1:18" s="82" customFormat="1" ht="20.25" hidden="1">
      <c r="A1055" s="130" t="s">
        <v>146</v>
      </c>
      <c r="B1055" s="125" t="s">
        <v>140</v>
      </c>
      <c r="C1055" s="125" t="s">
        <v>28</v>
      </c>
      <c r="D1055" s="125" t="s">
        <v>474</v>
      </c>
      <c r="E1055" s="125" t="s">
        <v>472</v>
      </c>
      <c r="F1055" s="127"/>
      <c r="G1055" s="127"/>
      <c r="H1055" s="127"/>
      <c r="I1055" s="128"/>
      <c r="J1055" s="85"/>
      <c r="K1055" s="85"/>
      <c r="L1055" s="85"/>
      <c r="M1055" s="85"/>
      <c r="N1055" s="38">
        <f>F1055+J1055+K1055</f>
        <v>0</v>
      </c>
      <c r="O1055" s="38">
        <f>G1055+K1055</f>
        <v>0</v>
      </c>
      <c r="P1055" s="38">
        <f>H1055+L1055+M1055</f>
        <v>0</v>
      </c>
      <c r="Q1055" s="39">
        <f>I1055+M1055</f>
        <v>0</v>
      </c>
      <c r="R1055" s="110"/>
    </row>
    <row r="1056" spans="1:18" s="82" customFormat="1" ht="99.75" hidden="1">
      <c r="A1056" s="155" t="s">
        <v>700</v>
      </c>
      <c r="B1056" s="125" t="s">
        <v>140</v>
      </c>
      <c r="C1056" s="125" t="s">
        <v>28</v>
      </c>
      <c r="D1056" s="125" t="s">
        <v>701</v>
      </c>
      <c r="E1056" s="125"/>
      <c r="F1056" s="127"/>
      <c r="G1056" s="127"/>
      <c r="H1056" s="127"/>
      <c r="I1056" s="128"/>
      <c r="J1056" s="85"/>
      <c r="K1056" s="85"/>
      <c r="L1056" s="85"/>
      <c r="M1056" s="85"/>
      <c r="N1056" s="38"/>
      <c r="O1056" s="38"/>
      <c r="P1056" s="38"/>
      <c r="Q1056" s="39"/>
      <c r="R1056" s="110"/>
    </row>
    <row r="1057" spans="1:18" s="82" customFormat="1" ht="33.75" hidden="1">
      <c r="A1057" s="129" t="s">
        <v>77</v>
      </c>
      <c r="B1057" s="125" t="s">
        <v>140</v>
      </c>
      <c r="C1057" s="125" t="s">
        <v>28</v>
      </c>
      <c r="D1057" s="125" t="s">
        <v>701</v>
      </c>
      <c r="E1057" s="125" t="s">
        <v>471</v>
      </c>
      <c r="F1057" s="127"/>
      <c r="G1057" s="127"/>
      <c r="H1057" s="127"/>
      <c r="I1057" s="128"/>
      <c r="J1057" s="85"/>
      <c r="K1057" s="85"/>
      <c r="L1057" s="85"/>
      <c r="M1057" s="85"/>
      <c r="N1057" s="38"/>
      <c r="O1057" s="38"/>
      <c r="P1057" s="38"/>
      <c r="Q1057" s="39"/>
      <c r="R1057" s="110"/>
    </row>
    <row r="1058" spans="1:18" s="82" customFormat="1" ht="20.25" hidden="1">
      <c r="A1058" s="130" t="s">
        <v>146</v>
      </c>
      <c r="B1058" s="125" t="s">
        <v>140</v>
      </c>
      <c r="C1058" s="125" t="s">
        <v>28</v>
      </c>
      <c r="D1058" s="125" t="s">
        <v>701</v>
      </c>
      <c r="E1058" s="125" t="s">
        <v>472</v>
      </c>
      <c r="F1058" s="127"/>
      <c r="G1058" s="127"/>
      <c r="H1058" s="127"/>
      <c r="I1058" s="128"/>
      <c r="J1058" s="85"/>
      <c r="K1058" s="85"/>
      <c r="L1058" s="85"/>
      <c r="M1058" s="85"/>
      <c r="N1058" s="38">
        <f>F1058+J1058+K1058</f>
        <v>0</v>
      </c>
      <c r="O1058" s="38">
        <f>G1058+K1058</f>
        <v>0</v>
      </c>
      <c r="P1058" s="38">
        <f>H1058+L1058+M1058</f>
        <v>0</v>
      </c>
      <c r="Q1058" s="39">
        <f>I1058+M1058</f>
        <v>0</v>
      </c>
      <c r="R1058" s="110"/>
    </row>
    <row r="1059" spans="1:18" s="82" customFormat="1" ht="99.75" hidden="1">
      <c r="A1059" s="130" t="s">
        <v>65</v>
      </c>
      <c r="B1059" s="125" t="s">
        <v>140</v>
      </c>
      <c r="C1059" s="125" t="s">
        <v>28</v>
      </c>
      <c r="D1059" s="140" t="s">
        <v>66</v>
      </c>
      <c r="E1059" s="125"/>
      <c r="F1059" s="127">
        <f t="shared" ref="F1059:I1062" si="386">F1060</f>
        <v>0</v>
      </c>
      <c r="G1059" s="127">
        <f t="shared" si="386"/>
        <v>0</v>
      </c>
      <c r="H1059" s="127">
        <f t="shared" si="386"/>
        <v>0</v>
      </c>
      <c r="I1059" s="128">
        <f t="shared" si="386"/>
        <v>0</v>
      </c>
      <c r="J1059" s="85"/>
      <c r="K1059" s="85"/>
      <c r="L1059" s="85"/>
      <c r="M1059" s="85"/>
      <c r="N1059" s="38">
        <f t="shared" ref="N1059:Q1062" si="387">N1060</f>
        <v>0</v>
      </c>
      <c r="O1059" s="38">
        <f t="shared" si="387"/>
        <v>0</v>
      </c>
      <c r="P1059" s="38">
        <f t="shared" si="387"/>
        <v>0</v>
      </c>
      <c r="Q1059" s="39">
        <f t="shared" si="387"/>
        <v>0</v>
      </c>
      <c r="R1059" s="110"/>
    </row>
    <row r="1060" spans="1:18" s="82" customFormat="1" ht="20.25" hidden="1">
      <c r="A1060" s="130" t="s">
        <v>67</v>
      </c>
      <c r="B1060" s="125" t="s">
        <v>140</v>
      </c>
      <c r="C1060" s="125" t="s">
        <v>28</v>
      </c>
      <c r="D1060" s="140" t="s">
        <v>68</v>
      </c>
      <c r="E1060" s="125"/>
      <c r="F1060" s="127">
        <f t="shared" si="386"/>
        <v>0</v>
      </c>
      <c r="G1060" s="127">
        <f t="shared" si="386"/>
        <v>0</v>
      </c>
      <c r="H1060" s="127">
        <f t="shared" si="386"/>
        <v>0</v>
      </c>
      <c r="I1060" s="128">
        <f t="shared" si="386"/>
        <v>0</v>
      </c>
      <c r="J1060" s="85"/>
      <c r="K1060" s="85"/>
      <c r="L1060" s="85"/>
      <c r="M1060" s="85"/>
      <c r="N1060" s="38">
        <f t="shared" si="387"/>
        <v>0</v>
      </c>
      <c r="O1060" s="38">
        <f t="shared" si="387"/>
        <v>0</v>
      </c>
      <c r="P1060" s="38">
        <f t="shared" si="387"/>
        <v>0</v>
      </c>
      <c r="Q1060" s="39">
        <f t="shared" si="387"/>
        <v>0</v>
      </c>
      <c r="R1060" s="110"/>
    </row>
    <row r="1061" spans="1:18" s="82" customFormat="1" ht="20.25" hidden="1">
      <c r="A1061" s="124" t="s">
        <v>692</v>
      </c>
      <c r="B1061" s="125" t="s">
        <v>140</v>
      </c>
      <c r="C1061" s="125" t="s">
        <v>28</v>
      </c>
      <c r="D1061" s="140" t="s">
        <v>702</v>
      </c>
      <c r="E1061" s="125"/>
      <c r="F1061" s="127">
        <f t="shared" si="386"/>
        <v>0</v>
      </c>
      <c r="G1061" s="127">
        <f t="shared" si="386"/>
        <v>0</v>
      </c>
      <c r="H1061" s="127">
        <f t="shared" si="386"/>
        <v>0</v>
      </c>
      <c r="I1061" s="128">
        <f t="shared" si="386"/>
        <v>0</v>
      </c>
      <c r="J1061" s="85"/>
      <c r="K1061" s="85"/>
      <c r="L1061" s="85"/>
      <c r="M1061" s="85"/>
      <c r="N1061" s="38">
        <f t="shared" si="387"/>
        <v>0</v>
      </c>
      <c r="O1061" s="38">
        <f t="shared" si="387"/>
        <v>0</v>
      </c>
      <c r="P1061" s="38">
        <f t="shared" si="387"/>
        <v>0</v>
      </c>
      <c r="Q1061" s="39">
        <f t="shared" si="387"/>
        <v>0</v>
      </c>
      <c r="R1061" s="110"/>
    </row>
    <row r="1062" spans="1:18" s="82" customFormat="1" ht="33.75" hidden="1">
      <c r="A1062" s="124" t="s">
        <v>77</v>
      </c>
      <c r="B1062" s="125" t="s">
        <v>140</v>
      </c>
      <c r="C1062" s="125" t="s">
        <v>28</v>
      </c>
      <c r="D1062" s="140" t="s">
        <v>702</v>
      </c>
      <c r="E1062" s="125" t="s">
        <v>471</v>
      </c>
      <c r="F1062" s="127">
        <f t="shared" si="386"/>
        <v>0</v>
      </c>
      <c r="G1062" s="127">
        <f t="shared" si="386"/>
        <v>0</v>
      </c>
      <c r="H1062" s="127">
        <f t="shared" si="386"/>
        <v>0</v>
      </c>
      <c r="I1062" s="128">
        <f t="shared" si="386"/>
        <v>0</v>
      </c>
      <c r="J1062" s="85"/>
      <c r="K1062" s="85"/>
      <c r="L1062" s="85"/>
      <c r="M1062" s="85"/>
      <c r="N1062" s="38">
        <f t="shared" si="387"/>
        <v>0</v>
      </c>
      <c r="O1062" s="38">
        <f t="shared" si="387"/>
        <v>0</v>
      </c>
      <c r="P1062" s="38">
        <f t="shared" si="387"/>
        <v>0</v>
      </c>
      <c r="Q1062" s="39">
        <f t="shared" si="387"/>
        <v>0</v>
      </c>
      <c r="R1062" s="110"/>
    </row>
    <row r="1063" spans="1:18" s="82" customFormat="1" ht="20.25" hidden="1">
      <c r="A1063" s="124" t="s">
        <v>146</v>
      </c>
      <c r="B1063" s="125" t="s">
        <v>140</v>
      </c>
      <c r="C1063" s="125" t="s">
        <v>28</v>
      </c>
      <c r="D1063" s="140" t="s">
        <v>702</v>
      </c>
      <c r="E1063" s="125" t="s">
        <v>472</v>
      </c>
      <c r="F1063" s="127"/>
      <c r="G1063" s="127"/>
      <c r="H1063" s="127"/>
      <c r="I1063" s="128"/>
      <c r="J1063" s="85"/>
      <c r="K1063" s="85"/>
      <c r="L1063" s="85"/>
      <c r="M1063" s="85"/>
      <c r="N1063" s="38">
        <f>F1063+J1063+K1063</f>
        <v>0</v>
      </c>
      <c r="O1063" s="38">
        <f>G1063+K1063</f>
        <v>0</v>
      </c>
      <c r="P1063" s="38">
        <f>H1063+L1063+M1063</f>
        <v>0</v>
      </c>
      <c r="Q1063" s="39">
        <f>I1063+M1063</f>
        <v>0</v>
      </c>
      <c r="R1063" s="110"/>
    </row>
    <row r="1064" spans="1:18" s="82" customFormat="1" ht="66.75" hidden="1">
      <c r="A1064" s="129" t="s">
        <v>352</v>
      </c>
      <c r="B1064" s="156" t="s">
        <v>140</v>
      </c>
      <c r="C1064" s="125" t="s">
        <v>28</v>
      </c>
      <c r="D1064" s="133" t="s">
        <v>703</v>
      </c>
      <c r="E1064" s="152"/>
      <c r="F1064" s="127">
        <f>F1065</f>
        <v>0</v>
      </c>
      <c r="G1064" s="127">
        <f t="shared" ref="G1064:I1065" si="388">G1065</f>
        <v>0</v>
      </c>
      <c r="H1064" s="127">
        <f t="shared" si="388"/>
        <v>0</v>
      </c>
      <c r="I1064" s="127">
        <f t="shared" si="388"/>
        <v>0</v>
      </c>
      <c r="J1064" s="85"/>
      <c r="K1064" s="85"/>
      <c r="L1064" s="85"/>
      <c r="M1064" s="85"/>
      <c r="N1064" s="38">
        <f>N1065</f>
        <v>0</v>
      </c>
      <c r="O1064" s="38">
        <f t="shared" ref="O1064:Q1065" si="389">O1065</f>
        <v>0</v>
      </c>
      <c r="P1064" s="38">
        <f t="shared" si="389"/>
        <v>0</v>
      </c>
      <c r="Q1064" s="38">
        <f t="shared" si="389"/>
        <v>0</v>
      </c>
      <c r="R1064" s="110"/>
    </row>
    <row r="1065" spans="1:18" s="82" customFormat="1" ht="33.75" hidden="1">
      <c r="A1065" s="155" t="s">
        <v>77</v>
      </c>
      <c r="B1065" s="156" t="s">
        <v>140</v>
      </c>
      <c r="C1065" s="125" t="s">
        <v>28</v>
      </c>
      <c r="D1065" s="133" t="s">
        <v>703</v>
      </c>
      <c r="E1065" s="152">
        <v>600</v>
      </c>
      <c r="F1065" s="127">
        <f>F1066</f>
        <v>0</v>
      </c>
      <c r="G1065" s="127">
        <f t="shared" si="388"/>
        <v>0</v>
      </c>
      <c r="H1065" s="127">
        <f t="shared" si="388"/>
        <v>0</v>
      </c>
      <c r="I1065" s="127">
        <f t="shared" si="388"/>
        <v>0</v>
      </c>
      <c r="J1065" s="85"/>
      <c r="K1065" s="85"/>
      <c r="L1065" s="85"/>
      <c r="M1065" s="85"/>
      <c r="N1065" s="38">
        <f>N1066</f>
        <v>0</v>
      </c>
      <c r="O1065" s="38">
        <f t="shared" si="389"/>
        <v>0</v>
      </c>
      <c r="P1065" s="38">
        <f t="shared" si="389"/>
        <v>0</v>
      </c>
      <c r="Q1065" s="38">
        <f t="shared" si="389"/>
        <v>0</v>
      </c>
      <c r="R1065" s="110"/>
    </row>
    <row r="1066" spans="1:18" s="82" customFormat="1" ht="20.25" hidden="1">
      <c r="A1066" s="155" t="s">
        <v>146</v>
      </c>
      <c r="B1066" s="156" t="s">
        <v>140</v>
      </c>
      <c r="C1066" s="125" t="s">
        <v>28</v>
      </c>
      <c r="D1066" s="133" t="s">
        <v>703</v>
      </c>
      <c r="E1066" s="152">
        <v>610</v>
      </c>
      <c r="F1066" s="127"/>
      <c r="G1066" s="127"/>
      <c r="H1066" s="127"/>
      <c r="I1066" s="128"/>
      <c r="J1066" s="85"/>
      <c r="K1066" s="85"/>
      <c r="L1066" s="85"/>
      <c r="M1066" s="85"/>
      <c r="N1066" s="38">
        <f>F1066+J1066+K1066</f>
        <v>0</v>
      </c>
      <c r="O1066" s="38">
        <f>G1066+K1066</f>
        <v>0</v>
      </c>
      <c r="P1066" s="38">
        <f>H1066+L1066+M1066</f>
        <v>0</v>
      </c>
      <c r="Q1066" s="39">
        <f>I1066+M1066</f>
        <v>0</v>
      </c>
      <c r="R1066" s="110"/>
    </row>
    <row r="1067" spans="1:18" s="82" customFormat="1" ht="66.75" hidden="1">
      <c r="A1067" s="155" t="s">
        <v>352</v>
      </c>
      <c r="B1067" s="156" t="s">
        <v>140</v>
      </c>
      <c r="C1067" s="125" t="s">
        <v>28</v>
      </c>
      <c r="D1067" s="133" t="s">
        <v>704</v>
      </c>
      <c r="E1067" s="152"/>
      <c r="F1067" s="127">
        <f>F1068</f>
        <v>0</v>
      </c>
      <c r="G1067" s="127">
        <f t="shared" ref="G1067:Q1068" si="390">G1068</f>
        <v>0</v>
      </c>
      <c r="H1067" s="127">
        <f t="shared" si="390"/>
        <v>0</v>
      </c>
      <c r="I1067" s="127">
        <f t="shared" si="390"/>
        <v>0</v>
      </c>
      <c r="J1067" s="38">
        <f t="shared" si="390"/>
        <v>0</v>
      </c>
      <c r="K1067" s="38">
        <f t="shared" si="390"/>
        <v>0</v>
      </c>
      <c r="L1067" s="38">
        <f t="shared" si="390"/>
        <v>0</v>
      </c>
      <c r="M1067" s="38">
        <f t="shared" si="390"/>
        <v>0</v>
      </c>
      <c r="N1067" s="38">
        <f t="shared" si="390"/>
        <v>0</v>
      </c>
      <c r="O1067" s="38">
        <f t="shared" si="390"/>
        <v>0</v>
      </c>
      <c r="P1067" s="38">
        <f t="shared" si="390"/>
        <v>0</v>
      </c>
      <c r="Q1067" s="38">
        <f t="shared" si="390"/>
        <v>0</v>
      </c>
      <c r="R1067" s="110"/>
    </row>
    <row r="1068" spans="1:18" s="82" customFormat="1" ht="33.75" hidden="1">
      <c r="A1068" s="155" t="s">
        <v>77</v>
      </c>
      <c r="B1068" s="156" t="s">
        <v>140</v>
      </c>
      <c r="C1068" s="125" t="s">
        <v>28</v>
      </c>
      <c r="D1068" s="133" t="s">
        <v>704</v>
      </c>
      <c r="E1068" s="152" t="s">
        <v>471</v>
      </c>
      <c r="F1068" s="127">
        <f>F1069</f>
        <v>0</v>
      </c>
      <c r="G1068" s="127">
        <f t="shared" si="390"/>
        <v>0</v>
      </c>
      <c r="H1068" s="127">
        <f t="shared" si="390"/>
        <v>0</v>
      </c>
      <c r="I1068" s="127">
        <f t="shared" si="390"/>
        <v>0</v>
      </c>
      <c r="J1068" s="38">
        <f t="shared" si="390"/>
        <v>0</v>
      </c>
      <c r="K1068" s="38">
        <f t="shared" si="390"/>
        <v>0</v>
      </c>
      <c r="L1068" s="38">
        <f t="shared" si="390"/>
        <v>0</v>
      </c>
      <c r="M1068" s="38">
        <f t="shared" si="390"/>
        <v>0</v>
      </c>
      <c r="N1068" s="38">
        <f t="shared" si="390"/>
        <v>0</v>
      </c>
      <c r="O1068" s="38">
        <f t="shared" si="390"/>
        <v>0</v>
      </c>
      <c r="P1068" s="38">
        <f t="shared" si="390"/>
        <v>0</v>
      </c>
      <c r="Q1068" s="38">
        <f t="shared" si="390"/>
        <v>0</v>
      </c>
      <c r="R1068" s="110"/>
    </row>
    <row r="1069" spans="1:18" s="82" customFormat="1" ht="20.25" hidden="1">
      <c r="A1069" s="155" t="s">
        <v>146</v>
      </c>
      <c r="B1069" s="156" t="s">
        <v>140</v>
      </c>
      <c r="C1069" s="125" t="s">
        <v>28</v>
      </c>
      <c r="D1069" s="133" t="s">
        <v>704</v>
      </c>
      <c r="E1069" s="152" t="s">
        <v>472</v>
      </c>
      <c r="F1069" s="127"/>
      <c r="G1069" s="127"/>
      <c r="H1069" s="127"/>
      <c r="I1069" s="128"/>
      <c r="J1069" s="62"/>
      <c r="K1069" s="62"/>
      <c r="L1069" s="85"/>
      <c r="M1069" s="85"/>
      <c r="N1069" s="38">
        <f>F1069+J1069+K1069</f>
        <v>0</v>
      </c>
      <c r="O1069" s="38">
        <f>G1069+K1069</f>
        <v>0</v>
      </c>
      <c r="P1069" s="38">
        <f>H1069+L1069+M1069</f>
        <v>0</v>
      </c>
      <c r="Q1069" s="39">
        <f>I1069+M1069</f>
        <v>0</v>
      </c>
      <c r="R1069" s="110"/>
    </row>
    <row r="1070" spans="1:18" s="82" customFormat="1" ht="66.75" hidden="1">
      <c r="A1070" s="129" t="s">
        <v>352</v>
      </c>
      <c r="B1070" s="156" t="s">
        <v>140</v>
      </c>
      <c r="C1070" s="125" t="s">
        <v>28</v>
      </c>
      <c r="D1070" s="133" t="s">
        <v>705</v>
      </c>
      <c r="E1070" s="152"/>
      <c r="F1070" s="127">
        <f>F1071</f>
        <v>0</v>
      </c>
      <c r="G1070" s="127">
        <f t="shared" ref="G1070:I1071" si="391">G1071</f>
        <v>0</v>
      </c>
      <c r="H1070" s="127">
        <f t="shared" si="391"/>
        <v>0</v>
      </c>
      <c r="I1070" s="127">
        <f t="shared" si="391"/>
        <v>0</v>
      </c>
      <c r="J1070" s="85"/>
      <c r="K1070" s="85"/>
      <c r="L1070" s="85"/>
      <c r="M1070" s="85"/>
      <c r="N1070" s="38">
        <f>N1071</f>
        <v>0</v>
      </c>
      <c r="O1070" s="38">
        <f t="shared" ref="O1070:Q1071" si="392">O1071</f>
        <v>0</v>
      </c>
      <c r="P1070" s="38">
        <f t="shared" si="392"/>
        <v>0</v>
      </c>
      <c r="Q1070" s="38">
        <f t="shared" si="392"/>
        <v>0</v>
      </c>
      <c r="R1070" s="110"/>
    </row>
    <row r="1071" spans="1:18" s="82" customFormat="1" ht="33.75" hidden="1">
      <c r="A1071" s="155" t="s">
        <v>77</v>
      </c>
      <c r="B1071" s="156" t="s">
        <v>140</v>
      </c>
      <c r="C1071" s="125" t="s">
        <v>28</v>
      </c>
      <c r="D1071" s="133" t="s">
        <v>705</v>
      </c>
      <c r="E1071" s="152">
        <v>600</v>
      </c>
      <c r="F1071" s="127">
        <f>F1072</f>
        <v>0</v>
      </c>
      <c r="G1071" s="127">
        <f t="shared" si="391"/>
        <v>0</v>
      </c>
      <c r="H1071" s="127">
        <f t="shared" si="391"/>
        <v>0</v>
      </c>
      <c r="I1071" s="127">
        <f t="shared" si="391"/>
        <v>0</v>
      </c>
      <c r="J1071" s="85"/>
      <c r="K1071" s="85"/>
      <c r="L1071" s="85"/>
      <c r="M1071" s="85"/>
      <c r="N1071" s="38">
        <f>N1072</f>
        <v>0</v>
      </c>
      <c r="O1071" s="38">
        <f t="shared" si="392"/>
        <v>0</v>
      </c>
      <c r="P1071" s="38">
        <f t="shared" si="392"/>
        <v>0</v>
      </c>
      <c r="Q1071" s="38">
        <f t="shared" si="392"/>
        <v>0</v>
      </c>
      <c r="R1071" s="110"/>
    </row>
    <row r="1072" spans="1:18" s="82" customFormat="1" ht="20.25" hidden="1">
      <c r="A1072" s="155" t="s">
        <v>146</v>
      </c>
      <c r="B1072" s="156" t="s">
        <v>140</v>
      </c>
      <c r="C1072" s="125" t="s">
        <v>28</v>
      </c>
      <c r="D1072" s="133" t="s">
        <v>705</v>
      </c>
      <c r="E1072" s="152">
        <v>610</v>
      </c>
      <c r="F1072" s="127"/>
      <c r="G1072" s="127"/>
      <c r="H1072" s="127"/>
      <c r="I1072" s="128"/>
      <c r="J1072" s="85"/>
      <c r="K1072" s="85"/>
      <c r="L1072" s="85"/>
      <c r="M1072" s="85"/>
      <c r="N1072" s="38">
        <f>F1072+J1072+K1072</f>
        <v>0</v>
      </c>
      <c r="O1072" s="38">
        <f>G1072+K1072</f>
        <v>0</v>
      </c>
      <c r="P1072" s="38">
        <f>H1072+L1072+M1072</f>
        <v>0</v>
      </c>
      <c r="Q1072" s="39">
        <f>I1072+M1072</f>
        <v>0</v>
      </c>
      <c r="R1072" s="110"/>
    </row>
    <row r="1073" spans="1:18" s="82" customFormat="1" ht="66.75" hidden="1">
      <c r="A1073" s="124" t="s">
        <v>352</v>
      </c>
      <c r="B1073" s="125" t="s">
        <v>140</v>
      </c>
      <c r="C1073" s="125" t="s">
        <v>28</v>
      </c>
      <c r="D1073" s="140" t="s">
        <v>706</v>
      </c>
      <c r="E1073" s="125"/>
      <c r="F1073" s="127"/>
      <c r="G1073" s="127"/>
      <c r="H1073" s="127"/>
      <c r="I1073" s="128"/>
      <c r="J1073" s="85"/>
      <c r="K1073" s="85"/>
      <c r="L1073" s="85"/>
      <c r="M1073" s="85"/>
      <c r="N1073" s="38"/>
      <c r="O1073" s="38"/>
      <c r="P1073" s="38"/>
      <c r="Q1073" s="39"/>
      <c r="R1073" s="110"/>
    </row>
    <row r="1074" spans="1:18" s="82" customFormat="1" ht="33.75" hidden="1">
      <c r="A1074" s="124" t="s">
        <v>77</v>
      </c>
      <c r="B1074" s="125" t="s">
        <v>140</v>
      </c>
      <c r="C1074" s="125" t="s">
        <v>28</v>
      </c>
      <c r="D1074" s="140" t="s">
        <v>706</v>
      </c>
      <c r="E1074" s="125" t="s">
        <v>471</v>
      </c>
      <c r="F1074" s="127"/>
      <c r="G1074" s="127"/>
      <c r="H1074" s="127"/>
      <c r="I1074" s="128"/>
      <c r="J1074" s="85"/>
      <c r="K1074" s="85"/>
      <c r="L1074" s="85"/>
      <c r="M1074" s="85"/>
      <c r="N1074" s="38"/>
      <c r="O1074" s="38"/>
      <c r="P1074" s="38"/>
      <c r="Q1074" s="39"/>
      <c r="R1074" s="110"/>
    </row>
    <row r="1075" spans="1:18" s="82" customFormat="1" ht="20.25" hidden="1">
      <c r="A1075" s="124" t="s">
        <v>146</v>
      </c>
      <c r="B1075" s="125" t="s">
        <v>140</v>
      </c>
      <c r="C1075" s="125" t="s">
        <v>28</v>
      </c>
      <c r="D1075" s="140" t="s">
        <v>706</v>
      </c>
      <c r="E1075" s="125" t="s">
        <v>472</v>
      </c>
      <c r="F1075" s="127"/>
      <c r="G1075" s="127"/>
      <c r="H1075" s="127"/>
      <c r="I1075" s="128"/>
      <c r="J1075" s="85"/>
      <c r="K1075" s="85"/>
      <c r="L1075" s="85"/>
      <c r="M1075" s="85"/>
      <c r="N1075" s="38">
        <f>F1075+J1075+K1075</f>
        <v>0</v>
      </c>
      <c r="O1075" s="38">
        <f>G1075+K1075</f>
        <v>0</v>
      </c>
      <c r="P1075" s="38">
        <f>H1075+L1075+M1075</f>
        <v>0</v>
      </c>
      <c r="Q1075" s="39">
        <f>I1075+M1075</f>
        <v>0</v>
      </c>
      <c r="R1075" s="110"/>
    </row>
    <row r="1076" spans="1:18" s="82" customFormat="1" ht="20.25">
      <c r="A1076" s="95" t="s">
        <v>19</v>
      </c>
      <c r="B1076" s="9" t="s">
        <v>140</v>
      </c>
      <c r="C1076" s="3" t="s">
        <v>28</v>
      </c>
      <c r="D1076" s="81" t="s">
        <v>20</v>
      </c>
      <c r="E1076" s="3"/>
      <c r="F1076" s="38">
        <f>F1077+F1081+F1085+F1092+F1101</f>
        <v>481380</v>
      </c>
      <c r="G1076" s="38">
        <f t="shared" ref="G1076:I1076" si="393">G1077+G1081+G1085+G1092+G1101</f>
        <v>0</v>
      </c>
      <c r="H1076" s="38">
        <f t="shared" si="393"/>
        <v>474605</v>
      </c>
      <c r="I1076" s="38">
        <f t="shared" si="393"/>
        <v>0</v>
      </c>
      <c r="J1076" s="85"/>
      <c r="K1076" s="85"/>
      <c r="L1076" s="85"/>
      <c r="M1076" s="85"/>
      <c r="N1076" s="38">
        <f>N1077+N1081+N1085+N1092</f>
        <v>480762</v>
      </c>
      <c r="O1076" s="38">
        <f>O1077+O1081+O1085+O1092</f>
        <v>0</v>
      </c>
      <c r="P1076" s="38">
        <f>P1077+P1081+P1085+P1092</f>
        <v>474605</v>
      </c>
      <c r="Q1076" s="38">
        <f>Q1077+Q1081+Q1085+Q1092</f>
        <v>0</v>
      </c>
      <c r="R1076" s="110"/>
    </row>
    <row r="1077" spans="1:18" s="82" customFormat="1" ht="33.75">
      <c r="A1077" s="76" t="s">
        <v>73</v>
      </c>
      <c r="B1077" s="9" t="s">
        <v>140</v>
      </c>
      <c r="C1077" s="3" t="s">
        <v>28</v>
      </c>
      <c r="D1077" s="81" t="s">
        <v>159</v>
      </c>
      <c r="E1077" s="3"/>
      <c r="F1077" s="38">
        <f t="shared" ref="F1077:I1079" si="394">F1078</f>
        <v>472162</v>
      </c>
      <c r="G1077" s="38">
        <f t="shared" si="394"/>
        <v>0</v>
      </c>
      <c r="H1077" s="38">
        <f t="shared" si="394"/>
        <v>472162</v>
      </c>
      <c r="I1077" s="39">
        <f t="shared" si="394"/>
        <v>0</v>
      </c>
      <c r="J1077" s="85"/>
      <c r="K1077" s="85"/>
      <c r="L1077" s="85"/>
      <c r="M1077" s="85"/>
      <c r="N1077" s="38">
        <f t="shared" ref="N1077:Q1079" si="395">N1078</f>
        <v>472162</v>
      </c>
      <c r="O1077" s="38">
        <f t="shared" si="395"/>
        <v>0</v>
      </c>
      <c r="P1077" s="38">
        <f t="shared" si="395"/>
        <v>472162</v>
      </c>
      <c r="Q1077" s="39">
        <f t="shared" si="395"/>
        <v>0</v>
      </c>
      <c r="R1077" s="110"/>
    </row>
    <row r="1078" spans="1:18" s="82" customFormat="1" ht="20.25">
      <c r="A1078" s="10" t="s">
        <v>311</v>
      </c>
      <c r="B1078" s="9" t="s">
        <v>140</v>
      </c>
      <c r="C1078" s="3" t="s">
        <v>28</v>
      </c>
      <c r="D1078" s="51" t="s">
        <v>326</v>
      </c>
      <c r="E1078" s="3"/>
      <c r="F1078" s="38">
        <f t="shared" si="394"/>
        <v>472162</v>
      </c>
      <c r="G1078" s="38">
        <f t="shared" si="394"/>
        <v>0</v>
      </c>
      <c r="H1078" s="38">
        <f t="shared" si="394"/>
        <v>472162</v>
      </c>
      <c r="I1078" s="39">
        <f t="shared" si="394"/>
        <v>0</v>
      </c>
      <c r="J1078" s="85"/>
      <c r="K1078" s="85"/>
      <c r="L1078" s="85"/>
      <c r="M1078" s="85"/>
      <c r="N1078" s="38">
        <f t="shared" si="395"/>
        <v>472162</v>
      </c>
      <c r="O1078" s="38">
        <f t="shared" si="395"/>
        <v>0</v>
      </c>
      <c r="P1078" s="38">
        <f t="shared" si="395"/>
        <v>472162</v>
      </c>
      <c r="Q1078" s="39">
        <f t="shared" si="395"/>
        <v>0</v>
      </c>
      <c r="R1078" s="110"/>
    </row>
    <row r="1079" spans="1:18" s="82" customFormat="1" ht="33.75">
      <c r="A1079" s="95" t="s">
        <v>77</v>
      </c>
      <c r="B1079" s="9" t="s">
        <v>140</v>
      </c>
      <c r="C1079" s="3" t="s">
        <v>28</v>
      </c>
      <c r="D1079" s="51" t="s">
        <v>326</v>
      </c>
      <c r="E1079" s="3" t="s">
        <v>471</v>
      </c>
      <c r="F1079" s="38">
        <f t="shared" si="394"/>
        <v>472162</v>
      </c>
      <c r="G1079" s="38">
        <f t="shared" si="394"/>
        <v>0</v>
      </c>
      <c r="H1079" s="38">
        <f t="shared" si="394"/>
        <v>472162</v>
      </c>
      <c r="I1079" s="39">
        <f t="shared" si="394"/>
        <v>0</v>
      </c>
      <c r="J1079" s="85"/>
      <c r="K1079" s="85"/>
      <c r="L1079" s="85"/>
      <c r="M1079" s="85"/>
      <c r="N1079" s="38">
        <f t="shared" si="395"/>
        <v>472162</v>
      </c>
      <c r="O1079" s="38">
        <f t="shared" si="395"/>
        <v>0</v>
      </c>
      <c r="P1079" s="38">
        <f t="shared" si="395"/>
        <v>472162</v>
      </c>
      <c r="Q1079" s="39">
        <f t="shared" si="395"/>
        <v>0</v>
      </c>
      <c r="R1079" s="110"/>
    </row>
    <row r="1080" spans="1:18" s="82" customFormat="1" ht="20.25">
      <c r="A1080" s="95" t="s">
        <v>146</v>
      </c>
      <c r="B1080" s="9" t="s">
        <v>140</v>
      </c>
      <c r="C1080" s="3" t="s">
        <v>28</v>
      </c>
      <c r="D1080" s="51" t="s">
        <v>326</v>
      </c>
      <c r="E1080" s="3" t="s">
        <v>472</v>
      </c>
      <c r="F1080" s="38">
        <v>472162</v>
      </c>
      <c r="G1080" s="38"/>
      <c r="H1080" s="38">
        <v>472162</v>
      </c>
      <c r="I1080" s="39"/>
      <c r="J1080" s="85"/>
      <c r="K1080" s="85"/>
      <c r="L1080" s="85"/>
      <c r="M1080" s="85"/>
      <c r="N1080" s="38">
        <f>F1080+J1080+K1080</f>
        <v>472162</v>
      </c>
      <c r="O1080" s="38">
        <f>G1080+K1080</f>
        <v>0</v>
      </c>
      <c r="P1080" s="38">
        <f>H1080+L1080+M1080</f>
        <v>472162</v>
      </c>
      <c r="Q1080" s="39">
        <f>I1080+M1080</f>
        <v>0</v>
      </c>
      <c r="R1080" s="110"/>
    </row>
    <row r="1081" spans="1:18" s="82" customFormat="1" ht="20.25">
      <c r="A1081" s="95" t="s">
        <v>67</v>
      </c>
      <c r="B1081" s="9" t="s">
        <v>140</v>
      </c>
      <c r="C1081" s="3" t="s">
        <v>28</v>
      </c>
      <c r="D1081" s="81" t="s">
        <v>94</v>
      </c>
      <c r="E1081" s="3"/>
      <c r="F1081" s="38">
        <f t="shared" ref="F1081:I1083" si="396">F1082</f>
        <v>8600</v>
      </c>
      <c r="G1081" s="38">
        <f t="shared" si="396"/>
        <v>0</v>
      </c>
      <c r="H1081" s="38">
        <f t="shared" si="396"/>
        <v>2443</v>
      </c>
      <c r="I1081" s="39">
        <f t="shared" si="396"/>
        <v>0</v>
      </c>
      <c r="J1081" s="85"/>
      <c r="K1081" s="85"/>
      <c r="L1081" s="85"/>
      <c r="M1081" s="85"/>
      <c r="N1081" s="38">
        <f t="shared" ref="N1081:Q1083" si="397">N1082</f>
        <v>8600</v>
      </c>
      <c r="O1081" s="38">
        <f t="shared" si="397"/>
        <v>0</v>
      </c>
      <c r="P1081" s="38">
        <f t="shared" si="397"/>
        <v>2443</v>
      </c>
      <c r="Q1081" s="39">
        <f t="shared" si="397"/>
        <v>0</v>
      </c>
      <c r="R1081" s="110"/>
    </row>
    <row r="1082" spans="1:18" s="82" customFormat="1" ht="22.5" customHeight="1">
      <c r="A1082" s="95" t="s">
        <v>314</v>
      </c>
      <c r="B1082" s="9" t="s">
        <v>140</v>
      </c>
      <c r="C1082" s="3" t="s">
        <v>28</v>
      </c>
      <c r="D1082" s="81" t="s">
        <v>327</v>
      </c>
      <c r="E1082" s="3"/>
      <c r="F1082" s="38">
        <f t="shared" si="396"/>
        <v>8600</v>
      </c>
      <c r="G1082" s="38">
        <f t="shared" si="396"/>
        <v>0</v>
      </c>
      <c r="H1082" s="38">
        <f t="shared" si="396"/>
        <v>2443</v>
      </c>
      <c r="I1082" s="39">
        <f t="shared" si="396"/>
        <v>0</v>
      </c>
      <c r="J1082" s="85"/>
      <c r="K1082" s="85"/>
      <c r="L1082" s="85"/>
      <c r="M1082" s="85"/>
      <c r="N1082" s="38">
        <f t="shared" si="397"/>
        <v>8600</v>
      </c>
      <c r="O1082" s="38">
        <f t="shared" si="397"/>
        <v>0</v>
      </c>
      <c r="P1082" s="38">
        <f t="shared" si="397"/>
        <v>2443</v>
      </c>
      <c r="Q1082" s="39">
        <f t="shared" si="397"/>
        <v>0</v>
      </c>
      <c r="R1082" s="110"/>
    </row>
    <row r="1083" spans="1:18" s="82" customFormat="1" ht="33.75">
      <c r="A1083" s="95" t="s">
        <v>77</v>
      </c>
      <c r="B1083" s="9" t="s">
        <v>140</v>
      </c>
      <c r="C1083" s="3" t="s">
        <v>28</v>
      </c>
      <c r="D1083" s="81" t="s">
        <v>327</v>
      </c>
      <c r="E1083" s="3" t="s">
        <v>471</v>
      </c>
      <c r="F1083" s="38">
        <f t="shared" si="396"/>
        <v>8600</v>
      </c>
      <c r="G1083" s="38">
        <f t="shared" si="396"/>
        <v>0</v>
      </c>
      <c r="H1083" s="38">
        <f t="shared" si="396"/>
        <v>2443</v>
      </c>
      <c r="I1083" s="39">
        <f t="shared" si="396"/>
        <v>0</v>
      </c>
      <c r="J1083" s="85"/>
      <c r="K1083" s="85"/>
      <c r="L1083" s="85"/>
      <c r="M1083" s="85"/>
      <c r="N1083" s="38">
        <f t="shared" si="397"/>
        <v>8600</v>
      </c>
      <c r="O1083" s="38">
        <f t="shared" si="397"/>
        <v>0</v>
      </c>
      <c r="P1083" s="38">
        <f t="shared" si="397"/>
        <v>2443</v>
      </c>
      <c r="Q1083" s="39">
        <f t="shared" si="397"/>
        <v>0</v>
      </c>
      <c r="R1083" s="110"/>
    </row>
    <row r="1084" spans="1:18" s="82" customFormat="1" ht="20.25">
      <c r="A1084" s="95" t="s">
        <v>146</v>
      </c>
      <c r="B1084" s="9" t="s">
        <v>140</v>
      </c>
      <c r="C1084" s="3" t="s">
        <v>28</v>
      </c>
      <c r="D1084" s="81" t="s">
        <v>327</v>
      </c>
      <c r="E1084" s="3" t="s">
        <v>472</v>
      </c>
      <c r="F1084" s="38">
        <v>8600</v>
      </c>
      <c r="G1084" s="38"/>
      <c r="H1084" s="38">
        <v>2443</v>
      </c>
      <c r="I1084" s="39"/>
      <c r="J1084" s="85"/>
      <c r="K1084" s="85"/>
      <c r="L1084" s="85"/>
      <c r="M1084" s="85"/>
      <c r="N1084" s="38">
        <f>F1084+J1084+K1084</f>
        <v>8600</v>
      </c>
      <c r="O1084" s="38">
        <f>G1084+K1084</f>
        <v>0</v>
      </c>
      <c r="P1084" s="38">
        <f>H1084+L1084+M1084</f>
        <v>2443</v>
      </c>
      <c r="Q1084" s="39">
        <f>I1084+M1084</f>
        <v>0</v>
      </c>
      <c r="R1084" s="110"/>
    </row>
    <row r="1085" spans="1:18" s="82" customFormat="1" ht="33.75" hidden="1">
      <c r="A1085" s="124" t="s">
        <v>688</v>
      </c>
      <c r="B1085" s="133" t="s">
        <v>140</v>
      </c>
      <c r="C1085" s="125" t="s">
        <v>28</v>
      </c>
      <c r="D1085" s="133" t="s">
        <v>707</v>
      </c>
      <c r="E1085" s="133"/>
      <c r="F1085" s="127">
        <f t="shared" ref="F1085:I1087" si="398">F1086</f>
        <v>0</v>
      </c>
      <c r="G1085" s="127">
        <f t="shared" si="398"/>
        <v>0</v>
      </c>
      <c r="H1085" s="127">
        <f t="shared" si="398"/>
        <v>0</v>
      </c>
      <c r="I1085" s="128">
        <f t="shared" si="398"/>
        <v>0</v>
      </c>
      <c r="J1085" s="85"/>
      <c r="K1085" s="85"/>
      <c r="L1085" s="85"/>
      <c r="M1085" s="85"/>
      <c r="N1085" s="38">
        <f>N1086</f>
        <v>0</v>
      </c>
      <c r="O1085" s="38">
        <f t="shared" ref="O1085:Q1087" si="399">O1086</f>
        <v>0</v>
      </c>
      <c r="P1085" s="38">
        <f t="shared" si="399"/>
        <v>0</v>
      </c>
      <c r="Q1085" s="39">
        <f t="shared" si="399"/>
        <v>0</v>
      </c>
      <c r="R1085" s="110"/>
    </row>
    <row r="1086" spans="1:18" s="82" customFormat="1" ht="50.25" hidden="1">
      <c r="A1086" s="124" t="s">
        <v>690</v>
      </c>
      <c r="B1086" s="133" t="s">
        <v>140</v>
      </c>
      <c r="C1086" s="125" t="s">
        <v>28</v>
      </c>
      <c r="D1086" s="133" t="s">
        <v>708</v>
      </c>
      <c r="E1086" s="133"/>
      <c r="F1086" s="127">
        <f t="shared" si="398"/>
        <v>0</v>
      </c>
      <c r="G1086" s="127">
        <f t="shared" si="398"/>
        <v>0</v>
      </c>
      <c r="H1086" s="127">
        <f t="shared" si="398"/>
        <v>0</v>
      </c>
      <c r="I1086" s="128">
        <f t="shared" si="398"/>
        <v>0</v>
      </c>
      <c r="J1086" s="85"/>
      <c r="K1086" s="85"/>
      <c r="L1086" s="85"/>
      <c r="M1086" s="85"/>
      <c r="N1086" s="38">
        <f>N1087</f>
        <v>0</v>
      </c>
      <c r="O1086" s="38">
        <f t="shared" si="399"/>
        <v>0</v>
      </c>
      <c r="P1086" s="38">
        <f t="shared" si="399"/>
        <v>0</v>
      </c>
      <c r="Q1086" s="39">
        <f t="shared" si="399"/>
        <v>0</v>
      </c>
      <c r="R1086" s="110"/>
    </row>
    <row r="1087" spans="1:18" s="82" customFormat="1" ht="33.75" hidden="1">
      <c r="A1087" s="124" t="s">
        <v>77</v>
      </c>
      <c r="B1087" s="133" t="s">
        <v>140</v>
      </c>
      <c r="C1087" s="125" t="s">
        <v>28</v>
      </c>
      <c r="D1087" s="133" t="s">
        <v>708</v>
      </c>
      <c r="E1087" s="133">
        <v>600</v>
      </c>
      <c r="F1087" s="127">
        <f t="shared" si="398"/>
        <v>0</v>
      </c>
      <c r="G1087" s="127">
        <f t="shared" si="398"/>
        <v>0</v>
      </c>
      <c r="H1087" s="127">
        <f t="shared" si="398"/>
        <v>0</v>
      </c>
      <c r="I1087" s="128">
        <f t="shared" si="398"/>
        <v>0</v>
      </c>
      <c r="J1087" s="85"/>
      <c r="K1087" s="85"/>
      <c r="L1087" s="85"/>
      <c r="M1087" s="85"/>
      <c r="N1087" s="38">
        <f>N1088</f>
        <v>0</v>
      </c>
      <c r="O1087" s="38">
        <f t="shared" si="399"/>
        <v>0</v>
      </c>
      <c r="P1087" s="38">
        <f t="shared" si="399"/>
        <v>0</v>
      </c>
      <c r="Q1087" s="39">
        <f t="shared" si="399"/>
        <v>0</v>
      </c>
      <c r="R1087" s="110"/>
    </row>
    <row r="1088" spans="1:18" s="82" customFormat="1" ht="20.25" hidden="1">
      <c r="A1088" s="124" t="s">
        <v>146</v>
      </c>
      <c r="B1088" s="133" t="s">
        <v>140</v>
      </c>
      <c r="C1088" s="125" t="s">
        <v>28</v>
      </c>
      <c r="D1088" s="133" t="s">
        <v>708</v>
      </c>
      <c r="E1088" s="133">
        <v>610</v>
      </c>
      <c r="F1088" s="127"/>
      <c r="G1088" s="127"/>
      <c r="H1088" s="127"/>
      <c r="I1088" s="128"/>
      <c r="J1088" s="85"/>
      <c r="K1088" s="85"/>
      <c r="L1088" s="85"/>
      <c r="M1088" s="85"/>
      <c r="N1088" s="38"/>
      <c r="O1088" s="38"/>
      <c r="P1088" s="38"/>
      <c r="Q1088" s="39"/>
      <c r="R1088" s="110"/>
    </row>
    <row r="1089" spans="1:18" s="82" customFormat="1" ht="66.75" hidden="1">
      <c r="A1089" s="130" t="s">
        <v>352</v>
      </c>
      <c r="B1089" s="156" t="s">
        <v>140</v>
      </c>
      <c r="C1089" s="125" t="s">
        <v>28</v>
      </c>
      <c r="D1089" s="133" t="s">
        <v>709</v>
      </c>
      <c r="E1089" s="133"/>
      <c r="F1089" s="127"/>
      <c r="G1089" s="127"/>
      <c r="H1089" s="127"/>
      <c r="I1089" s="128"/>
      <c r="J1089" s="85"/>
      <c r="K1089" s="85"/>
      <c r="L1089" s="85"/>
      <c r="M1089" s="85"/>
      <c r="N1089" s="38"/>
      <c r="O1089" s="38"/>
      <c r="P1089" s="38"/>
      <c r="Q1089" s="39"/>
      <c r="R1089" s="110"/>
    </row>
    <row r="1090" spans="1:18" s="82" customFormat="1" ht="33.75" hidden="1">
      <c r="A1090" s="155" t="s">
        <v>77</v>
      </c>
      <c r="B1090" s="156" t="s">
        <v>140</v>
      </c>
      <c r="C1090" s="125" t="s">
        <v>28</v>
      </c>
      <c r="D1090" s="133" t="s">
        <v>709</v>
      </c>
      <c r="E1090" s="152">
        <v>600</v>
      </c>
      <c r="F1090" s="127"/>
      <c r="G1090" s="127"/>
      <c r="H1090" s="127"/>
      <c r="I1090" s="128"/>
      <c r="J1090" s="85"/>
      <c r="K1090" s="85"/>
      <c r="L1090" s="85"/>
      <c r="M1090" s="85"/>
      <c r="N1090" s="38"/>
      <c r="O1090" s="38"/>
      <c r="P1090" s="38"/>
      <c r="Q1090" s="39"/>
      <c r="R1090" s="110"/>
    </row>
    <row r="1091" spans="1:18" s="82" customFormat="1" ht="20.25" hidden="1">
      <c r="A1091" s="155" t="s">
        <v>146</v>
      </c>
      <c r="B1091" s="156" t="s">
        <v>140</v>
      </c>
      <c r="C1091" s="125" t="s">
        <v>28</v>
      </c>
      <c r="D1091" s="133" t="s">
        <v>709</v>
      </c>
      <c r="E1091" s="152">
        <v>610</v>
      </c>
      <c r="F1091" s="127"/>
      <c r="G1091" s="127"/>
      <c r="H1091" s="127"/>
      <c r="I1091" s="128"/>
      <c r="J1091" s="85"/>
      <c r="K1091" s="85"/>
      <c r="L1091" s="85"/>
      <c r="M1091" s="85"/>
      <c r="N1091" s="38"/>
      <c r="O1091" s="38"/>
      <c r="P1091" s="38"/>
      <c r="Q1091" s="39"/>
      <c r="R1091" s="110"/>
    </row>
    <row r="1092" spans="1:18" s="82" customFormat="1" ht="66.75" hidden="1">
      <c r="A1092" s="129" t="s">
        <v>352</v>
      </c>
      <c r="B1092" s="156" t="s">
        <v>140</v>
      </c>
      <c r="C1092" s="125" t="s">
        <v>28</v>
      </c>
      <c r="D1092" s="133" t="s">
        <v>710</v>
      </c>
      <c r="E1092" s="152"/>
      <c r="F1092" s="127">
        <f>F1093</f>
        <v>0</v>
      </c>
      <c r="G1092" s="127">
        <f t="shared" ref="G1092:I1093" si="400">G1093</f>
        <v>0</v>
      </c>
      <c r="H1092" s="127">
        <f t="shared" si="400"/>
        <v>0</v>
      </c>
      <c r="I1092" s="127">
        <f t="shared" si="400"/>
        <v>0</v>
      </c>
      <c r="J1092" s="85"/>
      <c r="K1092" s="85"/>
      <c r="L1092" s="85"/>
      <c r="M1092" s="85"/>
      <c r="N1092" s="38">
        <f>N1093</f>
        <v>0</v>
      </c>
      <c r="O1092" s="38">
        <f t="shared" ref="O1092:Q1093" si="401">O1093</f>
        <v>0</v>
      </c>
      <c r="P1092" s="38">
        <f t="shared" si="401"/>
        <v>0</v>
      </c>
      <c r="Q1092" s="38">
        <f t="shared" si="401"/>
        <v>0</v>
      </c>
      <c r="R1092" s="110"/>
    </row>
    <row r="1093" spans="1:18" s="82" customFormat="1" ht="33.75" hidden="1">
      <c r="A1093" s="155" t="s">
        <v>77</v>
      </c>
      <c r="B1093" s="156" t="s">
        <v>140</v>
      </c>
      <c r="C1093" s="125" t="s">
        <v>28</v>
      </c>
      <c r="D1093" s="133" t="s">
        <v>710</v>
      </c>
      <c r="E1093" s="152">
        <v>600</v>
      </c>
      <c r="F1093" s="127">
        <f>F1094</f>
        <v>0</v>
      </c>
      <c r="G1093" s="127">
        <f t="shared" si="400"/>
        <v>0</v>
      </c>
      <c r="H1093" s="127">
        <f t="shared" si="400"/>
        <v>0</v>
      </c>
      <c r="I1093" s="127">
        <f t="shared" si="400"/>
        <v>0</v>
      </c>
      <c r="J1093" s="85"/>
      <c r="K1093" s="85"/>
      <c r="L1093" s="85"/>
      <c r="M1093" s="85"/>
      <c r="N1093" s="38">
        <f>N1094</f>
        <v>0</v>
      </c>
      <c r="O1093" s="38">
        <f t="shared" si="401"/>
        <v>0</v>
      </c>
      <c r="P1093" s="38">
        <f t="shared" si="401"/>
        <v>0</v>
      </c>
      <c r="Q1093" s="38">
        <f t="shared" si="401"/>
        <v>0</v>
      </c>
      <c r="R1093" s="110"/>
    </row>
    <row r="1094" spans="1:18" s="82" customFormat="1" ht="20.25" hidden="1">
      <c r="A1094" s="155" t="s">
        <v>146</v>
      </c>
      <c r="B1094" s="156" t="s">
        <v>140</v>
      </c>
      <c r="C1094" s="125" t="s">
        <v>28</v>
      </c>
      <c r="D1094" s="133" t="s">
        <v>710</v>
      </c>
      <c r="E1094" s="152">
        <v>610</v>
      </c>
      <c r="F1094" s="127"/>
      <c r="G1094" s="127"/>
      <c r="H1094" s="127"/>
      <c r="I1094" s="128"/>
      <c r="J1094" s="85"/>
      <c r="K1094" s="85"/>
      <c r="L1094" s="85"/>
      <c r="M1094" s="85"/>
      <c r="N1094" s="38"/>
      <c r="O1094" s="38"/>
      <c r="P1094" s="38"/>
      <c r="Q1094" s="39"/>
      <c r="R1094" s="110"/>
    </row>
    <row r="1095" spans="1:18" s="82" customFormat="1" ht="66.75" hidden="1">
      <c r="A1095" s="155" t="s">
        <v>352</v>
      </c>
      <c r="B1095" s="156" t="s">
        <v>140</v>
      </c>
      <c r="C1095" s="125" t="s">
        <v>28</v>
      </c>
      <c r="D1095" s="133" t="s">
        <v>711</v>
      </c>
      <c r="E1095" s="152"/>
      <c r="F1095" s="127"/>
      <c r="G1095" s="127"/>
      <c r="H1095" s="127"/>
      <c r="I1095" s="128"/>
      <c r="J1095" s="85"/>
      <c r="K1095" s="85"/>
      <c r="L1095" s="85"/>
      <c r="M1095" s="85"/>
      <c r="N1095" s="38"/>
      <c r="O1095" s="38"/>
      <c r="P1095" s="38"/>
      <c r="Q1095" s="39"/>
      <c r="R1095" s="110"/>
    </row>
    <row r="1096" spans="1:18" s="82" customFormat="1" ht="33.75" hidden="1">
      <c r="A1096" s="155" t="s">
        <v>77</v>
      </c>
      <c r="B1096" s="156" t="s">
        <v>140</v>
      </c>
      <c r="C1096" s="125" t="s">
        <v>28</v>
      </c>
      <c r="D1096" s="133" t="s">
        <v>711</v>
      </c>
      <c r="E1096" s="152">
        <v>600</v>
      </c>
      <c r="F1096" s="127"/>
      <c r="G1096" s="127"/>
      <c r="H1096" s="127"/>
      <c r="I1096" s="128"/>
      <c r="J1096" s="85"/>
      <c r="K1096" s="85"/>
      <c r="L1096" s="85"/>
      <c r="M1096" s="85"/>
      <c r="N1096" s="38"/>
      <c r="O1096" s="38"/>
      <c r="P1096" s="38"/>
      <c r="Q1096" s="39"/>
      <c r="R1096" s="110"/>
    </row>
    <row r="1097" spans="1:18" s="82" customFormat="1" ht="20.25" hidden="1">
      <c r="A1097" s="155" t="s">
        <v>146</v>
      </c>
      <c r="B1097" s="156" t="s">
        <v>140</v>
      </c>
      <c r="C1097" s="125" t="s">
        <v>28</v>
      </c>
      <c r="D1097" s="133" t="s">
        <v>711</v>
      </c>
      <c r="E1097" s="152">
        <v>610</v>
      </c>
      <c r="F1097" s="127"/>
      <c r="G1097" s="127"/>
      <c r="H1097" s="127"/>
      <c r="I1097" s="128"/>
      <c r="J1097" s="85"/>
      <c r="K1097" s="85"/>
      <c r="L1097" s="85"/>
      <c r="M1097" s="85"/>
      <c r="N1097" s="38"/>
      <c r="O1097" s="38"/>
      <c r="P1097" s="38"/>
      <c r="Q1097" s="39"/>
      <c r="R1097" s="110"/>
    </row>
    <row r="1098" spans="1:18" s="82" customFormat="1" ht="66.75" hidden="1">
      <c r="A1098" s="155" t="s">
        <v>352</v>
      </c>
      <c r="B1098" s="156" t="s">
        <v>140</v>
      </c>
      <c r="C1098" s="125" t="s">
        <v>28</v>
      </c>
      <c r="D1098" s="133" t="s">
        <v>712</v>
      </c>
      <c r="E1098" s="152"/>
      <c r="F1098" s="127"/>
      <c r="G1098" s="127"/>
      <c r="H1098" s="127"/>
      <c r="I1098" s="128"/>
      <c r="J1098" s="85"/>
      <c r="K1098" s="85"/>
      <c r="L1098" s="85"/>
      <c r="M1098" s="85"/>
      <c r="N1098" s="38"/>
      <c r="O1098" s="38"/>
      <c r="P1098" s="38"/>
      <c r="Q1098" s="39"/>
      <c r="R1098" s="110"/>
    </row>
    <row r="1099" spans="1:18" s="82" customFormat="1" ht="33.75" hidden="1">
      <c r="A1099" s="155" t="s">
        <v>77</v>
      </c>
      <c r="B1099" s="156" t="s">
        <v>140</v>
      </c>
      <c r="C1099" s="125" t="s">
        <v>28</v>
      </c>
      <c r="D1099" s="133" t="s">
        <v>712</v>
      </c>
      <c r="E1099" s="152">
        <v>600</v>
      </c>
      <c r="F1099" s="127"/>
      <c r="G1099" s="127"/>
      <c r="H1099" s="127"/>
      <c r="I1099" s="128"/>
      <c r="J1099" s="85"/>
      <c r="K1099" s="85"/>
      <c r="L1099" s="85"/>
      <c r="M1099" s="85"/>
      <c r="N1099" s="38"/>
      <c r="O1099" s="38"/>
      <c r="P1099" s="38"/>
      <c r="Q1099" s="39"/>
      <c r="R1099" s="110"/>
    </row>
    <row r="1100" spans="1:18" s="82" customFormat="1" ht="20.25" hidden="1">
      <c r="A1100" s="155" t="s">
        <v>146</v>
      </c>
      <c r="B1100" s="156" t="s">
        <v>140</v>
      </c>
      <c r="C1100" s="125" t="s">
        <v>28</v>
      </c>
      <c r="D1100" s="133" t="s">
        <v>712</v>
      </c>
      <c r="E1100" s="152">
        <v>610</v>
      </c>
      <c r="F1100" s="127"/>
      <c r="G1100" s="127"/>
      <c r="H1100" s="127"/>
      <c r="I1100" s="128"/>
      <c r="J1100" s="85"/>
      <c r="K1100" s="85"/>
      <c r="L1100" s="85"/>
      <c r="M1100" s="85"/>
      <c r="N1100" s="38"/>
      <c r="O1100" s="38"/>
      <c r="P1100" s="38"/>
      <c r="Q1100" s="39"/>
      <c r="R1100" s="110"/>
    </row>
    <row r="1101" spans="1:18" s="82" customFormat="1" ht="83.25">
      <c r="A1101" s="83" t="s">
        <v>455</v>
      </c>
      <c r="B1101" s="9" t="s">
        <v>140</v>
      </c>
      <c r="C1101" s="3" t="s">
        <v>28</v>
      </c>
      <c r="D1101" s="81" t="s">
        <v>454</v>
      </c>
      <c r="E1101" s="4"/>
      <c r="F1101" s="38">
        <f>F1102</f>
        <v>618</v>
      </c>
      <c r="G1101" s="38">
        <f t="shared" ref="G1101:I1102" si="402">G1102</f>
        <v>0</v>
      </c>
      <c r="H1101" s="38">
        <f t="shared" si="402"/>
        <v>0</v>
      </c>
      <c r="I1101" s="38">
        <f t="shared" si="402"/>
        <v>0</v>
      </c>
      <c r="J1101" s="85"/>
      <c r="K1101" s="85"/>
      <c r="L1101" s="85"/>
      <c r="M1101" s="85"/>
      <c r="N1101" s="38"/>
      <c r="O1101" s="38"/>
      <c r="P1101" s="38"/>
      <c r="Q1101" s="39"/>
      <c r="R1101" s="110"/>
    </row>
    <row r="1102" spans="1:18" s="82" customFormat="1" ht="33.75">
      <c r="A1102" s="8" t="s">
        <v>77</v>
      </c>
      <c r="B1102" s="9" t="s">
        <v>140</v>
      </c>
      <c r="C1102" s="3" t="s">
        <v>28</v>
      </c>
      <c r="D1102" s="81" t="s">
        <v>454</v>
      </c>
      <c r="E1102" s="4">
        <v>600</v>
      </c>
      <c r="F1102" s="38">
        <f>F1103</f>
        <v>618</v>
      </c>
      <c r="G1102" s="38">
        <f t="shared" si="402"/>
        <v>0</v>
      </c>
      <c r="H1102" s="38">
        <f t="shared" si="402"/>
        <v>0</v>
      </c>
      <c r="I1102" s="38">
        <f t="shared" si="402"/>
        <v>0</v>
      </c>
      <c r="J1102" s="85"/>
      <c r="K1102" s="85"/>
      <c r="L1102" s="85"/>
      <c r="M1102" s="85"/>
      <c r="N1102" s="38"/>
      <c r="O1102" s="38"/>
      <c r="P1102" s="38"/>
      <c r="Q1102" s="39"/>
      <c r="R1102" s="110"/>
    </row>
    <row r="1103" spans="1:18" s="82" customFormat="1" ht="20.25">
      <c r="A1103" s="8" t="s">
        <v>146</v>
      </c>
      <c r="B1103" s="9" t="s">
        <v>140</v>
      </c>
      <c r="C1103" s="3" t="s">
        <v>28</v>
      </c>
      <c r="D1103" s="81" t="s">
        <v>454</v>
      </c>
      <c r="E1103" s="4">
        <v>610</v>
      </c>
      <c r="F1103" s="38">
        <v>618</v>
      </c>
      <c r="G1103" s="38"/>
      <c r="H1103" s="38"/>
      <c r="I1103" s="39"/>
      <c r="J1103" s="85"/>
      <c r="K1103" s="85"/>
      <c r="L1103" s="85"/>
      <c r="M1103" s="85"/>
      <c r="N1103" s="38"/>
      <c r="O1103" s="38"/>
      <c r="P1103" s="38"/>
      <c r="Q1103" s="39"/>
      <c r="R1103" s="110"/>
    </row>
    <row r="1104" spans="1:18" s="82" customFormat="1" ht="20.25">
      <c r="A1104" s="78"/>
      <c r="B1104" s="79"/>
      <c r="C1104" s="79"/>
      <c r="D1104" s="69"/>
      <c r="E1104" s="68"/>
      <c r="F1104" s="30"/>
      <c r="G1104" s="30"/>
      <c r="H1104" s="30"/>
      <c r="I1104" s="30"/>
      <c r="J1104" s="30"/>
      <c r="K1104" s="30"/>
      <c r="L1104" s="30"/>
      <c r="M1104" s="30"/>
      <c r="N1104" s="30"/>
      <c r="O1104" s="30"/>
      <c r="P1104" s="30"/>
      <c r="Q1104" s="30"/>
      <c r="R1104" s="110"/>
    </row>
    <row r="1105" spans="1:18" s="82" customFormat="1" ht="37.5" customHeight="1">
      <c r="A1105" s="33" t="s">
        <v>328</v>
      </c>
      <c r="B1105" s="34" t="s">
        <v>140</v>
      </c>
      <c r="C1105" s="34" t="s">
        <v>229</v>
      </c>
      <c r="D1105" s="43"/>
      <c r="E1105" s="34"/>
      <c r="F1105" s="36">
        <f>F1111+F1106</f>
        <v>3811</v>
      </c>
      <c r="G1105" s="36">
        <f t="shared" ref="G1105:Q1105" si="403">G1111+G1106</f>
        <v>0</v>
      </c>
      <c r="H1105" s="36">
        <f t="shared" si="403"/>
        <v>3811</v>
      </c>
      <c r="I1105" s="36">
        <f t="shared" si="403"/>
        <v>0</v>
      </c>
      <c r="J1105" s="36">
        <f t="shared" si="403"/>
        <v>0</v>
      </c>
      <c r="K1105" s="36">
        <f t="shared" si="403"/>
        <v>0</v>
      </c>
      <c r="L1105" s="36">
        <f t="shared" si="403"/>
        <v>0</v>
      </c>
      <c r="M1105" s="36">
        <f t="shared" si="403"/>
        <v>0</v>
      </c>
      <c r="N1105" s="36">
        <f t="shared" si="403"/>
        <v>3811</v>
      </c>
      <c r="O1105" s="36">
        <f t="shared" si="403"/>
        <v>0</v>
      </c>
      <c r="P1105" s="36">
        <f t="shared" si="403"/>
        <v>3811</v>
      </c>
      <c r="Q1105" s="36">
        <f t="shared" si="403"/>
        <v>0</v>
      </c>
      <c r="R1105" s="110"/>
    </row>
    <row r="1106" spans="1:18" s="82" customFormat="1" ht="99.75">
      <c r="A1106" s="10" t="s">
        <v>65</v>
      </c>
      <c r="B1106" s="3" t="s">
        <v>140</v>
      </c>
      <c r="C1106" s="3" t="s">
        <v>229</v>
      </c>
      <c r="D1106" s="51" t="s">
        <v>66</v>
      </c>
      <c r="E1106" s="3"/>
      <c r="F1106" s="38">
        <f>F1107</f>
        <v>3811</v>
      </c>
      <c r="G1106" s="38">
        <f t="shared" ref="G1106:Q1109" si="404">G1107</f>
        <v>0</v>
      </c>
      <c r="H1106" s="38">
        <f t="shared" si="404"/>
        <v>3811</v>
      </c>
      <c r="I1106" s="38">
        <f t="shared" si="404"/>
        <v>0</v>
      </c>
      <c r="J1106" s="38">
        <f t="shared" si="404"/>
        <v>0</v>
      </c>
      <c r="K1106" s="38">
        <f t="shared" si="404"/>
        <v>0</v>
      </c>
      <c r="L1106" s="38">
        <f t="shared" si="404"/>
        <v>0</v>
      </c>
      <c r="M1106" s="38">
        <f t="shared" si="404"/>
        <v>0</v>
      </c>
      <c r="N1106" s="38">
        <f t="shared" si="404"/>
        <v>3811</v>
      </c>
      <c r="O1106" s="38">
        <f t="shared" si="404"/>
        <v>0</v>
      </c>
      <c r="P1106" s="38">
        <f t="shared" si="404"/>
        <v>3811</v>
      </c>
      <c r="Q1106" s="38">
        <f t="shared" si="404"/>
        <v>0</v>
      </c>
      <c r="R1106" s="110"/>
    </row>
    <row r="1107" spans="1:18" s="82" customFormat="1" ht="33.75">
      <c r="A1107" s="10" t="s">
        <v>73</v>
      </c>
      <c r="B1107" s="3" t="s">
        <v>140</v>
      </c>
      <c r="C1107" s="3" t="s">
        <v>229</v>
      </c>
      <c r="D1107" s="51" t="s">
        <v>262</v>
      </c>
      <c r="E1107" s="3"/>
      <c r="F1107" s="38">
        <f>F1108</f>
        <v>3811</v>
      </c>
      <c r="G1107" s="38">
        <f t="shared" si="404"/>
        <v>0</v>
      </c>
      <c r="H1107" s="38">
        <f t="shared" si="404"/>
        <v>3811</v>
      </c>
      <c r="I1107" s="38">
        <f t="shared" si="404"/>
        <v>0</v>
      </c>
      <c r="J1107" s="38">
        <f t="shared" si="404"/>
        <v>0</v>
      </c>
      <c r="K1107" s="38">
        <f t="shared" si="404"/>
        <v>0</v>
      </c>
      <c r="L1107" s="38">
        <f t="shared" si="404"/>
        <v>0</v>
      </c>
      <c r="M1107" s="38">
        <f t="shared" si="404"/>
        <v>0</v>
      </c>
      <c r="N1107" s="38">
        <f t="shared" si="404"/>
        <v>3811</v>
      </c>
      <c r="O1107" s="38">
        <f t="shared" si="404"/>
        <v>0</v>
      </c>
      <c r="P1107" s="38">
        <f t="shared" si="404"/>
        <v>3811</v>
      </c>
      <c r="Q1107" s="38">
        <f t="shared" si="404"/>
        <v>0</v>
      </c>
      <c r="R1107" s="110"/>
    </row>
    <row r="1108" spans="1:18" s="82" customFormat="1" ht="66.75">
      <c r="A1108" s="10" t="s">
        <v>329</v>
      </c>
      <c r="B1108" s="3" t="s">
        <v>140</v>
      </c>
      <c r="C1108" s="3" t="s">
        <v>229</v>
      </c>
      <c r="D1108" s="51" t="s">
        <v>330</v>
      </c>
      <c r="E1108" s="3"/>
      <c r="F1108" s="38">
        <f>F1109</f>
        <v>3811</v>
      </c>
      <c r="G1108" s="38">
        <f t="shared" si="404"/>
        <v>0</v>
      </c>
      <c r="H1108" s="38">
        <f t="shared" si="404"/>
        <v>3811</v>
      </c>
      <c r="I1108" s="38">
        <f t="shared" si="404"/>
        <v>0</v>
      </c>
      <c r="J1108" s="38">
        <f t="shared" si="404"/>
        <v>0</v>
      </c>
      <c r="K1108" s="38">
        <f t="shared" si="404"/>
        <v>0</v>
      </c>
      <c r="L1108" s="38">
        <f t="shared" si="404"/>
        <v>0</v>
      </c>
      <c r="M1108" s="38">
        <f t="shared" si="404"/>
        <v>0</v>
      </c>
      <c r="N1108" s="38">
        <f t="shared" si="404"/>
        <v>3811</v>
      </c>
      <c r="O1108" s="38">
        <f t="shared" si="404"/>
        <v>0</v>
      </c>
      <c r="P1108" s="38">
        <f t="shared" si="404"/>
        <v>3811</v>
      </c>
      <c r="Q1108" s="38">
        <f t="shared" si="404"/>
        <v>0</v>
      </c>
      <c r="R1108" s="110"/>
    </row>
    <row r="1109" spans="1:18" s="82" customFormat="1" ht="33.75">
      <c r="A1109" s="10" t="s">
        <v>77</v>
      </c>
      <c r="B1109" s="3" t="s">
        <v>140</v>
      </c>
      <c r="C1109" s="3" t="s">
        <v>229</v>
      </c>
      <c r="D1109" s="51" t="s">
        <v>330</v>
      </c>
      <c r="E1109" s="3" t="s">
        <v>471</v>
      </c>
      <c r="F1109" s="38">
        <f>F1110</f>
        <v>3811</v>
      </c>
      <c r="G1109" s="38">
        <f t="shared" si="404"/>
        <v>0</v>
      </c>
      <c r="H1109" s="38">
        <f t="shared" si="404"/>
        <v>3811</v>
      </c>
      <c r="I1109" s="38">
        <f t="shared" si="404"/>
        <v>0</v>
      </c>
      <c r="J1109" s="38">
        <f t="shared" si="404"/>
        <v>0</v>
      </c>
      <c r="K1109" s="38">
        <f t="shared" si="404"/>
        <v>0</v>
      </c>
      <c r="L1109" s="38">
        <f t="shared" si="404"/>
        <v>0</v>
      </c>
      <c r="M1109" s="38">
        <f t="shared" si="404"/>
        <v>0</v>
      </c>
      <c r="N1109" s="38">
        <f t="shared" si="404"/>
        <v>3811</v>
      </c>
      <c r="O1109" s="38">
        <f t="shared" si="404"/>
        <v>0</v>
      </c>
      <c r="P1109" s="38">
        <f t="shared" si="404"/>
        <v>3811</v>
      </c>
      <c r="Q1109" s="38">
        <f t="shared" si="404"/>
        <v>0</v>
      </c>
      <c r="R1109" s="110"/>
    </row>
    <row r="1110" spans="1:18" s="82" customFormat="1" ht="20.25">
      <c r="A1110" s="10" t="s">
        <v>146</v>
      </c>
      <c r="B1110" s="3" t="s">
        <v>140</v>
      </c>
      <c r="C1110" s="3" t="s">
        <v>229</v>
      </c>
      <c r="D1110" s="51" t="s">
        <v>330</v>
      </c>
      <c r="E1110" s="3" t="s">
        <v>472</v>
      </c>
      <c r="F1110" s="38">
        <v>3811</v>
      </c>
      <c r="G1110" s="38"/>
      <c r="H1110" s="38">
        <v>3811</v>
      </c>
      <c r="I1110" s="39"/>
      <c r="J1110" s="85"/>
      <c r="K1110" s="85"/>
      <c r="L1110" s="85"/>
      <c r="M1110" s="85"/>
      <c r="N1110" s="38">
        <f>F1110+J1110+K1110</f>
        <v>3811</v>
      </c>
      <c r="O1110" s="38">
        <f>G1110+K1110</f>
        <v>0</v>
      </c>
      <c r="P1110" s="38">
        <f>H1110+L1110+M1110</f>
        <v>3811</v>
      </c>
      <c r="Q1110" s="39">
        <f>I1110+M1110</f>
        <v>0</v>
      </c>
      <c r="R1110" s="110"/>
    </row>
    <row r="1111" spans="1:18" s="82" customFormat="1" ht="20.25" hidden="1">
      <c r="A1111" s="130" t="s">
        <v>19</v>
      </c>
      <c r="B1111" s="125" t="s">
        <v>140</v>
      </c>
      <c r="C1111" s="125" t="s">
        <v>229</v>
      </c>
      <c r="D1111" s="140" t="s">
        <v>20</v>
      </c>
      <c r="E1111" s="125"/>
      <c r="F1111" s="127">
        <f>F1112+F1116</f>
        <v>0</v>
      </c>
      <c r="G1111" s="127">
        <f>G1112+G1116</f>
        <v>0</v>
      </c>
      <c r="H1111" s="127">
        <f>H1112+H1116</f>
        <v>0</v>
      </c>
      <c r="I1111" s="128">
        <f>I1112+I1116</f>
        <v>0</v>
      </c>
      <c r="J1111" s="85"/>
      <c r="K1111" s="85"/>
      <c r="L1111" s="85"/>
      <c r="M1111" s="85"/>
      <c r="N1111" s="38">
        <f>N1112+N1116</f>
        <v>0</v>
      </c>
      <c r="O1111" s="38">
        <f>O1112+O1116</f>
        <v>0</v>
      </c>
      <c r="P1111" s="38">
        <f>P1112+P1116</f>
        <v>0</v>
      </c>
      <c r="Q1111" s="39">
        <f>Q1112+Q1116</f>
        <v>0</v>
      </c>
      <c r="R1111" s="110"/>
    </row>
    <row r="1112" spans="1:18" s="82" customFormat="1" ht="20.25" hidden="1">
      <c r="A1112" s="124" t="s">
        <v>67</v>
      </c>
      <c r="B1112" s="125" t="s">
        <v>140</v>
      </c>
      <c r="C1112" s="125" t="s">
        <v>229</v>
      </c>
      <c r="D1112" s="140" t="s">
        <v>94</v>
      </c>
      <c r="E1112" s="125"/>
      <c r="F1112" s="127">
        <f t="shared" ref="F1112:I1114" si="405">F1113</f>
        <v>0</v>
      </c>
      <c r="G1112" s="127">
        <f t="shared" si="405"/>
        <v>0</v>
      </c>
      <c r="H1112" s="127">
        <f t="shared" si="405"/>
        <v>0</v>
      </c>
      <c r="I1112" s="128">
        <f t="shared" si="405"/>
        <v>0</v>
      </c>
      <c r="J1112" s="85"/>
      <c r="K1112" s="85"/>
      <c r="L1112" s="85"/>
      <c r="M1112" s="85"/>
      <c r="N1112" s="38">
        <f t="shared" ref="N1112:Q1114" si="406">N1113</f>
        <v>0</v>
      </c>
      <c r="O1112" s="38">
        <f t="shared" si="406"/>
        <v>0</v>
      </c>
      <c r="P1112" s="38">
        <f t="shared" si="406"/>
        <v>0</v>
      </c>
      <c r="Q1112" s="39">
        <f t="shared" si="406"/>
        <v>0</v>
      </c>
      <c r="R1112" s="110"/>
    </row>
    <row r="1113" spans="1:18" s="82" customFormat="1" ht="50.25" hidden="1">
      <c r="A1113" s="130" t="s">
        <v>713</v>
      </c>
      <c r="B1113" s="125" t="s">
        <v>140</v>
      </c>
      <c r="C1113" s="125" t="s">
        <v>229</v>
      </c>
      <c r="D1113" s="140" t="s">
        <v>714</v>
      </c>
      <c r="E1113" s="125"/>
      <c r="F1113" s="127">
        <f t="shared" si="405"/>
        <v>0</v>
      </c>
      <c r="G1113" s="127">
        <f t="shared" si="405"/>
        <v>0</v>
      </c>
      <c r="H1113" s="127">
        <f t="shared" si="405"/>
        <v>0</v>
      </c>
      <c r="I1113" s="128">
        <f t="shared" si="405"/>
        <v>0</v>
      </c>
      <c r="J1113" s="85"/>
      <c r="K1113" s="85"/>
      <c r="L1113" s="85"/>
      <c r="M1113" s="85"/>
      <c r="N1113" s="38">
        <f t="shared" si="406"/>
        <v>0</v>
      </c>
      <c r="O1113" s="38">
        <f t="shared" si="406"/>
        <v>0</v>
      </c>
      <c r="P1113" s="38">
        <f t="shared" si="406"/>
        <v>0</v>
      </c>
      <c r="Q1113" s="39">
        <f t="shared" si="406"/>
        <v>0</v>
      </c>
      <c r="R1113" s="110"/>
    </row>
    <row r="1114" spans="1:18" s="82" customFormat="1" ht="33.75" hidden="1">
      <c r="A1114" s="130" t="s">
        <v>77</v>
      </c>
      <c r="B1114" s="125" t="s">
        <v>140</v>
      </c>
      <c r="C1114" s="125" t="s">
        <v>229</v>
      </c>
      <c r="D1114" s="140" t="s">
        <v>714</v>
      </c>
      <c r="E1114" s="125" t="s">
        <v>471</v>
      </c>
      <c r="F1114" s="127">
        <f t="shared" si="405"/>
        <v>0</v>
      </c>
      <c r="G1114" s="127">
        <f t="shared" si="405"/>
        <v>0</v>
      </c>
      <c r="H1114" s="127">
        <f t="shared" si="405"/>
        <v>0</v>
      </c>
      <c r="I1114" s="128">
        <f t="shared" si="405"/>
        <v>0</v>
      </c>
      <c r="J1114" s="85"/>
      <c r="K1114" s="85"/>
      <c r="L1114" s="85"/>
      <c r="M1114" s="85"/>
      <c r="N1114" s="38">
        <f t="shared" si="406"/>
        <v>0</v>
      </c>
      <c r="O1114" s="38">
        <f t="shared" si="406"/>
        <v>0</v>
      </c>
      <c r="P1114" s="38">
        <f t="shared" si="406"/>
        <v>0</v>
      </c>
      <c r="Q1114" s="39">
        <f t="shared" si="406"/>
        <v>0</v>
      </c>
      <c r="R1114" s="110"/>
    </row>
    <row r="1115" spans="1:18" s="82" customFormat="1" ht="20.25" hidden="1">
      <c r="A1115" s="130" t="s">
        <v>146</v>
      </c>
      <c r="B1115" s="125" t="s">
        <v>140</v>
      </c>
      <c r="C1115" s="125" t="s">
        <v>229</v>
      </c>
      <c r="D1115" s="140" t="s">
        <v>714</v>
      </c>
      <c r="E1115" s="125" t="s">
        <v>472</v>
      </c>
      <c r="F1115" s="127"/>
      <c r="G1115" s="127"/>
      <c r="H1115" s="127"/>
      <c r="I1115" s="128"/>
      <c r="J1115" s="85"/>
      <c r="K1115" s="85"/>
      <c r="L1115" s="85"/>
      <c r="M1115" s="85"/>
      <c r="N1115" s="38"/>
      <c r="O1115" s="38"/>
      <c r="P1115" s="38"/>
      <c r="Q1115" s="39"/>
      <c r="R1115" s="110"/>
    </row>
    <row r="1116" spans="1:18" s="82" customFormat="1" ht="20.25">
      <c r="A1116" s="27"/>
      <c r="B1116" s="68"/>
      <c r="C1116" s="68"/>
      <c r="D1116" s="84"/>
      <c r="E1116" s="68"/>
      <c r="F1116" s="85"/>
      <c r="G1116" s="85"/>
      <c r="H1116" s="85"/>
      <c r="I1116" s="96"/>
      <c r="J1116" s="85"/>
      <c r="K1116" s="85"/>
      <c r="L1116" s="85"/>
      <c r="M1116" s="85"/>
      <c r="N1116" s="85"/>
      <c r="O1116" s="85"/>
      <c r="P1116" s="85"/>
      <c r="Q1116" s="96"/>
      <c r="R1116" s="110"/>
    </row>
    <row r="1117" spans="1:18" s="82" customFormat="1" ht="20.25" hidden="1">
      <c r="A1117" s="136" t="s">
        <v>715</v>
      </c>
      <c r="B1117" s="137" t="s">
        <v>140</v>
      </c>
      <c r="C1117" s="137" t="s">
        <v>55</v>
      </c>
      <c r="D1117" s="138"/>
      <c r="E1117" s="137"/>
      <c r="F1117" s="141">
        <f>F1118+F1127</f>
        <v>0</v>
      </c>
      <c r="G1117" s="141">
        <f>G1118+G1127</f>
        <v>0</v>
      </c>
      <c r="H1117" s="141">
        <f>H1118+H1127</f>
        <v>0</v>
      </c>
      <c r="I1117" s="142">
        <f>I1118+I1127</f>
        <v>0</v>
      </c>
      <c r="J1117" s="85"/>
      <c r="K1117" s="85"/>
      <c r="L1117" s="85"/>
      <c r="M1117" s="85"/>
      <c r="N1117" s="44">
        <f>N1118+N1127</f>
        <v>0</v>
      </c>
      <c r="O1117" s="44">
        <f>O1118+O1127</f>
        <v>0</v>
      </c>
      <c r="P1117" s="44">
        <f>P1118+P1127</f>
        <v>0</v>
      </c>
      <c r="Q1117" s="45">
        <f>Q1118+Q1127</f>
        <v>0</v>
      </c>
      <c r="R1117" s="110"/>
    </row>
    <row r="1118" spans="1:18" s="82" customFormat="1" ht="34.5" hidden="1">
      <c r="A1118" s="124" t="s">
        <v>716</v>
      </c>
      <c r="B1118" s="125" t="s">
        <v>140</v>
      </c>
      <c r="C1118" s="125" t="s">
        <v>55</v>
      </c>
      <c r="D1118" s="140" t="s">
        <v>717</v>
      </c>
      <c r="E1118" s="137"/>
      <c r="F1118" s="144">
        <f>F1119+F1123</f>
        <v>0</v>
      </c>
      <c r="G1118" s="144">
        <f>G1119+G1123</f>
        <v>0</v>
      </c>
      <c r="H1118" s="144">
        <f>H1119+H1123</f>
        <v>0</v>
      </c>
      <c r="I1118" s="145">
        <f>I1119+I1123</f>
        <v>0</v>
      </c>
      <c r="J1118" s="85"/>
      <c r="K1118" s="85"/>
      <c r="L1118" s="85"/>
      <c r="M1118" s="85"/>
      <c r="N1118" s="47">
        <f>N1119+N1123</f>
        <v>0</v>
      </c>
      <c r="O1118" s="47">
        <f>O1119+O1123</f>
        <v>0</v>
      </c>
      <c r="P1118" s="47">
        <f>P1119+P1123</f>
        <v>0</v>
      </c>
      <c r="Q1118" s="48">
        <f>Q1119+Q1123</f>
        <v>0</v>
      </c>
      <c r="R1118" s="110"/>
    </row>
    <row r="1119" spans="1:18" s="82" customFormat="1" ht="33.75" hidden="1">
      <c r="A1119" s="147" t="s">
        <v>73</v>
      </c>
      <c r="B1119" s="125" t="s">
        <v>140</v>
      </c>
      <c r="C1119" s="125" t="s">
        <v>55</v>
      </c>
      <c r="D1119" s="140" t="s">
        <v>310</v>
      </c>
      <c r="E1119" s="137"/>
      <c r="F1119" s="144">
        <f t="shared" ref="F1119:I1121" si="407">F1120</f>
        <v>0</v>
      </c>
      <c r="G1119" s="144">
        <f t="shared" si="407"/>
        <v>0</v>
      </c>
      <c r="H1119" s="144">
        <f t="shared" si="407"/>
        <v>0</v>
      </c>
      <c r="I1119" s="145">
        <f t="shared" si="407"/>
        <v>0</v>
      </c>
      <c r="J1119" s="85"/>
      <c r="K1119" s="85"/>
      <c r="L1119" s="85"/>
      <c r="M1119" s="85"/>
      <c r="N1119" s="47">
        <f t="shared" ref="N1119:Q1121" si="408">N1120</f>
        <v>0</v>
      </c>
      <c r="O1119" s="47">
        <f t="shared" si="408"/>
        <v>0</v>
      </c>
      <c r="P1119" s="47">
        <f t="shared" si="408"/>
        <v>0</v>
      </c>
      <c r="Q1119" s="48">
        <f t="shared" si="408"/>
        <v>0</v>
      </c>
      <c r="R1119" s="110"/>
    </row>
    <row r="1120" spans="1:18" s="82" customFormat="1" ht="20.25" hidden="1">
      <c r="A1120" s="130" t="s">
        <v>718</v>
      </c>
      <c r="B1120" s="125" t="s">
        <v>140</v>
      </c>
      <c r="C1120" s="125" t="s">
        <v>55</v>
      </c>
      <c r="D1120" s="140" t="s">
        <v>719</v>
      </c>
      <c r="E1120" s="137"/>
      <c r="F1120" s="144">
        <f t="shared" si="407"/>
        <v>0</v>
      </c>
      <c r="G1120" s="144">
        <f t="shared" si="407"/>
        <v>0</v>
      </c>
      <c r="H1120" s="144">
        <f t="shared" si="407"/>
        <v>0</v>
      </c>
      <c r="I1120" s="145">
        <f t="shared" si="407"/>
        <v>0</v>
      </c>
      <c r="J1120" s="85"/>
      <c r="K1120" s="85"/>
      <c r="L1120" s="85"/>
      <c r="M1120" s="85"/>
      <c r="N1120" s="47">
        <f t="shared" si="408"/>
        <v>0</v>
      </c>
      <c r="O1120" s="47">
        <f t="shared" si="408"/>
        <v>0</v>
      </c>
      <c r="P1120" s="47">
        <f t="shared" si="408"/>
        <v>0</v>
      </c>
      <c r="Q1120" s="48">
        <f t="shared" si="408"/>
        <v>0</v>
      </c>
      <c r="R1120" s="110"/>
    </row>
    <row r="1121" spans="1:18" s="82" customFormat="1" ht="33.75" hidden="1">
      <c r="A1121" s="130" t="s">
        <v>77</v>
      </c>
      <c r="B1121" s="125" t="s">
        <v>140</v>
      </c>
      <c r="C1121" s="125" t="s">
        <v>55</v>
      </c>
      <c r="D1121" s="140" t="s">
        <v>719</v>
      </c>
      <c r="E1121" s="125" t="s">
        <v>471</v>
      </c>
      <c r="F1121" s="127">
        <f t="shared" si="407"/>
        <v>0</v>
      </c>
      <c r="G1121" s="127">
        <f t="shared" si="407"/>
        <v>0</v>
      </c>
      <c r="H1121" s="127">
        <f t="shared" si="407"/>
        <v>0</v>
      </c>
      <c r="I1121" s="128">
        <f t="shared" si="407"/>
        <v>0</v>
      </c>
      <c r="J1121" s="85"/>
      <c r="K1121" s="85"/>
      <c r="L1121" s="85"/>
      <c r="M1121" s="85"/>
      <c r="N1121" s="38">
        <f t="shared" si="408"/>
        <v>0</v>
      </c>
      <c r="O1121" s="38">
        <f t="shared" si="408"/>
        <v>0</v>
      </c>
      <c r="P1121" s="38">
        <f t="shared" si="408"/>
        <v>0</v>
      </c>
      <c r="Q1121" s="39">
        <f t="shared" si="408"/>
        <v>0</v>
      </c>
      <c r="R1121" s="110"/>
    </row>
    <row r="1122" spans="1:18" s="82" customFormat="1" ht="20.25" hidden="1">
      <c r="A1122" s="130" t="s">
        <v>146</v>
      </c>
      <c r="B1122" s="125" t="s">
        <v>140</v>
      </c>
      <c r="C1122" s="125" t="s">
        <v>55</v>
      </c>
      <c r="D1122" s="140" t="s">
        <v>719</v>
      </c>
      <c r="E1122" s="125" t="s">
        <v>472</v>
      </c>
      <c r="F1122" s="127"/>
      <c r="G1122" s="127"/>
      <c r="H1122" s="127"/>
      <c r="I1122" s="128"/>
      <c r="J1122" s="85"/>
      <c r="K1122" s="85"/>
      <c r="L1122" s="85"/>
      <c r="M1122" s="85"/>
      <c r="N1122" s="38"/>
      <c r="O1122" s="38"/>
      <c r="P1122" s="38"/>
      <c r="Q1122" s="39"/>
      <c r="R1122" s="110"/>
    </row>
    <row r="1123" spans="1:18" s="82" customFormat="1" ht="20.25" hidden="1">
      <c r="A1123" s="124" t="s">
        <v>67</v>
      </c>
      <c r="B1123" s="125" t="s">
        <v>140</v>
      </c>
      <c r="C1123" s="125" t="s">
        <v>55</v>
      </c>
      <c r="D1123" s="140" t="s">
        <v>313</v>
      </c>
      <c r="E1123" s="137"/>
      <c r="F1123" s="144">
        <f t="shared" ref="F1123:I1125" si="409">F1124</f>
        <v>0</v>
      </c>
      <c r="G1123" s="144">
        <f t="shared" si="409"/>
        <v>0</v>
      </c>
      <c r="H1123" s="144">
        <f t="shared" si="409"/>
        <v>0</v>
      </c>
      <c r="I1123" s="145">
        <f t="shared" si="409"/>
        <v>0</v>
      </c>
      <c r="J1123" s="85"/>
      <c r="K1123" s="85"/>
      <c r="L1123" s="85"/>
      <c r="M1123" s="85"/>
      <c r="N1123" s="47">
        <f t="shared" ref="N1123:Q1125" si="410">N1124</f>
        <v>0</v>
      </c>
      <c r="O1123" s="47">
        <f t="shared" si="410"/>
        <v>0</v>
      </c>
      <c r="P1123" s="47">
        <f t="shared" si="410"/>
        <v>0</v>
      </c>
      <c r="Q1123" s="48">
        <f t="shared" si="410"/>
        <v>0</v>
      </c>
      <c r="R1123" s="110"/>
    </row>
    <row r="1124" spans="1:18" s="82" customFormat="1" ht="20.25" hidden="1">
      <c r="A1124" s="130" t="s">
        <v>720</v>
      </c>
      <c r="B1124" s="125" t="s">
        <v>140</v>
      </c>
      <c r="C1124" s="125" t="s">
        <v>55</v>
      </c>
      <c r="D1124" s="140" t="s">
        <v>721</v>
      </c>
      <c r="E1124" s="137"/>
      <c r="F1124" s="144">
        <f t="shared" si="409"/>
        <v>0</v>
      </c>
      <c r="G1124" s="144">
        <f t="shared" si="409"/>
        <v>0</v>
      </c>
      <c r="H1124" s="144">
        <f t="shared" si="409"/>
        <v>0</v>
      </c>
      <c r="I1124" s="145">
        <f t="shared" si="409"/>
        <v>0</v>
      </c>
      <c r="J1124" s="85"/>
      <c r="K1124" s="85"/>
      <c r="L1124" s="85"/>
      <c r="M1124" s="85"/>
      <c r="N1124" s="47">
        <f t="shared" si="410"/>
        <v>0</v>
      </c>
      <c r="O1124" s="47">
        <f t="shared" si="410"/>
        <v>0</v>
      </c>
      <c r="P1124" s="47">
        <f t="shared" si="410"/>
        <v>0</v>
      </c>
      <c r="Q1124" s="48">
        <f t="shared" si="410"/>
        <v>0</v>
      </c>
      <c r="R1124" s="110"/>
    </row>
    <row r="1125" spans="1:18" s="82" customFormat="1" ht="33.75" hidden="1">
      <c r="A1125" s="124" t="s">
        <v>77</v>
      </c>
      <c r="B1125" s="125" t="s">
        <v>140</v>
      </c>
      <c r="C1125" s="125" t="s">
        <v>55</v>
      </c>
      <c r="D1125" s="140" t="s">
        <v>721</v>
      </c>
      <c r="E1125" s="125" t="s">
        <v>471</v>
      </c>
      <c r="F1125" s="127">
        <f t="shared" si="409"/>
        <v>0</v>
      </c>
      <c r="G1125" s="127">
        <f t="shared" si="409"/>
        <v>0</v>
      </c>
      <c r="H1125" s="127">
        <f t="shared" si="409"/>
        <v>0</v>
      </c>
      <c r="I1125" s="128">
        <f t="shared" si="409"/>
        <v>0</v>
      </c>
      <c r="J1125" s="85"/>
      <c r="K1125" s="85"/>
      <c r="L1125" s="85"/>
      <c r="M1125" s="85"/>
      <c r="N1125" s="38">
        <f t="shared" si="410"/>
        <v>0</v>
      </c>
      <c r="O1125" s="38">
        <f t="shared" si="410"/>
        <v>0</v>
      </c>
      <c r="P1125" s="38">
        <f t="shared" si="410"/>
        <v>0</v>
      </c>
      <c r="Q1125" s="39">
        <f t="shared" si="410"/>
        <v>0</v>
      </c>
      <c r="R1125" s="110"/>
    </row>
    <row r="1126" spans="1:18" s="82" customFormat="1" ht="20.25" hidden="1">
      <c r="A1126" s="130" t="s">
        <v>146</v>
      </c>
      <c r="B1126" s="125" t="s">
        <v>140</v>
      </c>
      <c r="C1126" s="125" t="s">
        <v>55</v>
      </c>
      <c r="D1126" s="140" t="s">
        <v>721</v>
      </c>
      <c r="E1126" s="125" t="s">
        <v>472</v>
      </c>
      <c r="F1126" s="127"/>
      <c r="G1126" s="127"/>
      <c r="H1126" s="127"/>
      <c r="I1126" s="128"/>
      <c r="J1126" s="85"/>
      <c r="K1126" s="85"/>
      <c r="L1126" s="85"/>
      <c r="M1126" s="85"/>
      <c r="N1126" s="38"/>
      <c r="O1126" s="38"/>
      <c r="P1126" s="38"/>
      <c r="Q1126" s="39"/>
      <c r="R1126" s="110"/>
    </row>
    <row r="1127" spans="1:18" s="82" customFormat="1" ht="20.25" hidden="1">
      <c r="A1127" s="130" t="s">
        <v>19</v>
      </c>
      <c r="B1127" s="125" t="s">
        <v>140</v>
      </c>
      <c r="C1127" s="125" t="s">
        <v>55</v>
      </c>
      <c r="D1127" s="140" t="s">
        <v>20</v>
      </c>
      <c r="E1127" s="125"/>
      <c r="F1127" s="127">
        <f>F1128+F1132</f>
        <v>0</v>
      </c>
      <c r="G1127" s="127">
        <f>G1128+G1132</f>
        <v>0</v>
      </c>
      <c r="H1127" s="127">
        <f>H1128+H1132</f>
        <v>0</v>
      </c>
      <c r="I1127" s="128">
        <f>I1128+I1132</f>
        <v>0</v>
      </c>
      <c r="J1127" s="85"/>
      <c r="K1127" s="85"/>
      <c r="L1127" s="85"/>
      <c r="M1127" s="85"/>
      <c r="N1127" s="38">
        <f>N1128+N1132</f>
        <v>0</v>
      </c>
      <c r="O1127" s="38">
        <f>O1128+O1132</f>
        <v>0</v>
      </c>
      <c r="P1127" s="38">
        <f>P1128+P1132</f>
        <v>0</v>
      </c>
      <c r="Q1127" s="39">
        <f>Q1128+Q1132</f>
        <v>0</v>
      </c>
      <c r="R1127" s="110"/>
    </row>
    <row r="1128" spans="1:18" s="82" customFormat="1" ht="33.75" hidden="1">
      <c r="A1128" s="147" t="s">
        <v>73</v>
      </c>
      <c r="B1128" s="125" t="s">
        <v>140</v>
      </c>
      <c r="C1128" s="125" t="s">
        <v>55</v>
      </c>
      <c r="D1128" s="140" t="s">
        <v>159</v>
      </c>
      <c r="E1128" s="137"/>
      <c r="F1128" s="127">
        <f t="shared" ref="F1128:I1130" si="411">F1129</f>
        <v>0</v>
      </c>
      <c r="G1128" s="127">
        <f t="shared" si="411"/>
        <v>0</v>
      </c>
      <c r="H1128" s="127">
        <f t="shared" si="411"/>
        <v>0</v>
      </c>
      <c r="I1128" s="128">
        <f t="shared" si="411"/>
        <v>0</v>
      </c>
      <c r="J1128" s="85"/>
      <c r="K1128" s="85"/>
      <c r="L1128" s="85"/>
      <c r="M1128" s="85"/>
      <c r="N1128" s="38">
        <f t="shared" ref="N1128:Q1130" si="412">N1129</f>
        <v>0</v>
      </c>
      <c r="O1128" s="38">
        <f t="shared" si="412"/>
        <v>0</v>
      </c>
      <c r="P1128" s="38">
        <f t="shared" si="412"/>
        <v>0</v>
      </c>
      <c r="Q1128" s="39">
        <f t="shared" si="412"/>
        <v>0</v>
      </c>
      <c r="R1128" s="110"/>
    </row>
    <row r="1129" spans="1:18" ht="20.25" hidden="1">
      <c r="A1129" s="130" t="s">
        <v>718</v>
      </c>
      <c r="B1129" s="125" t="s">
        <v>140</v>
      </c>
      <c r="C1129" s="125" t="s">
        <v>55</v>
      </c>
      <c r="D1129" s="140" t="s">
        <v>722</v>
      </c>
      <c r="E1129" s="137"/>
      <c r="F1129" s="127">
        <f t="shared" si="411"/>
        <v>0</v>
      </c>
      <c r="G1129" s="127">
        <f t="shared" si="411"/>
        <v>0</v>
      </c>
      <c r="H1129" s="127">
        <f t="shared" si="411"/>
        <v>0</v>
      </c>
      <c r="I1129" s="128">
        <f t="shared" si="411"/>
        <v>0</v>
      </c>
      <c r="J1129" s="19"/>
      <c r="K1129" s="19"/>
      <c r="L1129" s="19"/>
      <c r="M1129" s="19"/>
      <c r="N1129" s="38">
        <f t="shared" si="412"/>
        <v>0</v>
      </c>
      <c r="O1129" s="38">
        <f t="shared" si="412"/>
        <v>0</v>
      </c>
      <c r="P1129" s="38">
        <f t="shared" si="412"/>
        <v>0</v>
      </c>
      <c r="Q1129" s="39">
        <f t="shared" si="412"/>
        <v>0</v>
      </c>
      <c r="R1129" s="110"/>
    </row>
    <row r="1130" spans="1:18" s="26" customFormat="1" ht="33.75" hidden="1">
      <c r="A1130" s="130" t="s">
        <v>77</v>
      </c>
      <c r="B1130" s="125" t="s">
        <v>140</v>
      </c>
      <c r="C1130" s="125" t="s">
        <v>55</v>
      </c>
      <c r="D1130" s="140" t="s">
        <v>722</v>
      </c>
      <c r="E1130" s="125" t="s">
        <v>471</v>
      </c>
      <c r="F1130" s="127">
        <f t="shared" si="411"/>
        <v>0</v>
      </c>
      <c r="G1130" s="127">
        <f t="shared" si="411"/>
        <v>0</v>
      </c>
      <c r="H1130" s="127">
        <f t="shared" si="411"/>
        <v>0</v>
      </c>
      <c r="I1130" s="128">
        <f t="shared" si="411"/>
        <v>0</v>
      </c>
      <c r="J1130" s="60"/>
      <c r="K1130" s="60"/>
      <c r="L1130" s="60"/>
      <c r="M1130" s="60"/>
      <c r="N1130" s="38">
        <f t="shared" si="412"/>
        <v>0</v>
      </c>
      <c r="O1130" s="38">
        <f t="shared" si="412"/>
        <v>0</v>
      </c>
      <c r="P1130" s="38">
        <f t="shared" si="412"/>
        <v>0</v>
      </c>
      <c r="Q1130" s="39">
        <f t="shared" si="412"/>
        <v>0</v>
      </c>
      <c r="R1130" s="110"/>
    </row>
    <row r="1131" spans="1:18" s="26" customFormat="1" ht="20.25" hidden="1">
      <c r="A1131" s="130" t="s">
        <v>146</v>
      </c>
      <c r="B1131" s="125" t="s">
        <v>140</v>
      </c>
      <c r="C1131" s="125" t="s">
        <v>55</v>
      </c>
      <c r="D1131" s="140" t="s">
        <v>722</v>
      </c>
      <c r="E1131" s="125" t="s">
        <v>472</v>
      </c>
      <c r="F1131" s="127"/>
      <c r="G1131" s="127"/>
      <c r="H1131" s="127"/>
      <c r="I1131" s="128"/>
      <c r="J1131" s="60"/>
      <c r="K1131" s="60"/>
      <c r="L1131" s="60"/>
      <c r="M1131" s="60"/>
      <c r="N1131" s="38"/>
      <c r="O1131" s="38"/>
      <c r="P1131" s="38"/>
      <c r="Q1131" s="39"/>
      <c r="R1131" s="110"/>
    </row>
    <row r="1132" spans="1:18" s="26" customFormat="1" ht="20.25" hidden="1">
      <c r="A1132" s="124" t="s">
        <v>67</v>
      </c>
      <c r="B1132" s="125" t="s">
        <v>140</v>
      </c>
      <c r="C1132" s="125" t="s">
        <v>55</v>
      </c>
      <c r="D1132" s="140" t="s">
        <v>94</v>
      </c>
      <c r="E1132" s="137"/>
      <c r="F1132" s="127">
        <f t="shared" ref="F1132:I1134" si="413">F1133</f>
        <v>0</v>
      </c>
      <c r="G1132" s="127">
        <f t="shared" si="413"/>
        <v>0</v>
      </c>
      <c r="H1132" s="127">
        <f t="shared" si="413"/>
        <v>0</v>
      </c>
      <c r="I1132" s="128">
        <f t="shared" si="413"/>
        <v>0</v>
      </c>
      <c r="J1132" s="60"/>
      <c r="K1132" s="60"/>
      <c r="L1132" s="60"/>
      <c r="M1132" s="60"/>
      <c r="N1132" s="38">
        <f t="shared" ref="N1132:Q1134" si="414">N1133</f>
        <v>0</v>
      </c>
      <c r="O1132" s="38">
        <f t="shared" si="414"/>
        <v>0</v>
      </c>
      <c r="P1132" s="38">
        <f t="shared" si="414"/>
        <v>0</v>
      </c>
      <c r="Q1132" s="39">
        <f t="shared" si="414"/>
        <v>0</v>
      </c>
      <c r="R1132" s="110"/>
    </row>
    <row r="1133" spans="1:18" s="26" customFormat="1" ht="20.25" hidden="1">
      <c r="A1133" s="130" t="s">
        <v>720</v>
      </c>
      <c r="B1133" s="125" t="s">
        <v>140</v>
      </c>
      <c r="C1133" s="125" t="s">
        <v>55</v>
      </c>
      <c r="D1133" s="140" t="s">
        <v>723</v>
      </c>
      <c r="E1133" s="137"/>
      <c r="F1133" s="127">
        <f t="shared" si="413"/>
        <v>0</v>
      </c>
      <c r="G1133" s="127">
        <f t="shared" si="413"/>
        <v>0</v>
      </c>
      <c r="H1133" s="127">
        <f t="shared" si="413"/>
        <v>0</v>
      </c>
      <c r="I1133" s="128">
        <f t="shared" si="413"/>
        <v>0</v>
      </c>
      <c r="J1133" s="60"/>
      <c r="K1133" s="60"/>
      <c r="L1133" s="60"/>
      <c r="M1133" s="60"/>
      <c r="N1133" s="38">
        <f t="shared" si="414"/>
        <v>0</v>
      </c>
      <c r="O1133" s="38">
        <f t="shared" si="414"/>
        <v>0</v>
      </c>
      <c r="P1133" s="38">
        <f t="shared" si="414"/>
        <v>0</v>
      </c>
      <c r="Q1133" s="39">
        <f t="shared" si="414"/>
        <v>0</v>
      </c>
      <c r="R1133" s="110"/>
    </row>
    <row r="1134" spans="1:18" s="26" customFormat="1" ht="33.75" hidden="1">
      <c r="A1134" s="124" t="s">
        <v>77</v>
      </c>
      <c r="B1134" s="125" t="s">
        <v>140</v>
      </c>
      <c r="C1134" s="125" t="s">
        <v>55</v>
      </c>
      <c r="D1134" s="140" t="s">
        <v>723</v>
      </c>
      <c r="E1134" s="125" t="s">
        <v>471</v>
      </c>
      <c r="F1134" s="127">
        <f t="shared" si="413"/>
        <v>0</v>
      </c>
      <c r="G1134" s="127">
        <f t="shared" si="413"/>
        <v>0</v>
      </c>
      <c r="H1134" s="127">
        <f t="shared" si="413"/>
        <v>0</v>
      </c>
      <c r="I1134" s="128">
        <f t="shared" si="413"/>
        <v>0</v>
      </c>
      <c r="J1134" s="60"/>
      <c r="K1134" s="60"/>
      <c r="L1134" s="60"/>
      <c r="M1134" s="60"/>
      <c r="N1134" s="38">
        <f t="shared" si="414"/>
        <v>0</v>
      </c>
      <c r="O1134" s="38">
        <f t="shared" si="414"/>
        <v>0</v>
      </c>
      <c r="P1134" s="38">
        <f t="shared" si="414"/>
        <v>0</v>
      </c>
      <c r="Q1134" s="39">
        <f t="shared" si="414"/>
        <v>0</v>
      </c>
      <c r="R1134" s="110"/>
    </row>
    <row r="1135" spans="1:18" s="26" customFormat="1" ht="20.25" hidden="1">
      <c r="A1135" s="130" t="s">
        <v>146</v>
      </c>
      <c r="B1135" s="125" t="s">
        <v>140</v>
      </c>
      <c r="C1135" s="125" t="s">
        <v>55</v>
      </c>
      <c r="D1135" s="140" t="s">
        <v>723</v>
      </c>
      <c r="E1135" s="125" t="s">
        <v>472</v>
      </c>
      <c r="F1135" s="127"/>
      <c r="G1135" s="127"/>
      <c r="H1135" s="127"/>
      <c r="I1135" s="128"/>
      <c r="J1135" s="60"/>
      <c r="K1135" s="60"/>
      <c r="L1135" s="60"/>
      <c r="M1135" s="60"/>
      <c r="N1135" s="38"/>
      <c r="O1135" s="38"/>
      <c r="P1135" s="38"/>
      <c r="Q1135" s="39"/>
      <c r="R1135" s="110"/>
    </row>
    <row r="1136" spans="1:18" s="32" customFormat="1" ht="20.25" hidden="1">
      <c r="A1136" s="162"/>
      <c r="B1136" s="163"/>
      <c r="C1136" s="163"/>
      <c r="D1136" s="164"/>
      <c r="E1136" s="163"/>
      <c r="F1136" s="165"/>
      <c r="G1136" s="165"/>
      <c r="H1136" s="165"/>
      <c r="I1136" s="165"/>
      <c r="J1136" s="85"/>
      <c r="K1136" s="85"/>
      <c r="L1136" s="85"/>
      <c r="M1136" s="85"/>
      <c r="N1136" s="85"/>
      <c r="O1136" s="85"/>
      <c r="P1136" s="85"/>
      <c r="Q1136" s="85"/>
      <c r="R1136" s="110"/>
    </row>
    <row r="1137" spans="1:18" s="26" customFormat="1" ht="20.25">
      <c r="A1137" s="33" t="s">
        <v>331</v>
      </c>
      <c r="B1137" s="34" t="s">
        <v>140</v>
      </c>
      <c r="C1137" s="34" t="s">
        <v>140</v>
      </c>
      <c r="D1137" s="43"/>
      <c r="E1137" s="34"/>
      <c r="F1137" s="44">
        <f t="shared" ref="F1137:Q1137" si="415">F1155+F1138+F1150</f>
        <v>35475</v>
      </c>
      <c r="G1137" s="44">
        <f t="shared" si="415"/>
        <v>0</v>
      </c>
      <c r="H1137" s="44">
        <f t="shared" si="415"/>
        <v>35475</v>
      </c>
      <c r="I1137" s="44">
        <f t="shared" si="415"/>
        <v>0</v>
      </c>
      <c r="J1137" s="44">
        <f t="shared" si="415"/>
        <v>0</v>
      </c>
      <c r="K1137" s="44">
        <f t="shared" si="415"/>
        <v>0</v>
      </c>
      <c r="L1137" s="44">
        <f t="shared" si="415"/>
        <v>0</v>
      </c>
      <c r="M1137" s="44">
        <f t="shared" si="415"/>
        <v>0</v>
      </c>
      <c r="N1137" s="44">
        <f t="shared" si="415"/>
        <v>35475</v>
      </c>
      <c r="O1137" s="44">
        <f t="shared" si="415"/>
        <v>0</v>
      </c>
      <c r="P1137" s="44">
        <f t="shared" si="415"/>
        <v>35475</v>
      </c>
      <c r="Q1137" s="44">
        <f t="shared" si="415"/>
        <v>0</v>
      </c>
      <c r="R1137" s="110"/>
    </row>
    <row r="1138" spans="1:18" s="26" customFormat="1" ht="33.75">
      <c r="A1138" s="7" t="s">
        <v>724</v>
      </c>
      <c r="B1138" s="3" t="s">
        <v>140</v>
      </c>
      <c r="C1138" s="3" t="s">
        <v>140</v>
      </c>
      <c r="D1138" s="51" t="s">
        <v>332</v>
      </c>
      <c r="E1138" s="3"/>
      <c r="F1138" s="38">
        <f>F1139+F1147+F1143</f>
        <v>35475</v>
      </c>
      <c r="G1138" s="38">
        <f t="shared" ref="G1138:Q1138" si="416">G1139+G1147+G1143</f>
        <v>0</v>
      </c>
      <c r="H1138" s="38">
        <f t="shared" si="416"/>
        <v>35475</v>
      </c>
      <c r="I1138" s="38">
        <f t="shared" si="416"/>
        <v>0</v>
      </c>
      <c r="J1138" s="38">
        <f t="shared" si="416"/>
        <v>0</v>
      </c>
      <c r="K1138" s="38">
        <f t="shared" si="416"/>
        <v>0</v>
      </c>
      <c r="L1138" s="38">
        <f t="shared" si="416"/>
        <v>0</v>
      </c>
      <c r="M1138" s="38">
        <f t="shared" si="416"/>
        <v>0</v>
      </c>
      <c r="N1138" s="38">
        <f t="shared" si="416"/>
        <v>35475</v>
      </c>
      <c r="O1138" s="38">
        <f t="shared" si="416"/>
        <v>0</v>
      </c>
      <c r="P1138" s="38">
        <f t="shared" si="416"/>
        <v>35475</v>
      </c>
      <c r="Q1138" s="38">
        <f t="shared" si="416"/>
        <v>0</v>
      </c>
      <c r="R1138" s="110"/>
    </row>
    <row r="1139" spans="1:18" s="26" customFormat="1" ht="33.75">
      <c r="A1139" s="7" t="s">
        <v>668</v>
      </c>
      <c r="B1139" s="3" t="s">
        <v>140</v>
      </c>
      <c r="C1139" s="3" t="s">
        <v>140</v>
      </c>
      <c r="D1139" s="51" t="s">
        <v>333</v>
      </c>
      <c r="E1139" s="3"/>
      <c r="F1139" s="38">
        <f>F1140</f>
        <v>33005</v>
      </c>
      <c r="G1139" s="38">
        <f t="shared" ref="G1139:Q1141" si="417">G1140</f>
        <v>0</v>
      </c>
      <c r="H1139" s="38">
        <f t="shared" si="417"/>
        <v>33005</v>
      </c>
      <c r="I1139" s="38">
        <f t="shared" si="417"/>
        <v>0</v>
      </c>
      <c r="J1139" s="38">
        <f t="shared" si="417"/>
        <v>0</v>
      </c>
      <c r="K1139" s="38">
        <f t="shared" si="417"/>
        <v>0</v>
      </c>
      <c r="L1139" s="38">
        <f t="shared" si="417"/>
        <v>0</v>
      </c>
      <c r="M1139" s="38">
        <f t="shared" si="417"/>
        <v>0</v>
      </c>
      <c r="N1139" s="38">
        <f t="shared" si="417"/>
        <v>33005</v>
      </c>
      <c r="O1139" s="38">
        <f t="shared" si="417"/>
        <v>0</v>
      </c>
      <c r="P1139" s="38">
        <f t="shared" si="417"/>
        <v>33005</v>
      </c>
      <c r="Q1139" s="38">
        <f t="shared" si="417"/>
        <v>0</v>
      </c>
      <c r="R1139" s="110"/>
    </row>
    <row r="1140" spans="1:18" s="26" customFormat="1" ht="33.75">
      <c r="A1140" s="7" t="s">
        <v>334</v>
      </c>
      <c r="B1140" s="3" t="s">
        <v>140</v>
      </c>
      <c r="C1140" s="3" t="s">
        <v>140</v>
      </c>
      <c r="D1140" s="51" t="s">
        <v>335</v>
      </c>
      <c r="E1140" s="3"/>
      <c r="F1140" s="38">
        <f>F1141</f>
        <v>33005</v>
      </c>
      <c r="G1140" s="38">
        <f t="shared" si="417"/>
        <v>0</v>
      </c>
      <c r="H1140" s="38">
        <f t="shared" si="417"/>
        <v>33005</v>
      </c>
      <c r="I1140" s="38">
        <f t="shared" si="417"/>
        <v>0</v>
      </c>
      <c r="J1140" s="38">
        <f t="shared" si="417"/>
        <v>0</v>
      </c>
      <c r="K1140" s="38">
        <f t="shared" si="417"/>
        <v>0</v>
      </c>
      <c r="L1140" s="38">
        <f t="shared" si="417"/>
        <v>0</v>
      </c>
      <c r="M1140" s="38">
        <f t="shared" si="417"/>
        <v>0</v>
      </c>
      <c r="N1140" s="38">
        <f t="shared" si="417"/>
        <v>33005</v>
      </c>
      <c r="O1140" s="38">
        <f t="shared" si="417"/>
        <v>0</v>
      </c>
      <c r="P1140" s="38">
        <f t="shared" si="417"/>
        <v>33005</v>
      </c>
      <c r="Q1140" s="38">
        <f t="shared" si="417"/>
        <v>0</v>
      </c>
      <c r="R1140" s="110"/>
    </row>
    <row r="1141" spans="1:18" s="26" customFormat="1" ht="33.75">
      <c r="A1141" s="7" t="s">
        <v>77</v>
      </c>
      <c r="B1141" s="3" t="s">
        <v>140</v>
      </c>
      <c r="C1141" s="3" t="s">
        <v>140</v>
      </c>
      <c r="D1141" s="51" t="s">
        <v>335</v>
      </c>
      <c r="E1141" s="3" t="s">
        <v>471</v>
      </c>
      <c r="F1141" s="38">
        <f>F1142</f>
        <v>33005</v>
      </c>
      <c r="G1141" s="38">
        <f t="shared" si="417"/>
        <v>0</v>
      </c>
      <c r="H1141" s="38">
        <f t="shared" si="417"/>
        <v>33005</v>
      </c>
      <c r="I1141" s="38">
        <f t="shared" si="417"/>
        <v>0</v>
      </c>
      <c r="J1141" s="38">
        <f t="shared" si="417"/>
        <v>0</v>
      </c>
      <c r="K1141" s="38">
        <f t="shared" si="417"/>
        <v>0</v>
      </c>
      <c r="L1141" s="38">
        <f t="shared" si="417"/>
        <v>0</v>
      </c>
      <c r="M1141" s="38">
        <f t="shared" si="417"/>
        <v>0</v>
      </c>
      <c r="N1141" s="38">
        <f t="shared" si="417"/>
        <v>33005</v>
      </c>
      <c r="O1141" s="38">
        <f t="shared" si="417"/>
        <v>0</v>
      </c>
      <c r="P1141" s="38">
        <f t="shared" si="417"/>
        <v>33005</v>
      </c>
      <c r="Q1141" s="38">
        <f t="shared" si="417"/>
        <v>0</v>
      </c>
      <c r="R1141" s="110"/>
    </row>
    <row r="1142" spans="1:18" s="26" customFormat="1" ht="20.25">
      <c r="A1142" s="7" t="s">
        <v>146</v>
      </c>
      <c r="B1142" s="3" t="s">
        <v>140</v>
      </c>
      <c r="C1142" s="3" t="s">
        <v>140</v>
      </c>
      <c r="D1142" s="51" t="s">
        <v>335</v>
      </c>
      <c r="E1142" s="3">
        <v>610</v>
      </c>
      <c r="F1142" s="38">
        <v>33005</v>
      </c>
      <c r="G1142" s="38"/>
      <c r="H1142" s="38">
        <v>33005</v>
      </c>
      <c r="I1142" s="39"/>
      <c r="J1142" s="60"/>
      <c r="K1142" s="60"/>
      <c r="L1142" s="60"/>
      <c r="M1142" s="60"/>
      <c r="N1142" s="38">
        <f>F1142+J1142+K1142</f>
        <v>33005</v>
      </c>
      <c r="O1142" s="38">
        <f>G1142+K1142</f>
        <v>0</v>
      </c>
      <c r="P1142" s="38">
        <f>H1142+L1142+M1142</f>
        <v>33005</v>
      </c>
      <c r="Q1142" s="39">
        <f>I1142+M1142</f>
        <v>0</v>
      </c>
      <c r="R1142" s="110"/>
    </row>
    <row r="1143" spans="1:18" s="26" customFormat="1" ht="20.25">
      <c r="A1143" s="7" t="s">
        <v>67</v>
      </c>
      <c r="B1143" s="3" t="s">
        <v>140</v>
      </c>
      <c r="C1143" s="3" t="s">
        <v>140</v>
      </c>
      <c r="D1143" s="51" t="s">
        <v>336</v>
      </c>
      <c r="E1143" s="3"/>
      <c r="F1143" s="38">
        <f>F1144</f>
        <v>20</v>
      </c>
      <c r="G1143" s="38">
        <f t="shared" ref="G1143:Q1145" si="418">G1144</f>
        <v>0</v>
      </c>
      <c r="H1143" s="38">
        <f t="shared" si="418"/>
        <v>20</v>
      </c>
      <c r="I1143" s="38">
        <f t="shared" si="418"/>
        <v>0</v>
      </c>
      <c r="J1143" s="38">
        <f t="shared" si="418"/>
        <v>0</v>
      </c>
      <c r="K1143" s="38">
        <f t="shared" si="418"/>
        <v>0</v>
      </c>
      <c r="L1143" s="38">
        <f t="shared" si="418"/>
        <v>0</v>
      </c>
      <c r="M1143" s="38">
        <f t="shared" si="418"/>
        <v>0</v>
      </c>
      <c r="N1143" s="38">
        <f t="shared" si="418"/>
        <v>20</v>
      </c>
      <c r="O1143" s="38">
        <f t="shared" si="418"/>
        <v>0</v>
      </c>
      <c r="P1143" s="38">
        <f t="shared" si="418"/>
        <v>20</v>
      </c>
      <c r="Q1143" s="38">
        <f t="shared" si="418"/>
        <v>0</v>
      </c>
      <c r="R1143" s="110"/>
    </row>
    <row r="1144" spans="1:18" s="26" customFormat="1" ht="20.25">
      <c r="A1144" s="7" t="s">
        <v>337</v>
      </c>
      <c r="B1144" s="3" t="s">
        <v>140</v>
      </c>
      <c r="C1144" s="3" t="s">
        <v>140</v>
      </c>
      <c r="D1144" s="51" t="s">
        <v>338</v>
      </c>
      <c r="E1144" s="3"/>
      <c r="F1144" s="38">
        <f>F1145</f>
        <v>20</v>
      </c>
      <c r="G1144" s="38">
        <f t="shared" si="418"/>
        <v>0</v>
      </c>
      <c r="H1144" s="38">
        <f t="shared" si="418"/>
        <v>20</v>
      </c>
      <c r="I1144" s="38">
        <f t="shared" si="418"/>
        <v>0</v>
      </c>
      <c r="J1144" s="38">
        <f t="shared" si="418"/>
        <v>0</v>
      </c>
      <c r="K1144" s="38">
        <f t="shared" si="418"/>
        <v>0</v>
      </c>
      <c r="L1144" s="38">
        <f t="shared" si="418"/>
        <v>0</v>
      </c>
      <c r="M1144" s="38">
        <f t="shared" si="418"/>
        <v>0</v>
      </c>
      <c r="N1144" s="38">
        <f t="shared" si="418"/>
        <v>20</v>
      </c>
      <c r="O1144" s="38">
        <f t="shared" si="418"/>
        <v>0</v>
      </c>
      <c r="P1144" s="38">
        <f t="shared" si="418"/>
        <v>20</v>
      </c>
      <c r="Q1144" s="38">
        <f t="shared" si="418"/>
        <v>0</v>
      </c>
      <c r="R1144" s="110"/>
    </row>
    <row r="1145" spans="1:18" s="26" customFormat="1" ht="33.75">
      <c r="A1145" s="7" t="s">
        <v>77</v>
      </c>
      <c r="B1145" s="3" t="s">
        <v>140</v>
      </c>
      <c r="C1145" s="3" t="s">
        <v>140</v>
      </c>
      <c r="D1145" s="51" t="s">
        <v>338</v>
      </c>
      <c r="E1145" s="3" t="s">
        <v>471</v>
      </c>
      <c r="F1145" s="38">
        <f>F1146</f>
        <v>20</v>
      </c>
      <c r="G1145" s="38">
        <f t="shared" si="418"/>
        <v>0</v>
      </c>
      <c r="H1145" s="38">
        <f t="shared" si="418"/>
        <v>20</v>
      </c>
      <c r="I1145" s="38">
        <f t="shared" si="418"/>
        <v>0</v>
      </c>
      <c r="J1145" s="38">
        <f t="shared" si="418"/>
        <v>0</v>
      </c>
      <c r="K1145" s="38">
        <f t="shared" si="418"/>
        <v>0</v>
      </c>
      <c r="L1145" s="38">
        <f t="shared" si="418"/>
        <v>0</v>
      </c>
      <c r="M1145" s="38">
        <f t="shared" si="418"/>
        <v>0</v>
      </c>
      <c r="N1145" s="38">
        <f t="shared" si="418"/>
        <v>20</v>
      </c>
      <c r="O1145" s="38">
        <f t="shared" si="418"/>
        <v>0</v>
      </c>
      <c r="P1145" s="38">
        <f t="shared" si="418"/>
        <v>20</v>
      </c>
      <c r="Q1145" s="38">
        <f t="shared" si="418"/>
        <v>0</v>
      </c>
      <c r="R1145" s="110"/>
    </row>
    <row r="1146" spans="1:18" s="26" customFormat="1" ht="20.25">
      <c r="A1146" s="7" t="s">
        <v>146</v>
      </c>
      <c r="B1146" s="3" t="s">
        <v>140</v>
      </c>
      <c r="C1146" s="3" t="s">
        <v>140</v>
      </c>
      <c r="D1146" s="51" t="s">
        <v>338</v>
      </c>
      <c r="E1146" s="3">
        <v>610</v>
      </c>
      <c r="F1146" s="38">
        <v>20</v>
      </c>
      <c r="G1146" s="38"/>
      <c r="H1146" s="38">
        <v>20</v>
      </c>
      <c r="I1146" s="39"/>
      <c r="J1146" s="60"/>
      <c r="K1146" s="60"/>
      <c r="L1146" s="60"/>
      <c r="M1146" s="60"/>
      <c r="N1146" s="38">
        <f>F1146+J1146+K1146</f>
        <v>20</v>
      </c>
      <c r="O1146" s="38">
        <f>G1146+K1146</f>
        <v>0</v>
      </c>
      <c r="P1146" s="38">
        <f>H1146+L1146+M1146</f>
        <v>20</v>
      </c>
      <c r="Q1146" s="39">
        <f>I1146+M1146</f>
        <v>0</v>
      </c>
      <c r="R1146" s="110"/>
    </row>
    <row r="1147" spans="1:18" s="26" customFormat="1" ht="50.25">
      <c r="A1147" s="7" t="s">
        <v>339</v>
      </c>
      <c r="B1147" s="3" t="s">
        <v>140</v>
      </c>
      <c r="C1147" s="3" t="s">
        <v>140</v>
      </c>
      <c r="D1147" s="51" t="s">
        <v>340</v>
      </c>
      <c r="E1147" s="3"/>
      <c r="F1147" s="38">
        <f>F1148</f>
        <v>2450</v>
      </c>
      <c r="G1147" s="38">
        <f t="shared" ref="G1147:Q1148" si="419">G1148</f>
        <v>0</v>
      </c>
      <c r="H1147" s="38">
        <f t="shared" si="419"/>
        <v>2450</v>
      </c>
      <c r="I1147" s="38">
        <f t="shared" si="419"/>
        <v>0</v>
      </c>
      <c r="J1147" s="38">
        <f t="shared" si="419"/>
        <v>0</v>
      </c>
      <c r="K1147" s="38">
        <f t="shared" si="419"/>
        <v>0</v>
      </c>
      <c r="L1147" s="38">
        <f t="shared" si="419"/>
        <v>0</v>
      </c>
      <c r="M1147" s="38">
        <f t="shared" si="419"/>
        <v>0</v>
      </c>
      <c r="N1147" s="38">
        <f t="shared" si="419"/>
        <v>2450</v>
      </c>
      <c r="O1147" s="38">
        <f t="shared" si="419"/>
        <v>0</v>
      </c>
      <c r="P1147" s="38">
        <f t="shared" si="419"/>
        <v>2450</v>
      </c>
      <c r="Q1147" s="38">
        <f t="shared" si="419"/>
        <v>0</v>
      </c>
      <c r="R1147" s="110"/>
    </row>
    <row r="1148" spans="1:18" s="26" customFormat="1" ht="33.75">
      <c r="A1148" s="7" t="s">
        <v>77</v>
      </c>
      <c r="B1148" s="3" t="s">
        <v>140</v>
      </c>
      <c r="C1148" s="3" t="s">
        <v>140</v>
      </c>
      <c r="D1148" s="51" t="s">
        <v>340</v>
      </c>
      <c r="E1148" s="3" t="s">
        <v>471</v>
      </c>
      <c r="F1148" s="38">
        <f>F1149</f>
        <v>2450</v>
      </c>
      <c r="G1148" s="38">
        <f t="shared" si="419"/>
        <v>0</v>
      </c>
      <c r="H1148" s="38">
        <f t="shared" si="419"/>
        <v>2450</v>
      </c>
      <c r="I1148" s="38">
        <f t="shared" si="419"/>
        <v>0</v>
      </c>
      <c r="J1148" s="38">
        <f t="shared" si="419"/>
        <v>0</v>
      </c>
      <c r="K1148" s="38">
        <f t="shared" si="419"/>
        <v>0</v>
      </c>
      <c r="L1148" s="38">
        <f t="shared" si="419"/>
        <v>0</v>
      </c>
      <c r="M1148" s="38">
        <f t="shared" si="419"/>
        <v>0</v>
      </c>
      <c r="N1148" s="38">
        <f t="shared" si="419"/>
        <v>2450</v>
      </c>
      <c r="O1148" s="38">
        <f t="shared" si="419"/>
        <v>0</v>
      </c>
      <c r="P1148" s="38">
        <f t="shared" si="419"/>
        <v>2450</v>
      </c>
      <c r="Q1148" s="38">
        <f t="shared" si="419"/>
        <v>0</v>
      </c>
      <c r="R1148" s="110"/>
    </row>
    <row r="1149" spans="1:18" s="26" customFormat="1" ht="20.25">
      <c r="A1149" s="7" t="s">
        <v>146</v>
      </c>
      <c r="B1149" s="3" t="s">
        <v>140</v>
      </c>
      <c r="C1149" s="3" t="s">
        <v>140</v>
      </c>
      <c r="D1149" s="51" t="s">
        <v>340</v>
      </c>
      <c r="E1149" s="3" t="s">
        <v>472</v>
      </c>
      <c r="F1149" s="38">
        <v>2450</v>
      </c>
      <c r="G1149" s="38"/>
      <c r="H1149" s="38">
        <v>2450</v>
      </c>
      <c r="I1149" s="39"/>
      <c r="J1149" s="60"/>
      <c r="K1149" s="62"/>
      <c r="L1149" s="62"/>
      <c r="M1149" s="62"/>
      <c r="N1149" s="38">
        <f>F1149+J1149+K1149</f>
        <v>2450</v>
      </c>
      <c r="O1149" s="38">
        <f>G1149+K1149</f>
        <v>0</v>
      </c>
      <c r="P1149" s="38">
        <f>H1149+L1149+M1149</f>
        <v>2450</v>
      </c>
      <c r="Q1149" s="39">
        <f>I1149+M1149</f>
        <v>0</v>
      </c>
      <c r="R1149" s="110"/>
    </row>
    <row r="1150" spans="1:18" s="26" customFormat="1" ht="49.5" hidden="1">
      <c r="A1150" s="166" t="s">
        <v>341</v>
      </c>
      <c r="B1150" s="125" t="s">
        <v>140</v>
      </c>
      <c r="C1150" s="125" t="s">
        <v>140</v>
      </c>
      <c r="D1150" s="140" t="s">
        <v>283</v>
      </c>
      <c r="E1150" s="126"/>
      <c r="F1150" s="127"/>
      <c r="G1150" s="127"/>
      <c r="H1150" s="127"/>
      <c r="I1150" s="128"/>
      <c r="J1150" s="60"/>
      <c r="K1150" s="62"/>
      <c r="L1150" s="62"/>
      <c r="M1150" s="62"/>
      <c r="N1150" s="38"/>
      <c r="O1150" s="38"/>
      <c r="P1150" s="38"/>
      <c r="Q1150" s="39"/>
      <c r="R1150" s="110"/>
    </row>
    <row r="1151" spans="1:18" s="26" customFormat="1" ht="20.25" hidden="1">
      <c r="A1151" s="130" t="s">
        <v>44</v>
      </c>
      <c r="B1151" s="125" t="s">
        <v>140</v>
      </c>
      <c r="C1151" s="125" t="s">
        <v>140</v>
      </c>
      <c r="D1151" s="125" t="s">
        <v>342</v>
      </c>
      <c r="E1151" s="126"/>
      <c r="F1151" s="127"/>
      <c r="G1151" s="127"/>
      <c r="H1151" s="127"/>
      <c r="I1151" s="128"/>
      <c r="J1151" s="60"/>
      <c r="K1151" s="62"/>
      <c r="L1151" s="62"/>
      <c r="M1151" s="62"/>
      <c r="N1151" s="38"/>
      <c r="O1151" s="38"/>
      <c r="P1151" s="38"/>
      <c r="Q1151" s="39"/>
      <c r="R1151" s="110"/>
    </row>
    <row r="1152" spans="1:18" s="26" customFormat="1" ht="66.75" hidden="1">
      <c r="A1152" s="129" t="s">
        <v>343</v>
      </c>
      <c r="B1152" s="125" t="s">
        <v>140</v>
      </c>
      <c r="C1152" s="125" t="s">
        <v>140</v>
      </c>
      <c r="D1152" s="125" t="s">
        <v>344</v>
      </c>
      <c r="E1152" s="126"/>
      <c r="F1152" s="127"/>
      <c r="G1152" s="127"/>
      <c r="H1152" s="127"/>
      <c r="I1152" s="128"/>
      <c r="J1152" s="60"/>
      <c r="K1152" s="62"/>
      <c r="L1152" s="62"/>
      <c r="M1152" s="62"/>
      <c r="N1152" s="38"/>
      <c r="O1152" s="38"/>
      <c r="P1152" s="38"/>
      <c r="Q1152" s="39"/>
      <c r="R1152" s="110"/>
    </row>
    <row r="1153" spans="1:18" s="26" customFormat="1" ht="20.25" hidden="1">
      <c r="A1153" s="130" t="s">
        <v>39</v>
      </c>
      <c r="B1153" s="125" t="s">
        <v>140</v>
      </c>
      <c r="C1153" s="125" t="s">
        <v>140</v>
      </c>
      <c r="D1153" s="125" t="s">
        <v>344</v>
      </c>
      <c r="E1153" s="126">
        <v>800</v>
      </c>
      <c r="F1153" s="127"/>
      <c r="G1153" s="127"/>
      <c r="H1153" s="127"/>
      <c r="I1153" s="128"/>
      <c r="J1153" s="60"/>
      <c r="K1153" s="62"/>
      <c r="L1153" s="62"/>
      <c r="M1153" s="62"/>
      <c r="N1153" s="38"/>
      <c r="O1153" s="38"/>
      <c r="P1153" s="38"/>
      <c r="Q1153" s="39"/>
      <c r="R1153" s="110"/>
    </row>
    <row r="1154" spans="1:18" s="26" customFormat="1" ht="66.75" hidden="1">
      <c r="A1154" s="129" t="s">
        <v>180</v>
      </c>
      <c r="B1154" s="125" t="s">
        <v>140</v>
      </c>
      <c r="C1154" s="125" t="s">
        <v>140</v>
      </c>
      <c r="D1154" s="125" t="s">
        <v>344</v>
      </c>
      <c r="E1154" s="126">
        <v>810</v>
      </c>
      <c r="F1154" s="127"/>
      <c r="G1154" s="127"/>
      <c r="H1154" s="127"/>
      <c r="I1154" s="128"/>
      <c r="J1154" s="60"/>
      <c r="K1154" s="62"/>
      <c r="L1154" s="62"/>
      <c r="M1154" s="62"/>
      <c r="N1154" s="38"/>
      <c r="O1154" s="38"/>
      <c r="P1154" s="38"/>
      <c r="Q1154" s="39"/>
      <c r="R1154" s="110"/>
    </row>
    <row r="1155" spans="1:18" s="26" customFormat="1" ht="20.25" hidden="1">
      <c r="A1155" s="147" t="s">
        <v>19</v>
      </c>
      <c r="B1155" s="133" t="s">
        <v>140</v>
      </c>
      <c r="C1155" s="133" t="s">
        <v>140</v>
      </c>
      <c r="D1155" s="133" t="s">
        <v>20</v>
      </c>
      <c r="E1155" s="133"/>
      <c r="F1155" s="127">
        <f>F1156+F1160+F1164</f>
        <v>0</v>
      </c>
      <c r="G1155" s="127">
        <f>G1156+G1160+G1164</f>
        <v>0</v>
      </c>
      <c r="H1155" s="127">
        <f>H1156+H1160+H1164</f>
        <v>0</v>
      </c>
      <c r="I1155" s="127">
        <f>I1156+I1160+I1164</f>
        <v>0</v>
      </c>
      <c r="J1155" s="60"/>
      <c r="K1155" s="60"/>
      <c r="L1155" s="60"/>
      <c r="M1155" s="60"/>
      <c r="N1155" s="38">
        <f>N1156+N1160+N1164</f>
        <v>0</v>
      </c>
      <c r="O1155" s="38">
        <f>O1156+O1160+O1164</f>
        <v>0</v>
      </c>
      <c r="P1155" s="38">
        <f>P1156+P1160+P1164</f>
        <v>0</v>
      </c>
      <c r="Q1155" s="38">
        <f>Q1156+Q1160+Q1164</f>
        <v>0</v>
      </c>
      <c r="R1155" s="110"/>
    </row>
    <row r="1156" spans="1:18" s="26" customFormat="1" ht="33.75" hidden="1">
      <c r="A1156" s="124" t="s">
        <v>668</v>
      </c>
      <c r="B1156" s="133" t="s">
        <v>140</v>
      </c>
      <c r="C1156" s="133" t="s">
        <v>140</v>
      </c>
      <c r="D1156" s="133" t="s">
        <v>159</v>
      </c>
      <c r="E1156" s="133"/>
      <c r="F1156" s="127">
        <f>F1157</f>
        <v>0</v>
      </c>
      <c r="G1156" s="127">
        <f t="shared" ref="G1156:I1158" si="420">G1157</f>
        <v>0</v>
      </c>
      <c r="H1156" s="127">
        <f t="shared" si="420"/>
        <v>0</v>
      </c>
      <c r="I1156" s="128">
        <f t="shared" si="420"/>
        <v>0</v>
      </c>
      <c r="J1156" s="60"/>
      <c r="K1156" s="60"/>
      <c r="L1156" s="60"/>
      <c r="M1156" s="60"/>
      <c r="N1156" s="38">
        <f>N1157</f>
        <v>0</v>
      </c>
      <c r="O1156" s="38">
        <f t="shared" ref="O1156:Q1158" si="421">O1157</f>
        <v>0</v>
      </c>
      <c r="P1156" s="38">
        <f t="shared" si="421"/>
        <v>0</v>
      </c>
      <c r="Q1156" s="39">
        <f t="shared" si="421"/>
        <v>0</v>
      </c>
      <c r="R1156" s="110"/>
    </row>
    <row r="1157" spans="1:18" s="26" customFormat="1" ht="33.75" hidden="1">
      <c r="A1157" s="124" t="s">
        <v>334</v>
      </c>
      <c r="B1157" s="133" t="s">
        <v>140</v>
      </c>
      <c r="C1157" s="133" t="s">
        <v>140</v>
      </c>
      <c r="D1157" s="133" t="s">
        <v>725</v>
      </c>
      <c r="E1157" s="133"/>
      <c r="F1157" s="127">
        <f>F1158</f>
        <v>0</v>
      </c>
      <c r="G1157" s="127">
        <f t="shared" si="420"/>
        <v>0</v>
      </c>
      <c r="H1157" s="127">
        <f t="shared" si="420"/>
        <v>0</v>
      </c>
      <c r="I1157" s="128">
        <f t="shared" si="420"/>
        <v>0</v>
      </c>
      <c r="J1157" s="60"/>
      <c r="K1157" s="60"/>
      <c r="L1157" s="60"/>
      <c r="M1157" s="60"/>
      <c r="N1157" s="38">
        <f>N1158</f>
        <v>0</v>
      </c>
      <c r="O1157" s="38">
        <f t="shared" si="421"/>
        <v>0</v>
      </c>
      <c r="P1157" s="38">
        <f t="shared" si="421"/>
        <v>0</v>
      </c>
      <c r="Q1157" s="39">
        <f t="shared" si="421"/>
        <v>0</v>
      </c>
      <c r="R1157" s="110"/>
    </row>
    <row r="1158" spans="1:18" s="26" customFormat="1" ht="33.75" hidden="1">
      <c r="A1158" s="124" t="s">
        <v>77</v>
      </c>
      <c r="B1158" s="133" t="s">
        <v>140</v>
      </c>
      <c r="C1158" s="133" t="s">
        <v>140</v>
      </c>
      <c r="D1158" s="133" t="s">
        <v>725</v>
      </c>
      <c r="E1158" s="133" t="s">
        <v>471</v>
      </c>
      <c r="F1158" s="127">
        <f>F1159</f>
        <v>0</v>
      </c>
      <c r="G1158" s="127">
        <f t="shared" si="420"/>
        <v>0</v>
      </c>
      <c r="H1158" s="127">
        <f t="shared" si="420"/>
        <v>0</v>
      </c>
      <c r="I1158" s="128">
        <f t="shared" si="420"/>
        <v>0</v>
      </c>
      <c r="J1158" s="60"/>
      <c r="K1158" s="60"/>
      <c r="L1158" s="60"/>
      <c r="M1158" s="60"/>
      <c r="N1158" s="38">
        <f>N1159</f>
        <v>0</v>
      </c>
      <c r="O1158" s="38">
        <f t="shared" si="421"/>
        <v>0</v>
      </c>
      <c r="P1158" s="38">
        <f t="shared" si="421"/>
        <v>0</v>
      </c>
      <c r="Q1158" s="39">
        <f t="shared" si="421"/>
        <v>0</v>
      </c>
      <c r="R1158" s="110"/>
    </row>
    <row r="1159" spans="1:18" s="26" customFormat="1" ht="20.25" hidden="1">
      <c r="A1159" s="124" t="s">
        <v>146</v>
      </c>
      <c r="B1159" s="133" t="s">
        <v>140</v>
      </c>
      <c r="C1159" s="133" t="s">
        <v>140</v>
      </c>
      <c r="D1159" s="133" t="s">
        <v>725</v>
      </c>
      <c r="E1159" s="133">
        <v>610</v>
      </c>
      <c r="F1159" s="127"/>
      <c r="G1159" s="127"/>
      <c r="H1159" s="127"/>
      <c r="I1159" s="128"/>
      <c r="J1159" s="60"/>
      <c r="K1159" s="60"/>
      <c r="L1159" s="60"/>
      <c r="M1159" s="60"/>
      <c r="N1159" s="38"/>
      <c r="O1159" s="38"/>
      <c r="P1159" s="38"/>
      <c r="Q1159" s="39"/>
      <c r="R1159" s="110"/>
    </row>
    <row r="1160" spans="1:18" s="26" customFormat="1" ht="20.25" hidden="1">
      <c r="A1160" s="124" t="s">
        <v>67</v>
      </c>
      <c r="B1160" s="133" t="s">
        <v>140</v>
      </c>
      <c r="C1160" s="133" t="s">
        <v>140</v>
      </c>
      <c r="D1160" s="133" t="s">
        <v>94</v>
      </c>
      <c r="E1160" s="133"/>
      <c r="F1160" s="127">
        <f>F1161</f>
        <v>0</v>
      </c>
      <c r="G1160" s="127">
        <f t="shared" ref="G1160:I1162" si="422">G1161</f>
        <v>0</v>
      </c>
      <c r="H1160" s="127">
        <f t="shared" si="422"/>
        <v>0</v>
      </c>
      <c r="I1160" s="128">
        <f t="shared" si="422"/>
        <v>0</v>
      </c>
      <c r="J1160" s="60"/>
      <c r="K1160" s="60"/>
      <c r="L1160" s="60"/>
      <c r="M1160" s="60"/>
      <c r="N1160" s="38">
        <f>N1161</f>
        <v>0</v>
      </c>
      <c r="O1160" s="38">
        <f t="shared" ref="O1160:Q1162" si="423">O1161</f>
        <v>0</v>
      </c>
      <c r="P1160" s="38">
        <f t="shared" si="423"/>
        <v>0</v>
      </c>
      <c r="Q1160" s="39">
        <f t="shared" si="423"/>
        <v>0</v>
      </c>
      <c r="R1160" s="110"/>
    </row>
    <row r="1161" spans="1:18" s="26" customFormat="1" ht="20.25" hidden="1">
      <c r="A1161" s="124" t="s">
        <v>337</v>
      </c>
      <c r="B1161" s="133" t="s">
        <v>140</v>
      </c>
      <c r="C1161" s="133" t="s">
        <v>140</v>
      </c>
      <c r="D1161" s="133" t="s">
        <v>726</v>
      </c>
      <c r="E1161" s="133"/>
      <c r="F1161" s="127">
        <f>F1162</f>
        <v>0</v>
      </c>
      <c r="G1161" s="127">
        <f t="shared" si="422"/>
        <v>0</v>
      </c>
      <c r="H1161" s="127">
        <f t="shared" si="422"/>
        <v>0</v>
      </c>
      <c r="I1161" s="128">
        <f t="shared" si="422"/>
        <v>0</v>
      </c>
      <c r="J1161" s="60"/>
      <c r="K1161" s="60"/>
      <c r="L1161" s="60"/>
      <c r="M1161" s="60"/>
      <c r="N1161" s="38">
        <f>N1162</f>
        <v>0</v>
      </c>
      <c r="O1161" s="38">
        <f t="shared" si="423"/>
        <v>0</v>
      </c>
      <c r="P1161" s="38">
        <f t="shared" si="423"/>
        <v>0</v>
      </c>
      <c r="Q1161" s="39">
        <f t="shared" si="423"/>
        <v>0</v>
      </c>
      <c r="R1161" s="110"/>
    </row>
    <row r="1162" spans="1:18" s="26" customFormat="1" ht="33.75" hidden="1">
      <c r="A1162" s="124" t="s">
        <v>77</v>
      </c>
      <c r="B1162" s="133" t="s">
        <v>140</v>
      </c>
      <c r="C1162" s="133" t="s">
        <v>140</v>
      </c>
      <c r="D1162" s="133" t="s">
        <v>726</v>
      </c>
      <c r="E1162" s="133" t="s">
        <v>471</v>
      </c>
      <c r="F1162" s="127">
        <f>F1163</f>
        <v>0</v>
      </c>
      <c r="G1162" s="127">
        <f t="shared" si="422"/>
        <v>0</v>
      </c>
      <c r="H1162" s="127">
        <f t="shared" si="422"/>
        <v>0</v>
      </c>
      <c r="I1162" s="128">
        <f t="shared" si="422"/>
        <v>0</v>
      </c>
      <c r="J1162" s="60"/>
      <c r="K1162" s="60"/>
      <c r="L1162" s="60"/>
      <c r="M1162" s="60"/>
      <c r="N1162" s="38">
        <f>N1163</f>
        <v>0</v>
      </c>
      <c r="O1162" s="38">
        <f t="shared" si="423"/>
        <v>0</v>
      </c>
      <c r="P1162" s="38">
        <f t="shared" si="423"/>
        <v>0</v>
      </c>
      <c r="Q1162" s="39">
        <f t="shared" si="423"/>
        <v>0</v>
      </c>
      <c r="R1162" s="110"/>
    </row>
    <row r="1163" spans="1:18" s="26" customFormat="1" ht="20.25" hidden="1">
      <c r="A1163" s="124" t="s">
        <v>146</v>
      </c>
      <c r="B1163" s="133" t="s">
        <v>140</v>
      </c>
      <c r="C1163" s="133" t="s">
        <v>140</v>
      </c>
      <c r="D1163" s="133" t="s">
        <v>726</v>
      </c>
      <c r="E1163" s="133">
        <v>610</v>
      </c>
      <c r="F1163" s="127"/>
      <c r="G1163" s="127"/>
      <c r="H1163" s="127"/>
      <c r="I1163" s="128"/>
      <c r="J1163" s="60"/>
      <c r="K1163" s="60"/>
      <c r="L1163" s="60"/>
      <c r="M1163" s="60"/>
      <c r="N1163" s="38"/>
      <c r="O1163" s="38"/>
      <c r="P1163" s="38"/>
      <c r="Q1163" s="39"/>
      <c r="R1163" s="110"/>
    </row>
    <row r="1164" spans="1:18" s="26" customFormat="1" ht="50.25" hidden="1">
      <c r="A1164" s="129" t="s">
        <v>339</v>
      </c>
      <c r="B1164" s="125" t="s">
        <v>140</v>
      </c>
      <c r="C1164" s="125" t="s">
        <v>140</v>
      </c>
      <c r="D1164" s="140" t="s">
        <v>727</v>
      </c>
      <c r="E1164" s="125"/>
      <c r="F1164" s="127">
        <f>F1165</f>
        <v>0</v>
      </c>
      <c r="G1164" s="127">
        <f t="shared" ref="G1164:I1165" si="424">G1165</f>
        <v>0</v>
      </c>
      <c r="H1164" s="127">
        <f t="shared" si="424"/>
        <v>0</v>
      </c>
      <c r="I1164" s="127">
        <f t="shared" si="424"/>
        <v>0</v>
      </c>
      <c r="J1164" s="60"/>
      <c r="K1164" s="60"/>
      <c r="L1164" s="60"/>
      <c r="M1164" s="60"/>
      <c r="N1164" s="38">
        <f>N1165</f>
        <v>0</v>
      </c>
      <c r="O1164" s="38">
        <f t="shared" ref="O1164:Q1165" si="425">O1165</f>
        <v>0</v>
      </c>
      <c r="P1164" s="38">
        <f t="shared" si="425"/>
        <v>0</v>
      </c>
      <c r="Q1164" s="38">
        <f t="shared" si="425"/>
        <v>0</v>
      </c>
      <c r="R1164" s="110"/>
    </row>
    <row r="1165" spans="1:18" s="26" customFormat="1" ht="33.75" hidden="1">
      <c r="A1165" s="129" t="s">
        <v>77</v>
      </c>
      <c r="B1165" s="125" t="s">
        <v>140</v>
      </c>
      <c r="C1165" s="125" t="s">
        <v>140</v>
      </c>
      <c r="D1165" s="140" t="s">
        <v>727</v>
      </c>
      <c r="E1165" s="125" t="s">
        <v>471</v>
      </c>
      <c r="F1165" s="127">
        <f>F1166</f>
        <v>0</v>
      </c>
      <c r="G1165" s="127">
        <f t="shared" si="424"/>
        <v>0</v>
      </c>
      <c r="H1165" s="127">
        <f t="shared" si="424"/>
        <v>0</v>
      </c>
      <c r="I1165" s="127">
        <f t="shared" si="424"/>
        <v>0</v>
      </c>
      <c r="J1165" s="60"/>
      <c r="K1165" s="60"/>
      <c r="L1165" s="60"/>
      <c r="M1165" s="60"/>
      <c r="N1165" s="38">
        <f>N1166</f>
        <v>0</v>
      </c>
      <c r="O1165" s="38">
        <f t="shared" si="425"/>
        <v>0</v>
      </c>
      <c r="P1165" s="38">
        <f t="shared" si="425"/>
        <v>0</v>
      </c>
      <c r="Q1165" s="38">
        <f t="shared" si="425"/>
        <v>0</v>
      </c>
      <c r="R1165" s="110"/>
    </row>
    <row r="1166" spans="1:18" s="26" customFormat="1" ht="20.25" hidden="1">
      <c r="A1166" s="129" t="s">
        <v>146</v>
      </c>
      <c r="B1166" s="125" t="s">
        <v>140</v>
      </c>
      <c r="C1166" s="125" t="s">
        <v>140</v>
      </c>
      <c r="D1166" s="140" t="s">
        <v>727</v>
      </c>
      <c r="E1166" s="125">
        <v>610</v>
      </c>
      <c r="F1166" s="127"/>
      <c r="G1166" s="127"/>
      <c r="H1166" s="127"/>
      <c r="I1166" s="128"/>
      <c r="J1166" s="60"/>
      <c r="K1166" s="60"/>
      <c r="L1166" s="60"/>
      <c r="M1166" s="60"/>
      <c r="N1166" s="38"/>
      <c r="O1166" s="38"/>
      <c r="P1166" s="38"/>
      <c r="Q1166" s="39"/>
      <c r="R1166" s="110"/>
    </row>
    <row r="1167" spans="1:18" s="32" customFormat="1" ht="20.25">
      <c r="A1167" s="27"/>
      <c r="B1167" s="68"/>
      <c r="C1167" s="68"/>
      <c r="D1167" s="84"/>
      <c r="E1167" s="68"/>
      <c r="F1167" s="85"/>
      <c r="G1167" s="85"/>
      <c r="H1167" s="85"/>
      <c r="I1167" s="85"/>
      <c r="J1167" s="85"/>
      <c r="K1167" s="85"/>
      <c r="L1167" s="85"/>
      <c r="M1167" s="85"/>
      <c r="N1167" s="85"/>
      <c r="O1167" s="85"/>
      <c r="P1167" s="85"/>
      <c r="Q1167" s="85"/>
      <c r="R1167" s="110"/>
    </row>
    <row r="1168" spans="1:18" s="26" customFormat="1" ht="20.25">
      <c r="A1168" s="33" t="s">
        <v>345</v>
      </c>
      <c r="B1168" s="34" t="s">
        <v>140</v>
      </c>
      <c r="C1168" s="34" t="s">
        <v>185</v>
      </c>
      <c r="D1168" s="87"/>
      <c r="E1168" s="88"/>
      <c r="F1168" s="36">
        <f>F1198+F1169</f>
        <v>81185</v>
      </c>
      <c r="G1168" s="36">
        <f t="shared" ref="G1168:Q1168" si="426">G1198+G1169</f>
        <v>0</v>
      </c>
      <c r="H1168" s="36">
        <f t="shared" si="426"/>
        <v>81185</v>
      </c>
      <c r="I1168" s="36">
        <f t="shared" si="426"/>
        <v>0</v>
      </c>
      <c r="J1168" s="36">
        <f t="shared" si="426"/>
        <v>0</v>
      </c>
      <c r="K1168" s="36">
        <f t="shared" si="426"/>
        <v>0</v>
      </c>
      <c r="L1168" s="36">
        <f t="shared" si="426"/>
        <v>0</v>
      </c>
      <c r="M1168" s="36">
        <f t="shared" si="426"/>
        <v>0</v>
      </c>
      <c r="N1168" s="36">
        <f t="shared" si="426"/>
        <v>81185</v>
      </c>
      <c r="O1168" s="36">
        <f t="shared" si="426"/>
        <v>0</v>
      </c>
      <c r="P1168" s="36">
        <f t="shared" si="426"/>
        <v>81185</v>
      </c>
      <c r="Q1168" s="36">
        <f t="shared" si="426"/>
        <v>0</v>
      </c>
      <c r="R1168" s="110"/>
    </row>
    <row r="1169" spans="1:18" s="26" customFormat="1" ht="50.25">
      <c r="A1169" s="76" t="s">
        <v>341</v>
      </c>
      <c r="B1169" s="9" t="s">
        <v>140</v>
      </c>
      <c r="C1169" s="9" t="s">
        <v>185</v>
      </c>
      <c r="D1169" s="9" t="s">
        <v>283</v>
      </c>
      <c r="E1169" s="9"/>
      <c r="F1169" s="38">
        <f>F1170+F1174+F1178+F1186+F1189+F1192+F1195</f>
        <v>81185</v>
      </c>
      <c r="G1169" s="38">
        <f>G1170+G1174+G1178+G1186+G1189+G1192+G1195</f>
        <v>0</v>
      </c>
      <c r="H1169" s="38">
        <f>H1170+H1174+H1178+H1186+H1189+H1192+H1195</f>
        <v>81185</v>
      </c>
      <c r="I1169" s="38">
        <f>I1170+I1174+I1178+I1186+I1189+I1192+I1195</f>
        <v>0</v>
      </c>
      <c r="J1169" s="38">
        <f>J1170+J1174+J1178+J1186+J1189+J1192+J1195</f>
        <v>0</v>
      </c>
      <c r="K1169" s="38">
        <f t="shared" ref="K1169:Q1169" si="427">K1170+K1174+K1178+K1186+K1189+K1192+K1195</f>
        <v>0</v>
      </c>
      <c r="L1169" s="38">
        <f t="shared" si="427"/>
        <v>0</v>
      </c>
      <c r="M1169" s="38">
        <f t="shared" si="427"/>
        <v>0</v>
      </c>
      <c r="N1169" s="38">
        <f t="shared" si="427"/>
        <v>81185</v>
      </c>
      <c r="O1169" s="38">
        <f t="shared" si="427"/>
        <v>0</v>
      </c>
      <c r="P1169" s="38">
        <f t="shared" si="427"/>
        <v>81185</v>
      </c>
      <c r="Q1169" s="38">
        <f t="shared" si="427"/>
        <v>0</v>
      </c>
      <c r="R1169" s="110"/>
    </row>
    <row r="1170" spans="1:18" s="26" customFormat="1" ht="33.75">
      <c r="A1170" s="76" t="s">
        <v>668</v>
      </c>
      <c r="B1170" s="9" t="s">
        <v>140</v>
      </c>
      <c r="C1170" s="9" t="s">
        <v>185</v>
      </c>
      <c r="D1170" s="9" t="s">
        <v>284</v>
      </c>
      <c r="E1170" s="9"/>
      <c r="F1170" s="38">
        <f>F1171</f>
        <v>63706</v>
      </c>
      <c r="G1170" s="38">
        <f t="shared" ref="G1170:Q1172" si="428">G1171</f>
        <v>0</v>
      </c>
      <c r="H1170" s="38">
        <f t="shared" si="428"/>
        <v>63706</v>
      </c>
      <c r="I1170" s="38">
        <f t="shared" si="428"/>
        <v>0</v>
      </c>
      <c r="J1170" s="38">
        <f t="shared" si="428"/>
        <v>0</v>
      </c>
      <c r="K1170" s="38">
        <f t="shared" si="428"/>
        <v>0</v>
      </c>
      <c r="L1170" s="38">
        <f t="shared" si="428"/>
        <v>0</v>
      </c>
      <c r="M1170" s="38">
        <f t="shared" si="428"/>
        <v>0</v>
      </c>
      <c r="N1170" s="38">
        <f t="shared" si="428"/>
        <v>63706</v>
      </c>
      <c r="O1170" s="38">
        <f t="shared" si="428"/>
        <v>0</v>
      </c>
      <c r="P1170" s="38">
        <f t="shared" si="428"/>
        <v>63706</v>
      </c>
      <c r="Q1170" s="38">
        <f t="shared" si="428"/>
        <v>0</v>
      </c>
      <c r="R1170" s="110"/>
    </row>
    <row r="1171" spans="1:18" s="26" customFormat="1" ht="33.75">
      <c r="A1171" s="76" t="s">
        <v>346</v>
      </c>
      <c r="B1171" s="9" t="s">
        <v>140</v>
      </c>
      <c r="C1171" s="9" t="s">
        <v>185</v>
      </c>
      <c r="D1171" s="9" t="s">
        <v>347</v>
      </c>
      <c r="E1171" s="9"/>
      <c r="F1171" s="38">
        <f>F1172</f>
        <v>63706</v>
      </c>
      <c r="G1171" s="38">
        <f t="shared" si="428"/>
        <v>0</v>
      </c>
      <c r="H1171" s="38">
        <f t="shared" si="428"/>
        <v>63706</v>
      </c>
      <c r="I1171" s="38">
        <f t="shared" si="428"/>
        <v>0</v>
      </c>
      <c r="J1171" s="38">
        <f t="shared" si="428"/>
        <v>0</v>
      </c>
      <c r="K1171" s="38">
        <f t="shared" si="428"/>
        <v>0</v>
      </c>
      <c r="L1171" s="38">
        <f t="shared" si="428"/>
        <v>0</v>
      </c>
      <c r="M1171" s="38">
        <f t="shared" si="428"/>
        <v>0</v>
      </c>
      <c r="N1171" s="38">
        <f t="shared" si="428"/>
        <v>63706</v>
      </c>
      <c r="O1171" s="38">
        <f t="shared" si="428"/>
        <v>0</v>
      </c>
      <c r="P1171" s="38">
        <f t="shared" si="428"/>
        <v>63706</v>
      </c>
      <c r="Q1171" s="38">
        <f t="shared" si="428"/>
        <v>0</v>
      </c>
      <c r="R1171" s="110"/>
    </row>
    <row r="1172" spans="1:18" s="26" customFormat="1" ht="33.75">
      <c r="A1172" s="76" t="s">
        <v>77</v>
      </c>
      <c r="B1172" s="9" t="s">
        <v>140</v>
      </c>
      <c r="C1172" s="9" t="s">
        <v>185</v>
      </c>
      <c r="D1172" s="9" t="s">
        <v>347</v>
      </c>
      <c r="E1172" s="9" t="s">
        <v>471</v>
      </c>
      <c r="F1172" s="38">
        <f>F1173</f>
        <v>63706</v>
      </c>
      <c r="G1172" s="38">
        <f t="shared" si="428"/>
        <v>0</v>
      </c>
      <c r="H1172" s="38">
        <f t="shared" si="428"/>
        <v>63706</v>
      </c>
      <c r="I1172" s="38">
        <f t="shared" si="428"/>
        <v>0</v>
      </c>
      <c r="J1172" s="38">
        <f t="shared" si="428"/>
        <v>0</v>
      </c>
      <c r="K1172" s="38">
        <f t="shared" si="428"/>
        <v>0</v>
      </c>
      <c r="L1172" s="38">
        <f t="shared" si="428"/>
        <v>0</v>
      </c>
      <c r="M1172" s="38">
        <f t="shared" si="428"/>
        <v>0</v>
      </c>
      <c r="N1172" s="38">
        <f t="shared" si="428"/>
        <v>63706</v>
      </c>
      <c r="O1172" s="38">
        <f t="shared" si="428"/>
        <v>0</v>
      </c>
      <c r="P1172" s="38">
        <f t="shared" si="428"/>
        <v>63706</v>
      </c>
      <c r="Q1172" s="38">
        <f t="shared" si="428"/>
        <v>0</v>
      </c>
      <c r="R1172" s="110"/>
    </row>
    <row r="1173" spans="1:18" s="26" customFormat="1" ht="20.25">
      <c r="A1173" s="76" t="s">
        <v>78</v>
      </c>
      <c r="B1173" s="9" t="s">
        <v>140</v>
      </c>
      <c r="C1173" s="9" t="s">
        <v>185</v>
      </c>
      <c r="D1173" s="9" t="s">
        <v>347</v>
      </c>
      <c r="E1173" s="9">
        <v>620</v>
      </c>
      <c r="F1173" s="38">
        <v>63706</v>
      </c>
      <c r="G1173" s="38"/>
      <c r="H1173" s="38">
        <v>63706</v>
      </c>
      <c r="I1173" s="38"/>
      <c r="J1173" s="60"/>
      <c r="K1173" s="60"/>
      <c r="L1173" s="60"/>
      <c r="M1173" s="60"/>
      <c r="N1173" s="38">
        <f>F1173+J1173+K1173</f>
        <v>63706</v>
      </c>
      <c r="O1173" s="38">
        <f>G1173+K1173</f>
        <v>0</v>
      </c>
      <c r="P1173" s="38">
        <f>H1173+L1173+M1173</f>
        <v>63706</v>
      </c>
      <c r="Q1173" s="39">
        <f>I1173+M1173</f>
        <v>0</v>
      </c>
      <c r="R1173" s="110"/>
    </row>
    <row r="1174" spans="1:18" s="26" customFormat="1" ht="20.25">
      <c r="A1174" s="76" t="s">
        <v>67</v>
      </c>
      <c r="B1174" s="9" t="s">
        <v>140</v>
      </c>
      <c r="C1174" s="9" t="s">
        <v>185</v>
      </c>
      <c r="D1174" s="9" t="s">
        <v>287</v>
      </c>
      <c r="E1174" s="9"/>
      <c r="F1174" s="38">
        <f>F1175</f>
        <v>780</v>
      </c>
      <c r="G1174" s="38">
        <f t="shared" ref="G1174:Q1176" si="429">G1175</f>
        <v>0</v>
      </c>
      <c r="H1174" s="38">
        <f t="shared" si="429"/>
        <v>780</v>
      </c>
      <c r="I1174" s="38">
        <f t="shared" si="429"/>
        <v>0</v>
      </c>
      <c r="J1174" s="38">
        <f t="shared" si="429"/>
        <v>0</v>
      </c>
      <c r="K1174" s="38">
        <f t="shared" si="429"/>
        <v>0</v>
      </c>
      <c r="L1174" s="38">
        <f t="shared" si="429"/>
        <v>0</v>
      </c>
      <c r="M1174" s="38">
        <f t="shared" si="429"/>
        <v>0</v>
      </c>
      <c r="N1174" s="38">
        <f t="shared" si="429"/>
        <v>780</v>
      </c>
      <c r="O1174" s="38">
        <f t="shared" si="429"/>
        <v>0</v>
      </c>
      <c r="P1174" s="38">
        <f t="shared" si="429"/>
        <v>780</v>
      </c>
      <c r="Q1174" s="38">
        <f t="shared" si="429"/>
        <v>0</v>
      </c>
      <c r="R1174" s="110"/>
    </row>
    <row r="1175" spans="1:18" s="26" customFormat="1" ht="33.75">
      <c r="A1175" s="76" t="s">
        <v>348</v>
      </c>
      <c r="B1175" s="9" t="s">
        <v>140</v>
      </c>
      <c r="C1175" s="9" t="s">
        <v>185</v>
      </c>
      <c r="D1175" s="9" t="s">
        <v>349</v>
      </c>
      <c r="E1175" s="9"/>
      <c r="F1175" s="38">
        <f>F1176</f>
        <v>780</v>
      </c>
      <c r="G1175" s="38">
        <f t="shared" si="429"/>
        <v>0</v>
      </c>
      <c r="H1175" s="38">
        <f t="shared" si="429"/>
        <v>780</v>
      </c>
      <c r="I1175" s="38">
        <f t="shared" si="429"/>
        <v>0</v>
      </c>
      <c r="J1175" s="38">
        <f t="shared" si="429"/>
        <v>0</v>
      </c>
      <c r="K1175" s="38">
        <f t="shared" si="429"/>
        <v>0</v>
      </c>
      <c r="L1175" s="38">
        <f t="shared" si="429"/>
        <v>0</v>
      </c>
      <c r="M1175" s="38">
        <f t="shared" si="429"/>
        <v>0</v>
      </c>
      <c r="N1175" s="38">
        <f t="shared" si="429"/>
        <v>780</v>
      </c>
      <c r="O1175" s="38">
        <f t="shared" si="429"/>
        <v>0</v>
      </c>
      <c r="P1175" s="38">
        <f t="shared" si="429"/>
        <v>780</v>
      </c>
      <c r="Q1175" s="38">
        <f t="shared" si="429"/>
        <v>0</v>
      </c>
      <c r="R1175" s="110"/>
    </row>
    <row r="1176" spans="1:18" s="26" customFormat="1" ht="33.75">
      <c r="A1176" s="76" t="s">
        <v>77</v>
      </c>
      <c r="B1176" s="9" t="s">
        <v>140</v>
      </c>
      <c r="C1176" s="9" t="s">
        <v>185</v>
      </c>
      <c r="D1176" s="9" t="s">
        <v>349</v>
      </c>
      <c r="E1176" s="9" t="s">
        <v>471</v>
      </c>
      <c r="F1176" s="38">
        <f>F1177</f>
        <v>780</v>
      </c>
      <c r="G1176" s="38">
        <f t="shared" si="429"/>
        <v>0</v>
      </c>
      <c r="H1176" s="38">
        <f t="shared" si="429"/>
        <v>780</v>
      </c>
      <c r="I1176" s="38">
        <f t="shared" si="429"/>
        <v>0</v>
      </c>
      <c r="J1176" s="38">
        <f t="shared" si="429"/>
        <v>0</v>
      </c>
      <c r="K1176" s="38">
        <f t="shared" si="429"/>
        <v>0</v>
      </c>
      <c r="L1176" s="38">
        <f t="shared" si="429"/>
        <v>0</v>
      </c>
      <c r="M1176" s="38">
        <f t="shared" si="429"/>
        <v>0</v>
      </c>
      <c r="N1176" s="38">
        <f t="shared" si="429"/>
        <v>780</v>
      </c>
      <c r="O1176" s="38">
        <f t="shared" si="429"/>
        <v>0</v>
      </c>
      <c r="P1176" s="38">
        <f t="shared" si="429"/>
        <v>780</v>
      </c>
      <c r="Q1176" s="38">
        <f t="shared" si="429"/>
        <v>0</v>
      </c>
      <c r="R1176" s="110"/>
    </row>
    <row r="1177" spans="1:18" s="26" customFormat="1" ht="20.25">
      <c r="A1177" s="76" t="s">
        <v>78</v>
      </c>
      <c r="B1177" s="9" t="s">
        <v>140</v>
      </c>
      <c r="C1177" s="9" t="s">
        <v>185</v>
      </c>
      <c r="D1177" s="9" t="s">
        <v>349</v>
      </c>
      <c r="E1177" s="9">
        <v>620</v>
      </c>
      <c r="F1177" s="38">
        <v>780</v>
      </c>
      <c r="G1177" s="38"/>
      <c r="H1177" s="38">
        <v>780</v>
      </c>
      <c r="I1177" s="38"/>
      <c r="J1177" s="60"/>
      <c r="K1177" s="60"/>
      <c r="L1177" s="60"/>
      <c r="M1177" s="60"/>
      <c r="N1177" s="38">
        <f>F1177+J1177+K1177</f>
        <v>780</v>
      </c>
      <c r="O1177" s="38">
        <f>G1177+K1177</f>
        <v>0</v>
      </c>
      <c r="P1177" s="38">
        <f>H1177+L1177+M1177</f>
        <v>780</v>
      </c>
      <c r="Q1177" s="39">
        <f>I1177+M1177</f>
        <v>0</v>
      </c>
      <c r="R1177" s="110"/>
    </row>
    <row r="1178" spans="1:18" s="26" customFormat="1" ht="33.75">
      <c r="A1178" s="76" t="s">
        <v>90</v>
      </c>
      <c r="B1178" s="9" t="s">
        <v>140</v>
      </c>
      <c r="C1178" s="9" t="s">
        <v>185</v>
      </c>
      <c r="D1178" s="9" t="s">
        <v>350</v>
      </c>
      <c r="E1178" s="9"/>
      <c r="F1178" s="38">
        <f>F1179</f>
        <v>16699</v>
      </c>
      <c r="G1178" s="38">
        <f t="shared" ref="G1178:Q1178" si="430">G1179</f>
        <v>0</v>
      </c>
      <c r="H1178" s="38">
        <f t="shared" si="430"/>
        <v>16699</v>
      </c>
      <c r="I1178" s="38">
        <f t="shared" si="430"/>
        <v>0</v>
      </c>
      <c r="J1178" s="38">
        <f t="shared" si="430"/>
        <v>0</v>
      </c>
      <c r="K1178" s="38">
        <f t="shared" si="430"/>
        <v>0</v>
      </c>
      <c r="L1178" s="38">
        <f t="shared" si="430"/>
        <v>0</v>
      </c>
      <c r="M1178" s="38">
        <f t="shared" si="430"/>
        <v>0</v>
      </c>
      <c r="N1178" s="38">
        <f t="shared" si="430"/>
        <v>16699</v>
      </c>
      <c r="O1178" s="38">
        <f t="shared" si="430"/>
        <v>0</v>
      </c>
      <c r="P1178" s="38">
        <f t="shared" si="430"/>
        <v>16699</v>
      </c>
      <c r="Q1178" s="38">
        <f t="shared" si="430"/>
        <v>0</v>
      </c>
      <c r="R1178" s="110"/>
    </row>
    <row r="1179" spans="1:18" s="26" customFormat="1" ht="33.75">
      <c r="A1179" s="76" t="s">
        <v>346</v>
      </c>
      <c r="B1179" s="9" t="s">
        <v>140</v>
      </c>
      <c r="C1179" s="9" t="s">
        <v>185</v>
      </c>
      <c r="D1179" s="9" t="s">
        <v>351</v>
      </c>
      <c r="E1179" s="9"/>
      <c r="F1179" s="38">
        <f>F1180+F1182+F1184</f>
        <v>16699</v>
      </c>
      <c r="G1179" s="38">
        <f t="shared" ref="G1179:Q1179" si="431">G1180+G1182+G1184</f>
        <v>0</v>
      </c>
      <c r="H1179" s="38">
        <f t="shared" si="431"/>
        <v>16699</v>
      </c>
      <c r="I1179" s="38">
        <f t="shared" si="431"/>
        <v>0</v>
      </c>
      <c r="J1179" s="38">
        <f t="shared" si="431"/>
        <v>0</v>
      </c>
      <c r="K1179" s="38">
        <f t="shared" si="431"/>
        <v>0</v>
      </c>
      <c r="L1179" s="38">
        <f t="shared" si="431"/>
        <v>0</v>
      </c>
      <c r="M1179" s="38">
        <f t="shared" si="431"/>
        <v>0</v>
      </c>
      <c r="N1179" s="38">
        <f t="shared" si="431"/>
        <v>16699</v>
      </c>
      <c r="O1179" s="38">
        <f t="shared" si="431"/>
        <v>0</v>
      </c>
      <c r="P1179" s="38">
        <f t="shared" si="431"/>
        <v>16699</v>
      </c>
      <c r="Q1179" s="38">
        <f t="shared" si="431"/>
        <v>0</v>
      </c>
      <c r="R1179" s="110"/>
    </row>
    <row r="1180" spans="1:18" s="26" customFormat="1" ht="83.25">
      <c r="A1180" s="76" t="s">
        <v>25</v>
      </c>
      <c r="B1180" s="9" t="s">
        <v>140</v>
      </c>
      <c r="C1180" s="9" t="s">
        <v>185</v>
      </c>
      <c r="D1180" s="9" t="s">
        <v>351</v>
      </c>
      <c r="E1180" s="9">
        <v>100</v>
      </c>
      <c r="F1180" s="38">
        <f>F1181</f>
        <v>15879</v>
      </c>
      <c r="G1180" s="38">
        <f t="shared" ref="G1180:Q1180" si="432">G1181</f>
        <v>0</v>
      </c>
      <c r="H1180" s="38">
        <f t="shared" si="432"/>
        <v>15879</v>
      </c>
      <c r="I1180" s="38">
        <f t="shared" si="432"/>
        <v>0</v>
      </c>
      <c r="J1180" s="38">
        <f t="shared" si="432"/>
        <v>0</v>
      </c>
      <c r="K1180" s="38">
        <f t="shared" si="432"/>
        <v>0</v>
      </c>
      <c r="L1180" s="38">
        <f t="shared" si="432"/>
        <v>0</v>
      </c>
      <c r="M1180" s="38">
        <f t="shared" si="432"/>
        <v>0</v>
      </c>
      <c r="N1180" s="38">
        <f t="shared" si="432"/>
        <v>15879</v>
      </c>
      <c r="O1180" s="38">
        <f t="shared" si="432"/>
        <v>0</v>
      </c>
      <c r="P1180" s="38">
        <f t="shared" si="432"/>
        <v>15879</v>
      </c>
      <c r="Q1180" s="38">
        <f t="shared" si="432"/>
        <v>0</v>
      </c>
      <c r="R1180" s="110"/>
    </row>
    <row r="1181" spans="1:18" s="26" customFormat="1" ht="20.25" customHeight="1">
      <c r="A1181" s="76" t="s">
        <v>93</v>
      </c>
      <c r="B1181" s="9" t="s">
        <v>140</v>
      </c>
      <c r="C1181" s="9" t="s">
        <v>185</v>
      </c>
      <c r="D1181" s="9" t="s">
        <v>351</v>
      </c>
      <c r="E1181" s="9">
        <v>110</v>
      </c>
      <c r="F1181" s="38">
        <v>15879</v>
      </c>
      <c r="G1181" s="38"/>
      <c r="H1181" s="38">
        <v>15879</v>
      </c>
      <c r="I1181" s="38"/>
      <c r="J1181" s="60"/>
      <c r="K1181" s="60"/>
      <c r="L1181" s="60"/>
      <c r="M1181" s="60"/>
      <c r="N1181" s="38">
        <f>F1181+J1181+K1181</f>
        <v>15879</v>
      </c>
      <c r="O1181" s="38">
        <f>G1181+K1181</f>
        <v>0</v>
      </c>
      <c r="P1181" s="38">
        <f>H1181+L1181+M1181</f>
        <v>15879</v>
      </c>
      <c r="Q1181" s="39">
        <f>I1181+M1181</f>
        <v>0</v>
      </c>
      <c r="R1181" s="110"/>
    </row>
    <row r="1182" spans="1:18" s="26" customFormat="1" ht="33.75">
      <c r="A1182" s="76" t="s">
        <v>35</v>
      </c>
      <c r="B1182" s="9" t="s">
        <v>140</v>
      </c>
      <c r="C1182" s="9" t="s">
        <v>185</v>
      </c>
      <c r="D1182" s="9" t="s">
        <v>351</v>
      </c>
      <c r="E1182" s="9">
        <v>200</v>
      </c>
      <c r="F1182" s="38">
        <f>F1183</f>
        <v>817</v>
      </c>
      <c r="G1182" s="38">
        <f t="shared" ref="G1182:Q1182" si="433">G1183</f>
        <v>0</v>
      </c>
      <c r="H1182" s="38">
        <f t="shared" si="433"/>
        <v>817</v>
      </c>
      <c r="I1182" s="38">
        <f t="shared" si="433"/>
        <v>0</v>
      </c>
      <c r="J1182" s="38">
        <f t="shared" si="433"/>
        <v>0</v>
      </c>
      <c r="K1182" s="38">
        <f t="shared" si="433"/>
        <v>0</v>
      </c>
      <c r="L1182" s="38">
        <f t="shared" si="433"/>
        <v>0</v>
      </c>
      <c r="M1182" s="38">
        <f t="shared" si="433"/>
        <v>0</v>
      </c>
      <c r="N1182" s="38">
        <f t="shared" si="433"/>
        <v>817</v>
      </c>
      <c r="O1182" s="38">
        <f t="shared" si="433"/>
        <v>0</v>
      </c>
      <c r="P1182" s="38">
        <f t="shared" si="433"/>
        <v>817</v>
      </c>
      <c r="Q1182" s="38">
        <f t="shared" si="433"/>
        <v>0</v>
      </c>
      <c r="R1182" s="110"/>
    </row>
    <row r="1183" spans="1:18" s="26" customFormat="1" ht="33" customHeight="1">
      <c r="A1183" s="76" t="s">
        <v>36</v>
      </c>
      <c r="B1183" s="9" t="s">
        <v>140</v>
      </c>
      <c r="C1183" s="9" t="s">
        <v>185</v>
      </c>
      <c r="D1183" s="9" t="s">
        <v>351</v>
      </c>
      <c r="E1183" s="9">
        <v>240</v>
      </c>
      <c r="F1183" s="38">
        <v>817</v>
      </c>
      <c r="G1183" s="38"/>
      <c r="H1183" s="38">
        <v>817</v>
      </c>
      <c r="I1183" s="38"/>
      <c r="J1183" s="60"/>
      <c r="K1183" s="60"/>
      <c r="L1183" s="60"/>
      <c r="M1183" s="60"/>
      <c r="N1183" s="38">
        <f>F1183+J1183+K1183</f>
        <v>817</v>
      </c>
      <c r="O1183" s="38">
        <f>G1183+K1183</f>
        <v>0</v>
      </c>
      <c r="P1183" s="38">
        <f>H1183+L1183+M1183</f>
        <v>817</v>
      </c>
      <c r="Q1183" s="39">
        <f>I1183+M1183</f>
        <v>0</v>
      </c>
      <c r="R1183" s="110"/>
    </row>
    <row r="1184" spans="1:18" s="26" customFormat="1" ht="20.25">
      <c r="A1184" s="76" t="s">
        <v>39</v>
      </c>
      <c r="B1184" s="9" t="s">
        <v>140</v>
      </c>
      <c r="C1184" s="9" t="s">
        <v>185</v>
      </c>
      <c r="D1184" s="9" t="s">
        <v>351</v>
      </c>
      <c r="E1184" s="9">
        <v>800</v>
      </c>
      <c r="F1184" s="38">
        <f>F1185</f>
        <v>3</v>
      </c>
      <c r="G1184" s="38">
        <f t="shared" ref="G1184:Q1184" si="434">G1185</f>
        <v>0</v>
      </c>
      <c r="H1184" s="38">
        <f t="shared" si="434"/>
        <v>3</v>
      </c>
      <c r="I1184" s="38">
        <f t="shared" si="434"/>
        <v>0</v>
      </c>
      <c r="J1184" s="38">
        <f t="shared" si="434"/>
        <v>0</v>
      </c>
      <c r="K1184" s="38">
        <f t="shared" si="434"/>
        <v>0</v>
      </c>
      <c r="L1184" s="38">
        <f t="shared" si="434"/>
        <v>0</v>
      </c>
      <c r="M1184" s="38">
        <f t="shared" si="434"/>
        <v>0</v>
      </c>
      <c r="N1184" s="38">
        <f t="shared" si="434"/>
        <v>3</v>
      </c>
      <c r="O1184" s="38">
        <f t="shared" si="434"/>
        <v>0</v>
      </c>
      <c r="P1184" s="38">
        <f t="shared" si="434"/>
        <v>3</v>
      </c>
      <c r="Q1184" s="38">
        <f t="shared" si="434"/>
        <v>0</v>
      </c>
      <c r="R1184" s="110"/>
    </row>
    <row r="1185" spans="1:18" s="26" customFormat="1" ht="20.25">
      <c r="A1185" s="76" t="s">
        <v>41</v>
      </c>
      <c r="B1185" s="9" t="s">
        <v>140</v>
      </c>
      <c r="C1185" s="9" t="s">
        <v>185</v>
      </c>
      <c r="D1185" s="9" t="s">
        <v>351</v>
      </c>
      <c r="E1185" s="9">
        <v>850</v>
      </c>
      <c r="F1185" s="38">
        <v>3</v>
      </c>
      <c r="G1185" s="38"/>
      <c r="H1185" s="38">
        <v>3</v>
      </c>
      <c r="I1185" s="38"/>
      <c r="J1185" s="60"/>
      <c r="K1185" s="60"/>
      <c r="L1185" s="60"/>
      <c r="M1185" s="60"/>
      <c r="N1185" s="38">
        <f>F1185+J1185+K1185</f>
        <v>3</v>
      </c>
      <c r="O1185" s="38">
        <f>G1185+K1185</f>
        <v>0</v>
      </c>
      <c r="P1185" s="38">
        <f>H1185+L1185+M1185</f>
        <v>3</v>
      </c>
      <c r="Q1185" s="39">
        <f>I1185+M1185</f>
        <v>0</v>
      </c>
      <c r="R1185" s="110"/>
    </row>
    <row r="1186" spans="1:18" s="26" customFormat="1" ht="66.75" hidden="1">
      <c r="A1186" s="147" t="s">
        <v>352</v>
      </c>
      <c r="B1186" s="133" t="s">
        <v>140</v>
      </c>
      <c r="C1186" s="133" t="s">
        <v>185</v>
      </c>
      <c r="D1186" s="133" t="s">
        <v>704</v>
      </c>
      <c r="E1186" s="133"/>
      <c r="F1186" s="127">
        <f>F1187</f>
        <v>0</v>
      </c>
      <c r="G1186" s="127">
        <f t="shared" ref="G1186:Q1187" si="435">G1187</f>
        <v>0</v>
      </c>
      <c r="H1186" s="127">
        <f t="shared" si="435"/>
        <v>0</v>
      </c>
      <c r="I1186" s="127">
        <f t="shared" si="435"/>
        <v>0</v>
      </c>
      <c r="J1186" s="38">
        <f t="shared" si="435"/>
        <v>0</v>
      </c>
      <c r="K1186" s="38">
        <f t="shared" si="435"/>
        <v>0</v>
      </c>
      <c r="L1186" s="38">
        <f t="shared" si="435"/>
        <v>0</v>
      </c>
      <c r="M1186" s="38">
        <f t="shared" si="435"/>
        <v>0</v>
      </c>
      <c r="N1186" s="38">
        <f t="shared" si="435"/>
        <v>0</v>
      </c>
      <c r="O1186" s="38">
        <f t="shared" si="435"/>
        <v>0</v>
      </c>
      <c r="P1186" s="38">
        <f t="shared" si="435"/>
        <v>0</v>
      </c>
      <c r="Q1186" s="38">
        <f t="shared" si="435"/>
        <v>0</v>
      </c>
      <c r="R1186" s="110"/>
    </row>
    <row r="1187" spans="1:18" s="26" customFormat="1" ht="33.75" hidden="1">
      <c r="A1187" s="147" t="s">
        <v>77</v>
      </c>
      <c r="B1187" s="133" t="s">
        <v>140</v>
      </c>
      <c r="C1187" s="133" t="s">
        <v>185</v>
      </c>
      <c r="D1187" s="133" t="s">
        <v>704</v>
      </c>
      <c r="E1187" s="133" t="s">
        <v>471</v>
      </c>
      <c r="F1187" s="127">
        <f>F1188</f>
        <v>0</v>
      </c>
      <c r="G1187" s="127">
        <f t="shared" si="435"/>
        <v>0</v>
      </c>
      <c r="H1187" s="127">
        <f t="shared" si="435"/>
        <v>0</v>
      </c>
      <c r="I1187" s="127">
        <f t="shared" si="435"/>
        <v>0</v>
      </c>
      <c r="J1187" s="38">
        <f t="shared" si="435"/>
        <v>0</v>
      </c>
      <c r="K1187" s="38">
        <f t="shared" si="435"/>
        <v>0</v>
      </c>
      <c r="L1187" s="38">
        <f t="shared" si="435"/>
        <v>0</v>
      </c>
      <c r="M1187" s="38">
        <f t="shared" si="435"/>
        <v>0</v>
      </c>
      <c r="N1187" s="38">
        <f t="shared" si="435"/>
        <v>0</v>
      </c>
      <c r="O1187" s="38">
        <f t="shared" si="435"/>
        <v>0</v>
      </c>
      <c r="P1187" s="38">
        <f t="shared" si="435"/>
        <v>0</v>
      </c>
      <c r="Q1187" s="38">
        <f t="shared" si="435"/>
        <v>0</v>
      </c>
      <c r="R1187" s="110"/>
    </row>
    <row r="1188" spans="1:18" s="26" customFormat="1" ht="20.25" hidden="1">
      <c r="A1188" s="147" t="s">
        <v>78</v>
      </c>
      <c r="B1188" s="133" t="s">
        <v>140</v>
      </c>
      <c r="C1188" s="133" t="s">
        <v>185</v>
      </c>
      <c r="D1188" s="133" t="s">
        <v>704</v>
      </c>
      <c r="E1188" s="133" t="s">
        <v>516</v>
      </c>
      <c r="F1188" s="127"/>
      <c r="G1188" s="127"/>
      <c r="H1188" s="127"/>
      <c r="I1188" s="127"/>
      <c r="J1188" s="62"/>
      <c r="K1188" s="62"/>
      <c r="L1188" s="60"/>
      <c r="M1188" s="60"/>
      <c r="N1188" s="38">
        <f>F1188+J1188+K1188</f>
        <v>0</v>
      </c>
      <c r="O1188" s="38">
        <f>G1188+K1188</f>
        <v>0</v>
      </c>
      <c r="P1188" s="38">
        <f>H1188+L1188+M1188</f>
        <v>0</v>
      </c>
      <c r="Q1188" s="39">
        <f>I1188+M1188</f>
        <v>0</v>
      </c>
      <c r="R1188" s="110"/>
    </row>
    <row r="1189" spans="1:18" s="26" customFormat="1" ht="66.75" hidden="1">
      <c r="A1189" s="147" t="s">
        <v>352</v>
      </c>
      <c r="B1189" s="133" t="s">
        <v>140</v>
      </c>
      <c r="C1189" s="133" t="s">
        <v>185</v>
      </c>
      <c r="D1189" s="133" t="s">
        <v>705</v>
      </c>
      <c r="E1189" s="133"/>
      <c r="F1189" s="127">
        <f>F1190</f>
        <v>0</v>
      </c>
      <c r="G1189" s="127">
        <f t="shared" ref="G1189:Q1190" si="436">G1190</f>
        <v>0</v>
      </c>
      <c r="H1189" s="127">
        <f t="shared" si="436"/>
        <v>0</v>
      </c>
      <c r="I1189" s="127">
        <f t="shared" si="436"/>
        <v>0</v>
      </c>
      <c r="J1189" s="38">
        <f t="shared" si="436"/>
        <v>0</v>
      </c>
      <c r="K1189" s="38">
        <f t="shared" si="436"/>
        <v>0</v>
      </c>
      <c r="L1189" s="38">
        <f t="shared" si="436"/>
        <v>0</v>
      </c>
      <c r="M1189" s="38">
        <f t="shared" si="436"/>
        <v>0</v>
      </c>
      <c r="N1189" s="38">
        <f t="shared" si="436"/>
        <v>0</v>
      </c>
      <c r="O1189" s="38">
        <f t="shared" si="436"/>
        <v>0</v>
      </c>
      <c r="P1189" s="38">
        <f t="shared" si="436"/>
        <v>0</v>
      </c>
      <c r="Q1189" s="38">
        <f t="shared" si="436"/>
        <v>0</v>
      </c>
      <c r="R1189" s="110"/>
    </row>
    <row r="1190" spans="1:18" s="26" customFormat="1" ht="33.75" hidden="1">
      <c r="A1190" s="147" t="s">
        <v>77</v>
      </c>
      <c r="B1190" s="133" t="s">
        <v>140</v>
      </c>
      <c r="C1190" s="133" t="s">
        <v>185</v>
      </c>
      <c r="D1190" s="133" t="s">
        <v>705</v>
      </c>
      <c r="E1190" s="133" t="s">
        <v>471</v>
      </c>
      <c r="F1190" s="127">
        <f>F1191</f>
        <v>0</v>
      </c>
      <c r="G1190" s="127">
        <f t="shared" si="436"/>
        <v>0</v>
      </c>
      <c r="H1190" s="127">
        <f t="shared" si="436"/>
        <v>0</v>
      </c>
      <c r="I1190" s="127">
        <f t="shared" si="436"/>
        <v>0</v>
      </c>
      <c r="J1190" s="38">
        <f t="shared" si="436"/>
        <v>0</v>
      </c>
      <c r="K1190" s="38">
        <f t="shared" si="436"/>
        <v>0</v>
      </c>
      <c r="L1190" s="38">
        <f t="shared" si="436"/>
        <v>0</v>
      </c>
      <c r="M1190" s="38">
        <f t="shared" si="436"/>
        <v>0</v>
      </c>
      <c r="N1190" s="38">
        <f t="shared" si="436"/>
        <v>0</v>
      </c>
      <c r="O1190" s="38">
        <f t="shared" si="436"/>
        <v>0</v>
      </c>
      <c r="P1190" s="38">
        <f t="shared" si="436"/>
        <v>0</v>
      </c>
      <c r="Q1190" s="38">
        <f t="shared" si="436"/>
        <v>0</v>
      </c>
      <c r="R1190" s="110"/>
    </row>
    <row r="1191" spans="1:18" s="26" customFormat="1" ht="20.25" hidden="1">
      <c r="A1191" s="147" t="s">
        <v>78</v>
      </c>
      <c r="B1191" s="133" t="s">
        <v>140</v>
      </c>
      <c r="C1191" s="133" t="s">
        <v>185</v>
      </c>
      <c r="D1191" s="133" t="s">
        <v>705</v>
      </c>
      <c r="E1191" s="133" t="s">
        <v>516</v>
      </c>
      <c r="F1191" s="127"/>
      <c r="G1191" s="127"/>
      <c r="H1191" s="127"/>
      <c r="I1191" s="127"/>
      <c r="J1191" s="60"/>
      <c r="K1191" s="62"/>
      <c r="L1191" s="60"/>
      <c r="M1191" s="60"/>
      <c r="N1191" s="38">
        <f>F1191+J1191+K1191</f>
        <v>0</v>
      </c>
      <c r="O1191" s="38">
        <f>G1191+K1191</f>
        <v>0</v>
      </c>
      <c r="P1191" s="38">
        <f>H1191+L1191+M1191</f>
        <v>0</v>
      </c>
      <c r="Q1191" s="39">
        <f>I1191+M1191</f>
        <v>0</v>
      </c>
      <c r="R1191" s="110"/>
    </row>
    <row r="1192" spans="1:18" s="26" customFormat="1" ht="66.75" hidden="1">
      <c r="A1192" s="147" t="s">
        <v>352</v>
      </c>
      <c r="B1192" s="133" t="s">
        <v>140</v>
      </c>
      <c r="C1192" s="133" t="s">
        <v>185</v>
      </c>
      <c r="D1192" s="133" t="s">
        <v>728</v>
      </c>
      <c r="E1192" s="133"/>
      <c r="F1192" s="127">
        <f>F1193</f>
        <v>0</v>
      </c>
      <c r="G1192" s="127">
        <f t="shared" ref="G1192:Q1193" si="437">G1193</f>
        <v>0</v>
      </c>
      <c r="H1192" s="127">
        <f t="shared" si="437"/>
        <v>0</v>
      </c>
      <c r="I1192" s="127">
        <f t="shared" si="437"/>
        <v>0</v>
      </c>
      <c r="J1192" s="38">
        <f t="shared" si="437"/>
        <v>0</v>
      </c>
      <c r="K1192" s="38">
        <f t="shared" si="437"/>
        <v>0</v>
      </c>
      <c r="L1192" s="38">
        <f t="shared" si="437"/>
        <v>0</v>
      </c>
      <c r="M1192" s="38">
        <f t="shared" si="437"/>
        <v>0</v>
      </c>
      <c r="N1192" s="38">
        <f t="shared" si="437"/>
        <v>0</v>
      </c>
      <c r="O1192" s="38">
        <f t="shared" si="437"/>
        <v>0</v>
      </c>
      <c r="P1192" s="38">
        <f t="shared" si="437"/>
        <v>0</v>
      </c>
      <c r="Q1192" s="38">
        <f t="shared" si="437"/>
        <v>0</v>
      </c>
      <c r="R1192" s="110"/>
    </row>
    <row r="1193" spans="1:18" s="26" customFormat="1" ht="33.75" hidden="1">
      <c r="A1193" s="147" t="s">
        <v>77</v>
      </c>
      <c r="B1193" s="133" t="s">
        <v>140</v>
      </c>
      <c r="C1193" s="133" t="s">
        <v>185</v>
      </c>
      <c r="D1193" s="133" t="s">
        <v>728</v>
      </c>
      <c r="E1193" s="133" t="s">
        <v>471</v>
      </c>
      <c r="F1193" s="127">
        <f>F1194</f>
        <v>0</v>
      </c>
      <c r="G1193" s="127">
        <f t="shared" si="437"/>
        <v>0</v>
      </c>
      <c r="H1193" s="127">
        <f t="shared" si="437"/>
        <v>0</v>
      </c>
      <c r="I1193" s="127">
        <f t="shared" si="437"/>
        <v>0</v>
      </c>
      <c r="J1193" s="38">
        <f t="shared" si="437"/>
        <v>0</v>
      </c>
      <c r="K1193" s="38">
        <f t="shared" si="437"/>
        <v>0</v>
      </c>
      <c r="L1193" s="38">
        <f t="shared" si="437"/>
        <v>0</v>
      </c>
      <c r="M1193" s="38">
        <f t="shared" si="437"/>
        <v>0</v>
      </c>
      <c r="N1193" s="38">
        <f t="shared" si="437"/>
        <v>0</v>
      </c>
      <c r="O1193" s="38">
        <f t="shared" si="437"/>
        <v>0</v>
      </c>
      <c r="P1193" s="38">
        <f t="shared" si="437"/>
        <v>0</v>
      </c>
      <c r="Q1193" s="38">
        <f t="shared" si="437"/>
        <v>0</v>
      </c>
      <c r="R1193" s="110"/>
    </row>
    <row r="1194" spans="1:18" s="26" customFormat="1" ht="20.25" hidden="1">
      <c r="A1194" s="147" t="s">
        <v>78</v>
      </c>
      <c r="B1194" s="133" t="s">
        <v>140</v>
      </c>
      <c r="C1194" s="133" t="s">
        <v>185</v>
      </c>
      <c r="D1194" s="133" t="s">
        <v>728</v>
      </c>
      <c r="E1194" s="133" t="s">
        <v>516</v>
      </c>
      <c r="F1194" s="127"/>
      <c r="G1194" s="127"/>
      <c r="H1194" s="127"/>
      <c r="I1194" s="127"/>
      <c r="J1194" s="62"/>
      <c r="K1194" s="62"/>
      <c r="L1194" s="60"/>
      <c r="M1194" s="60"/>
      <c r="N1194" s="38">
        <f>F1194+J1194+K1194</f>
        <v>0</v>
      </c>
      <c r="O1194" s="38">
        <f>G1194+K1194</f>
        <v>0</v>
      </c>
      <c r="P1194" s="38">
        <f>H1194+L1194+M1194</f>
        <v>0</v>
      </c>
      <c r="Q1194" s="39">
        <f>I1194+M1194</f>
        <v>0</v>
      </c>
      <c r="R1194" s="110"/>
    </row>
    <row r="1195" spans="1:18" s="26" customFormat="1" ht="66.75" hidden="1">
      <c r="A1195" s="155" t="s">
        <v>352</v>
      </c>
      <c r="B1195" s="133" t="s">
        <v>140</v>
      </c>
      <c r="C1195" s="133" t="s">
        <v>185</v>
      </c>
      <c r="D1195" s="133" t="s">
        <v>353</v>
      </c>
      <c r="E1195" s="133"/>
      <c r="F1195" s="127">
        <f t="shared" ref="F1195:M1196" si="438">F1196</f>
        <v>0</v>
      </c>
      <c r="G1195" s="127">
        <f t="shared" si="438"/>
        <v>0</v>
      </c>
      <c r="H1195" s="127">
        <f t="shared" si="438"/>
        <v>0</v>
      </c>
      <c r="I1195" s="127">
        <f t="shared" si="438"/>
        <v>0</v>
      </c>
      <c r="J1195" s="38">
        <f t="shared" si="438"/>
        <v>0</v>
      </c>
      <c r="K1195" s="38">
        <f t="shared" si="438"/>
        <v>0</v>
      </c>
      <c r="L1195" s="38">
        <f t="shared" si="438"/>
        <v>0</v>
      </c>
      <c r="M1195" s="38">
        <f t="shared" si="438"/>
        <v>0</v>
      </c>
      <c r="N1195" s="38">
        <f>N1196</f>
        <v>0</v>
      </c>
      <c r="O1195" s="38">
        <f t="shared" ref="O1195:Q1196" si="439">O1196</f>
        <v>0</v>
      </c>
      <c r="P1195" s="38">
        <f t="shared" si="439"/>
        <v>0</v>
      </c>
      <c r="Q1195" s="38">
        <f t="shared" si="439"/>
        <v>0</v>
      </c>
      <c r="R1195" s="110"/>
    </row>
    <row r="1196" spans="1:18" s="26" customFormat="1" ht="33.75" hidden="1">
      <c r="A1196" s="147" t="s">
        <v>77</v>
      </c>
      <c r="B1196" s="133" t="s">
        <v>140</v>
      </c>
      <c r="C1196" s="133" t="s">
        <v>185</v>
      </c>
      <c r="D1196" s="133" t="s">
        <v>353</v>
      </c>
      <c r="E1196" s="133" t="s">
        <v>471</v>
      </c>
      <c r="F1196" s="127">
        <f t="shared" si="438"/>
        <v>0</v>
      </c>
      <c r="G1196" s="127">
        <f t="shared" si="438"/>
        <v>0</v>
      </c>
      <c r="H1196" s="127">
        <f t="shared" si="438"/>
        <v>0</v>
      </c>
      <c r="I1196" s="127">
        <f t="shared" si="438"/>
        <v>0</v>
      </c>
      <c r="J1196" s="38">
        <f t="shared" si="438"/>
        <v>0</v>
      </c>
      <c r="K1196" s="38">
        <f t="shared" si="438"/>
        <v>0</v>
      </c>
      <c r="L1196" s="38">
        <f t="shared" si="438"/>
        <v>0</v>
      </c>
      <c r="M1196" s="38">
        <f t="shared" si="438"/>
        <v>0</v>
      </c>
      <c r="N1196" s="38">
        <f>N1197</f>
        <v>0</v>
      </c>
      <c r="O1196" s="38">
        <f t="shared" si="439"/>
        <v>0</v>
      </c>
      <c r="P1196" s="38">
        <f t="shared" si="439"/>
        <v>0</v>
      </c>
      <c r="Q1196" s="38">
        <f t="shared" si="439"/>
        <v>0</v>
      </c>
      <c r="R1196" s="110"/>
    </row>
    <row r="1197" spans="1:18" s="26" customFormat="1" ht="20.25" hidden="1">
      <c r="A1197" s="147" t="s">
        <v>78</v>
      </c>
      <c r="B1197" s="133" t="s">
        <v>140</v>
      </c>
      <c r="C1197" s="133" t="s">
        <v>185</v>
      </c>
      <c r="D1197" s="133" t="s">
        <v>353</v>
      </c>
      <c r="E1197" s="133" t="s">
        <v>516</v>
      </c>
      <c r="F1197" s="127"/>
      <c r="G1197" s="127"/>
      <c r="H1197" s="127"/>
      <c r="I1197" s="127"/>
      <c r="J1197" s="62"/>
      <c r="K1197" s="62"/>
      <c r="L1197" s="62"/>
      <c r="M1197" s="62"/>
      <c r="N1197" s="38">
        <f>F1197+J1197+K1197</f>
        <v>0</v>
      </c>
      <c r="O1197" s="38">
        <f>G1197+K1197</f>
        <v>0</v>
      </c>
      <c r="P1197" s="38">
        <f>H1197+L1197+M1197</f>
        <v>0</v>
      </c>
      <c r="Q1197" s="39">
        <f>I1197+M1197</f>
        <v>0</v>
      </c>
      <c r="R1197" s="110"/>
    </row>
    <row r="1198" spans="1:18" s="26" customFormat="1" ht="20.25" hidden="1">
      <c r="A1198" s="147" t="s">
        <v>19</v>
      </c>
      <c r="B1198" s="133" t="s">
        <v>140</v>
      </c>
      <c r="C1198" s="133" t="s">
        <v>185</v>
      </c>
      <c r="D1198" s="133" t="s">
        <v>20</v>
      </c>
      <c r="E1198" s="133"/>
      <c r="F1198" s="127">
        <f>F1199+F1203+F1207+F1215+F1218+F1221</f>
        <v>0</v>
      </c>
      <c r="G1198" s="127">
        <f>G1199+G1203+G1207+G1215+G1218+G1221</f>
        <v>0</v>
      </c>
      <c r="H1198" s="127">
        <f>H1199+H1203+H1207+H1215+H1218+H1221</f>
        <v>0</v>
      </c>
      <c r="I1198" s="127">
        <f>I1199+I1203+I1207+I1215+I1218+I1221</f>
        <v>0</v>
      </c>
      <c r="J1198" s="60"/>
      <c r="K1198" s="60"/>
      <c r="L1198" s="60"/>
      <c r="M1198" s="60"/>
      <c r="N1198" s="38">
        <f>N1199+N1203+N1207+N1215+N1218+N1221</f>
        <v>0</v>
      </c>
      <c r="O1198" s="38">
        <f>O1199+O1203+O1207+O1215+O1218+O1221</f>
        <v>0</v>
      </c>
      <c r="P1198" s="38">
        <f>P1199+P1203+P1207+P1215+P1218+P1221</f>
        <v>0</v>
      </c>
      <c r="Q1198" s="38">
        <f>Q1199+Q1203+Q1207+Q1215+Q1218+Q1221</f>
        <v>0</v>
      </c>
      <c r="R1198" s="110"/>
    </row>
    <row r="1199" spans="1:18" s="26" customFormat="1" ht="33.75" hidden="1">
      <c r="A1199" s="130" t="s">
        <v>668</v>
      </c>
      <c r="B1199" s="133" t="s">
        <v>140</v>
      </c>
      <c r="C1199" s="133" t="s">
        <v>185</v>
      </c>
      <c r="D1199" s="133" t="s">
        <v>159</v>
      </c>
      <c r="E1199" s="133"/>
      <c r="F1199" s="127">
        <f t="shared" ref="F1199:I1201" si="440">F1200</f>
        <v>0</v>
      </c>
      <c r="G1199" s="127">
        <f t="shared" si="440"/>
        <v>0</v>
      </c>
      <c r="H1199" s="127">
        <f t="shared" si="440"/>
        <v>0</v>
      </c>
      <c r="I1199" s="128">
        <f t="shared" si="440"/>
        <v>0</v>
      </c>
      <c r="J1199" s="60"/>
      <c r="K1199" s="60"/>
      <c r="L1199" s="60"/>
      <c r="M1199" s="60"/>
      <c r="N1199" s="38">
        <f>N1200</f>
        <v>0</v>
      </c>
      <c r="O1199" s="38">
        <f t="shared" ref="O1199:Q1201" si="441">O1200</f>
        <v>0</v>
      </c>
      <c r="P1199" s="38">
        <f t="shared" si="441"/>
        <v>0</v>
      </c>
      <c r="Q1199" s="39">
        <f t="shared" si="441"/>
        <v>0</v>
      </c>
      <c r="R1199" s="110"/>
    </row>
    <row r="1200" spans="1:18" s="26" customFormat="1" ht="33.75" hidden="1">
      <c r="A1200" s="130" t="s">
        <v>346</v>
      </c>
      <c r="B1200" s="133" t="s">
        <v>140</v>
      </c>
      <c r="C1200" s="133" t="s">
        <v>185</v>
      </c>
      <c r="D1200" s="133" t="s">
        <v>729</v>
      </c>
      <c r="E1200" s="133"/>
      <c r="F1200" s="127">
        <f t="shared" si="440"/>
        <v>0</v>
      </c>
      <c r="G1200" s="127">
        <f t="shared" si="440"/>
        <v>0</v>
      </c>
      <c r="H1200" s="127">
        <f t="shared" si="440"/>
        <v>0</v>
      </c>
      <c r="I1200" s="128">
        <f t="shared" si="440"/>
        <v>0</v>
      </c>
      <c r="J1200" s="60"/>
      <c r="K1200" s="60"/>
      <c r="L1200" s="60"/>
      <c r="M1200" s="60"/>
      <c r="N1200" s="38">
        <f>N1201</f>
        <v>0</v>
      </c>
      <c r="O1200" s="38">
        <f t="shared" si="441"/>
        <v>0</v>
      </c>
      <c r="P1200" s="38">
        <f t="shared" si="441"/>
        <v>0</v>
      </c>
      <c r="Q1200" s="39">
        <f t="shared" si="441"/>
        <v>0</v>
      </c>
      <c r="R1200" s="110"/>
    </row>
    <row r="1201" spans="1:18" s="26" customFormat="1" ht="33.75" hidden="1">
      <c r="A1201" s="130" t="s">
        <v>77</v>
      </c>
      <c r="B1201" s="133" t="s">
        <v>140</v>
      </c>
      <c r="C1201" s="133" t="s">
        <v>185</v>
      </c>
      <c r="D1201" s="133" t="s">
        <v>729</v>
      </c>
      <c r="E1201" s="133" t="s">
        <v>471</v>
      </c>
      <c r="F1201" s="127">
        <f t="shared" si="440"/>
        <v>0</v>
      </c>
      <c r="G1201" s="127">
        <f t="shared" si="440"/>
        <v>0</v>
      </c>
      <c r="H1201" s="127">
        <f t="shared" si="440"/>
        <v>0</v>
      </c>
      <c r="I1201" s="128">
        <f t="shared" si="440"/>
        <v>0</v>
      </c>
      <c r="J1201" s="60"/>
      <c r="K1201" s="60"/>
      <c r="L1201" s="60"/>
      <c r="M1201" s="60"/>
      <c r="N1201" s="38">
        <f>N1202</f>
        <v>0</v>
      </c>
      <c r="O1201" s="38">
        <f t="shared" si="441"/>
        <v>0</v>
      </c>
      <c r="P1201" s="38">
        <f t="shared" si="441"/>
        <v>0</v>
      </c>
      <c r="Q1201" s="39">
        <f t="shared" si="441"/>
        <v>0</v>
      </c>
      <c r="R1201" s="110"/>
    </row>
    <row r="1202" spans="1:18" s="26" customFormat="1" ht="20.25" hidden="1">
      <c r="A1202" s="130" t="s">
        <v>78</v>
      </c>
      <c r="B1202" s="133" t="s">
        <v>140</v>
      </c>
      <c r="C1202" s="133" t="s">
        <v>185</v>
      </c>
      <c r="D1202" s="133" t="s">
        <v>729</v>
      </c>
      <c r="E1202" s="133">
        <v>620</v>
      </c>
      <c r="F1202" s="127"/>
      <c r="G1202" s="127"/>
      <c r="H1202" s="127"/>
      <c r="I1202" s="128"/>
      <c r="J1202" s="60"/>
      <c r="K1202" s="60"/>
      <c r="L1202" s="60"/>
      <c r="M1202" s="60"/>
      <c r="N1202" s="38"/>
      <c r="O1202" s="38"/>
      <c r="P1202" s="38"/>
      <c r="Q1202" s="39"/>
      <c r="R1202" s="110"/>
    </row>
    <row r="1203" spans="1:18" s="26" customFormat="1" ht="20.25" hidden="1">
      <c r="A1203" s="130" t="s">
        <v>67</v>
      </c>
      <c r="B1203" s="133" t="s">
        <v>140</v>
      </c>
      <c r="C1203" s="133" t="s">
        <v>185</v>
      </c>
      <c r="D1203" s="133" t="s">
        <v>94</v>
      </c>
      <c r="E1203" s="133"/>
      <c r="F1203" s="127">
        <f t="shared" ref="F1203:I1205" si="442">F1204</f>
        <v>0</v>
      </c>
      <c r="G1203" s="127">
        <f t="shared" si="442"/>
        <v>0</v>
      </c>
      <c r="H1203" s="127">
        <f t="shared" si="442"/>
        <v>0</v>
      </c>
      <c r="I1203" s="128">
        <f t="shared" si="442"/>
        <v>0</v>
      </c>
      <c r="J1203" s="60"/>
      <c r="K1203" s="60"/>
      <c r="L1203" s="60"/>
      <c r="M1203" s="60"/>
      <c r="N1203" s="38">
        <f>N1204</f>
        <v>0</v>
      </c>
      <c r="O1203" s="38">
        <f t="shared" ref="O1203:Q1205" si="443">O1204</f>
        <v>0</v>
      </c>
      <c r="P1203" s="38">
        <f t="shared" si="443"/>
        <v>0</v>
      </c>
      <c r="Q1203" s="39">
        <f t="shared" si="443"/>
        <v>0</v>
      </c>
      <c r="R1203" s="110"/>
    </row>
    <row r="1204" spans="1:18" s="26" customFormat="1" ht="33.75" hidden="1">
      <c r="A1204" s="130" t="s">
        <v>348</v>
      </c>
      <c r="B1204" s="133" t="s">
        <v>140</v>
      </c>
      <c r="C1204" s="133" t="s">
        <v>185</v>
      </c>
      <c r="D1204" s="133" t="s">
        <v>730</v>
      </c>
      <c r="E1204" s="133"/>
      <c r="F1204" s="127">
        <f t="shared" si="442"/>
        <v>0</v>
      </c>
      <c r="G1204" s="127">
        <f t="shared" si="442"/>
        <v>0</v>
      </c>
      <c r="H1204" s="127">
        <f t="shared" si="442"/>
        <v>0</v>
      </c>
      <c r="I1204" s="128">
        <f t="shared" si="442"/>
        <v>0</v>
      </c>
      <c r="J1204" s="60"/>
      <c r="K1204" s="60"/>
      <c r="L1204" s="60"/>
      <c r="M1204" s="60"/>
      <c r="N1204" s="38">
        <f>N1205</f>
        <v>0</v>
      </c>
      <c r="O1204" s="38">
        <f t="shared" si="443"/>
        <v>0</v>
      </c>
      <c r="P1204" s="38">
        <f t="shared" si="443"/>
        <v>0</v>
      </c>
      <c r="Q1204" s="39">
        <f t="shared" si="443"/>
        <v>0</v>
      </c>
      <c r="R1204" s="110"/>
    </row>
    <row r="1205" spans="1:18" s="26" customFormat="1" ht="33.75" hidden="1">
      <c r="A1205" s="130" t="s">
        <v>77</v>
      </c>
      <c r="B1205" s="133" t="s">
        <v>140</v>
      </c>
      <c r="C1205" s="133" t="s">
        <v>185</v>
      </c>
      <c r="D1205" s="133" t="s">
        <v>730</v>
      </c>
      <c r="E1205" s="133" t="s">
        <v>471</v>
      </c>
      <c r="F1205" s="127">
        <f t="shared" si="442"/>
        <v>0</v>
      </c>
      <c r="G1205" s="127">
        <f t="shared" si="442"/>
        <v>0</v>
      </c>
      <c r="H1205" s="127">
        <f t="shared" si="442"/>
        <v>0</v>
      </c>
      <c r="I1205" s="128">
        <f t="shared" si="442"/>
        <v>0</v>
      </c>
      <c r="J1205" s="60"/>
      <c r="K1205" s="60"/>
      <c r="L1205" s="60"/>
      <c r="M1205" s="60"/>
      <c r="N1205" s="38">
        <f>N1206</f>
        <v>0</v>
      </c>
      <c r="O1205" s="38">
        <f t="shared" si="443"/>
        <v>0</v>
      </c>
      <c r="P1205" s="38">
        <f t="shared" si="443"/>
        <v>0</v>
      </c>
      <c r="Q1205" s="39">
        <f t="shared" si="443"/>
        <v>0</v>
      </c>
      <c r="R1205" s="110"/>
    </row>
    <row r="1206" spans="1:18" s="26" customFormat="1" ht="20.25" hidden="1">
      <c r="A1206" s="130" t="s">
        <v>78</v>
      </c>
      <c r="B1206" s="133" t="s">
        <v>140</v>
      </c>
      <c r="C1206" s="133" t="s">
        <v>185</v>
      </c>
      <c r="D1206" s="133" t="s">
        <v>730</v>
      </c>
      <c r="E1206" s="133">
        <v>620</v>
      </c>
      <c r="F1206" s="127"/>
      <c r="G1206" s="127"/>
      <c r="H1206" s="127"/>
      <c r="I1206" s="128"/>
      <c r="J1206" s="60"/>
      <c r="K1206" s="60"/>
      <c r="L1206" s="60"/>
      <c r="M1206" s="60"/>
      <c r="N1206" s="38"/>
      <c r="O1206" s="38"/>
      <c r="P1206" s="38"/>
      <c r="Q1206" s="39"/>
      <c r="R1206" s="110"/>
    </row>
    <row r="1207" spans="1:18" s="26" customFormat="1" ht="33.75" hidden="1">
      <c r="A1207" s="130" t="s">
        <v>90</v>
      </c>
      <c r="B1207" s="133" t="s">
        <v>140</v>
      </c>
      <c r="C1207" s="133" t="s">
        <v>185</v>
      </c>
      <c r="D1207" s="133" t="s">
        <v>103</v>
      </c>
      <c r="E1207" s="133"/>
      <c r="F1207" s="127">
        <f>F1208</f>
        <v>0</v>
      </c>
      <c r="G1207" s="127">
        <f>G1208</f>
        <v>0</v>
      </c>
      <c r="H1207" s="127">
        <f>H1208</f>
        <v>0</v>
      </c>
      <c r="I1207" s="128">
        <f>I1208</f>
        <v>0</v>
      </c>
      <c r="J1207" s="60"/>
      <c r="K1207" s="60"/>
      <c r="L1207" s="60"/>
      <c r="M1207" s="60"/>
      <c r="N1207" s="38">
        <f>N1208</f>
        <v>0</v>
      </c>
      <c r="O1207" s="38">
        <f>O1208</f>
        <v>0</v>
      </c>
      <c r="P1207" s="38">
        <f>P1208</f>
        <v>0</v>
      </c>
      <c r="Q1207" s="39">
        <f>Q1208</f>
        <v>0</v>
      </c>
      <c r="R1207" s="110"/>
    </row>
    <row r="1208" spans="1:18" s="26" customFormat="1" ht="33.75" hidden="1">
      <c r="A1208" s="130" t="s">
        <v>346</v>
      </c>
      <c r="B1208" s="133" t="s">
        <v>140</v>
      </c>
      <c r="C1208" s="133" t="s">
        <v>185</v>
      </c>
      <c r="D1208" s="133" t="s">
        <v>731</v>
      </c>
      <c r="E1208" s="133"/>
      <c r="F1208" s="127">
        <f>F1209+F1211+F1213</f>
        <v>0</v>
      </c>
      <c r="G1208" s="127">
        <f>G1209+G1211+G1213</f>
        <v>0</v>
      </c>
      <c r="H1208" s="127">
        <f>H1209+H1211+H1213</f>
        <v>0</v>
      </c>
      <c r="I1208" s="128">
        <f>I1209+I1211+I1213</f>
        <v>0</v>
      </c>
      <c r="J1208" s="60"/>
      <c r="K1208" s="60"/>
      <c r="L1208" s="60"/>
      <c r="M1208" s="60"/>
      <c r="N1208" s="38">
        <f>N1209+N1211+N1213</f>
        <v>0</v>
      </c>
      <c r="O1208" s="38">
        <f>O1209+O1211+O1213</f>
        <v>0</v>
      </c>
      <c r="P1208" s="38">
        <f>P1209+P1211+P1213</f>
        <v>0</v>
      </c>
      <c r="Q1208" s="39">
        <f>Q1209+Q1211+Q1213</f>
        <v>0</v>
      </c>
      <c r="R1208" s="110"/>
    </row>
    <row r="1209" spans="1:18" s="26" customFormat="1" ht="83.25" hidden="1">
      <c r="A1209" s="130" t="s">
        <v>582</v>
      </c>
      <c r="B1209" s="133" t="s">
        <v>140</v>
      </c>
      <c r="C1209" s="133" t="s">
        <v>185</v>
      </c>
      <c r="D1209" s="133" t="s">
        <v>731</v>
      </c>
      <c r="E1209" s="133">
        <v>100</v>
      </c>
      <c r="F1209" s="127">
        <f>F1210</f>
        <v>0</v>
      </c>
      <c r="G1209" s="127">
        <f>G1210</f>
        <v>0</v>
      </c>
      <c r="H1209" s="127">
        <f>H1210</f>
        <v>0</v>
      </c>
      <c r="I1209" s="128">
        <f>I1210</f>
        <v>0</v>
      </c>
      <c r="J1209" s="60"/>
      <c r="K1209" s="60"/>
      <c r="L1209" s="60"/>
      <c r="M1209" s="60"/>
      <c r="N1209" s="38">
        <f>N1210</f>
        <v>0</v>
      </c>
      <c r="O1209" s="38">
        <f>O1210</f>
        <v>0</v>
      </c>
      <c r="P1209" s="38">
        <f>P1210</f>
        <v>0</v>
      </c>
      <c r="Q1209" s="39">
        <f>Q1210</f>
        <v>0</v>
      </c>
      <c r="R1209" s="110"/>
    </row>
    <row r="1210" spans="1:18" s="26" customFormat="1" ht="33.75" hidden="1">
      <c r="A1210" s="130" t="s">
        <v>93</v>
      </c>
      <c r="B1210" s="133" t="s">
        <v>140</v>
      </c>
      <c r="C1210" s="133" t="s">
        <v>185</v>
      </c>
      <c r="D1210" s="133" t="s">
        <v>731</v>
      </c>
      <c r="E1210" s="133">
        <v>110</v>
      </c>
      <c r="F1210" s="127"/>
      <c r="G1210" s="127"/>
      <c r="H1210" s="127"/>
      <c r="I1210" s="128"/>
      <c r="J1210" s="60"/>
      <c r="K1210" s="60"/>
      <c r="L1210" s="60"/>
      <c r="M1210" s="60"/>
      <c r="N1210" s="38"/>
      <c r="O1210" s="38"/>
      <c r="P1210" s="38"/>
      <c r="Q1210" s="39"/>
      <c r="R1210" s="110"/>
    </row>
    <row r="1211" spans="1:18" s="26" customFormat="1" ht="33.75" hidden="1">
      <c r="A1211" s="130" t="s">
        <v>35</v>
      </c>
      <c r="B1211" s="133" t="s">
        <v>140</v>
      </c>
      <c r="C1211" s="133" t="s">
        <v>185</v>
      </c>
      <c r="D1211" s="133" t="s">
        <v>731</v>
      </c>
      <c r="E1211" s="133">
        <v>200</v>
      </c>
      <c r="F1211" s="127">
        <f>F1212</f>
        <v>0</v>
      </c>
      <c r="G1211" s="127">
        <f>G1212</f>
        <v>0</v>
      </c>
      <c r="H1211" s="127">
        <f>H1212</f>
        <v>0</v>
      </c>
      <c r="I1211" s="128">
        <f>I1212</f>
        <v>0</v>
      </c>
      <c r="J1211" s="60"/>
      <c r="K1211" s="60"/>
      <c r="L1211" s="60"/>
      <c r="M1211" s="60"/>
      <c r="N1211" s="38">
        <f>N1212</f>
        <v>0</v>
      </c>
      <c r="O1211" s="38">
        <f>O1212</f>
        <v>0</v>
      </c>
      <c r="P1211" s="38">
        <f>P1212</f>
        <v>0</v>
      </c>
      <c r="Q1211" s="39">
        <f>Q1212</f>
        <v>0</v>
      </c>
      <c r="R1211" s="110"/>
    </row>
    <row r="1212" spans="1:18" s="26" customFormat="1" ht="50.25" hidden="1">
      <c r="A1212" s="130" t="s">
        <v>732</v>
      </c>
      <c r="B1212" s="133" t="s">
        <v>140</v>
      </c>
      <c r="C1212" s="133" t="s">
        <v>185</v>
      </c>
      <c r="D1212" s="133" t="s">
        <v>731</v>
      </c>
      <c r="E1212" s="133">
        <v>240</v>
      </c>
      <c r="F1212" s="127"/>
      <c r="G1212" s="127"/>
      <c r="H1212" s="127"/>
      <c r="I1212" s="128"/>
      <c r="J1212" s="60"/>
      <c r="K1212" s="60"/>
      <c r="L1212" s="60"/>
      <c r="M1212" s="60"/>
      <c r="N1212" s="38"/>
      <c r="O1212" s="38"/>
      <c r="P1212" s="38"/>
      <c r="Q1212" s="39"/>
      <c r="R1212" s="110"/>
    </row>
    <row r="1213" spans="1:18" s="26" customFormat="1" ht="20.25" hidden="1">
      <c r="A1213" s="130" t="s">
        <v>39</v>
      </c>
      <c r="B1213" s="133" t="s">
        <v>140</v>
      </c>
      <c r="C1213" s="133" t="s">
        <v>185</v>
      </c>
      <c r="D1213" s="133" t="s">
        <v>731</v>
      </c>
      <c r="E1213" s="133">
        <v>800</v>
      </c>
      <c r="F1213" s="127">
        <f>F1214</f>
        <v>0</v>
      </c>
      <c r="G1213" s="127">
        <f>G1214</f>
        <v>0</v>
      </c>
      <c r="H1213" s="127">
        <f>H1214</f>
        <v>0</v>
      </c>
      <c r="I1213" s="128">
        <f>I1214</f>
        <v>0</v>
      </c>
      <c r="J1213" s="60"/>
      <c r="K1213" s="60"/>
      <c r="L1213" s="60"/>
      <c r="M1213" s="60"/>
      <c r="N1213" s="38">
        <f>N1214</f>
        <v>0</v>
      </c>
      <c r="O1213" s="38">
        <f>O1214</f>
        <v>0</v>
      </c>
      <c r="P1213" s="38">
        <f>P1214</f>
        <v>0</v>
      </c>
      <c r="Q1213" s="39">
        <f>Q1214</f>
        <v>0</v>
      </c>
      <c r="R1213" s="110"/>
    </row>
    <row r="1214" spans="1:18" s="26" customFormat="1" ht="20.25" hidden="1">
      <c r="A1214" s="130" t="s">
        <v>587</v>
      </c>
      <c r="B1214" s="133" t="s">
        <v>140</v>
      </c>
      <c r="C1214" s="133" t="s">
        <v>185</v>
      </c>
      <c r="D1214" s="133" t="s">
        <v>731</v>
      </c>
      <c r="E1214" s="133">
        <v>850</v>
      </c>
      <c r="F1214" s="127"/>
      <c r="G1214" s="127"/>
      <c r="H1214" s="127"/>
      <c r="I1214" s="128"/>
      <c r="J1214" s="60"/>
      <c r="K1214" s="60"/>
      <c r="L1214" s="60"/>
      <c r="M1214" s="60"/>
      <c r="N1214" s="38"/>
      <c r="O1214" s="38"/>
      <c r="P1214" s="38"/>
      <c r="Q1214" s="39"/>
      <c r="R1214" s="110"/>
    </row>
    <row r="1215" spans="1:18" s="26" customFormat="1" ht="66.75" hidden="1">
      <c r="A1215" s="130" t="s">
        <v>352</v>
      </c>
      <c r="B1215" s="133" t="s">
        <v>140</v>
      </c>
      <c r="C1215" s="133" t="s">
        <v>185</v>
      </c>
      <c r="D1215" s="133" t="s">
        <v>709</v>
      </c>
      <c r="E1215" s="133"/>
      <c r="F1215" s="127">
        <f>F1216</f>
        <v>0</v>
      </c>
      <c r="G1215" s="127">
        <f t="shared" ref="G1215:I1216" si="444">G1216</f>
        <v>0</v>
      </c>
      <c r="H1215" s="127">
        <f t="shared" si="444"/>
        <v>0</v>
      </c>
      <c r="I1215" s="127">
        <f t="shared" si="444"/>
        <v>0</v>
      </c>
      <c r="J1215" s="60"/>
      <c r="K1215" s="60"/>
      <c r="L1215" s="60"/>
      <c r="M1215" s="60"/>
      <c r="N1215" s="38">
        <f>N1216</f>
        <v>0</v>
      </c>
      <c r="O1215" s="38">
        <f t="shared" ref="O1215:Q1216" si="445">O1216</f>
        <v>0</v>
      </c>
      <c r="P1215" s="38">
        <f t="shared" si="445"/>
        <v>0</v>
      </c>
      <c r="Q1215" s="38">
        <f t="shared" si="445"/>
        <v>0</v>
      </c>
      <c r="R1215" s="110"/>
    </row>
    <row r="1216" spans="1:18" s="26" customFormat="1" ht="33.75" hidden="1">
      <c r="A1216" s="130" t="s">
        <v>77</v>
      </c>
      <c r="B1216" s="133" t="s">
        <v>140</v>
      </c>
      <c r="C1216" s="133" t="s">
        <v>185</v>
      </c>
      <c r="D1216" s="133" t="s">
        <v>709</v>
      </c>
      <c r="E1216" s="133" t="s">
        <v>471</v>
      </c>
      <c r="F1216" s="127">
        <f>F1217</f>
        <v>0</v>
      </c>
      <c r="G1216" s="127">
        <f t="shared" si="444"/>
        <v>0</v>
      </c>
      <c r="H1216" s="127">
        <f t="shared" si="444"/>
        <v>0</v>
      </c>
      <c r="I1216" s="127">
        <f t="shared" si="444"/>
        <v>0</v>
      </c>
      <c r="J1216" s="60"/>
      <c r="K1216" s="60"/>
      <c r="L1216" s="60"/>
      <c r="M1216" s="60"/>
      <c r="N1216" s="38">
        <f>N1217</f>
        <v>0</v>
      </c>
      <c r="O1216" s="38">
        <f t="shared" si="445"/>
        <v>0</v>
      </c>
      <c r="P1216" s="38">
        <f t="shared" si="445"/>
        <v>0</v>
      </c>
      <c r="Q1216" s="38">
        <f t="shared" si="445"/>
        <v>0</v>
      </c>
      <c r="R1216" s="110"/>
    </row>
    <row r="1217" spans="1:18" s="26" customFormat="1" ht="20.25" hidden="1">
      <c r="A1217" s="130" t="s">
        <v>78</v>
      </c>
      <c r="B1217" s="133" t="s">
        <v>140</v>
      </c>
      <c r="C1217" s="133" t="s">
        <v>185</v>
      </c>
      <c r="D1217" s="133" t="s">
        <v>709</v>
      </c>
      <c r="E1217" s="133" t="s">
        <v>516</v>
      </c>
      <c r="F1217" s="127"/>
      <c r="G1217" s="127"/>
      <c r="H1217" s="127"/>
      <c r="I1217" s="128"/>
      <c r="J1217" s="60"/>
      <c r="K1217" s="60"/>
      <c r="L1217" s="60"/>
      <c r="M1217" s="60"/>
      <c r="N1217" s="38"/>
      <c r="O1217" s="38"/>
      <c r="P1217" s="38"/>
      <c r="Q1217" s="39"/>
      <c r="R1217" s="110"/>
    </row>
    <row r="1218" spans="1:18" s="26" customFormat="1" ht="66.75" hidden="1">
      <c r="A1218" s="130" t="s">
        <v>352</v>
      </c>
      <c r="B1218" s="133" t="s">
        <v>140</v>
      </c>
      <c r="C1218" s="133" t="s">
        <v>185</v>
      </c>
      <c r="D1218" s="133" t="s">
        <v>710</v>
      </c>
      <c r="E1218" s="133"/>
      <c r="F1218" s="127">
        <f>F1219</f>
        <v>0</v>
      </c>
      <c r="G1218" s="127">
        <f t="shared" ref="G1218:I1219" si="446">G1219</f>
        <v>0</v>
      </c>
      <c r="H1218" s="127">
        <f t="shared" si="446"/>
        <v>0</v>
      </c>
      <c r="I1218" s="127">
        <f t="shared" si="446"/>
        <v>0</v>
      </c>
      <c r="J1218" s="60"/>
      <c r="K1218" s="60"/>
      <c r="L1218" s="60"/>
      <c r="M1218" s="60"/>
      <c r="N1218" s="38">
        <f>N1219</f>
        <v>0</v>
      </c>
      <c r="O1218" s="38">
        <f t="shared" ref="O1218:Q1219" si="447">O1219</f>
        <v>0</v>
      </c>
      <c r="P1218" s="38">
        <f t="shared" si="447"/>
        <v>0</v>
      </c>
      <c r="Q1218" s="38">
        <f t="shared" si="447"/>
        <v>0</v>
      </c>
      <c r="R1218" s="110"/>
    </row>
    <row r="1219" spans="1:18" s="26" customFormat="1" ht="33.75" hidden="1">
      <c r="A1219" s="130" t="s">
        <v>77</v>
      </c>
      <c r="B1219" s="133" t="s">
        <v>140</v>
      </c>
      <c r="C1219" s="133" t="s">
        <v>185</v>
      </c>
      <c r="D1219" s="133" t="s">
        <v>710</v>
      </c>
      <c r="E1219" s="133" t="s">
        <v>471</v>
      </c>
      <c r="F1219" s="127">
        <f>F1220</f>
        <v>0</v>
      </c>
      <c r="G1219" s="127">
        <f t="shared" si="446"/>
        <v>0</v>
      </c>
      <c r="H1219" s="127">
        <f t="shared" si="446"/>
        <v>0</v>
      </c>
      <c r="I1219" s="127">
        <f t="shared" si="446"/>
        <v>0</v>
      </c>
      <c r="J1219" s="60"/>
      <c r="K1219" s="60"/>
      <c r="L1219" s="60"/>
      <c r="M1219" s="60"/>
      <c r="N1219" s="38">
        <f>N1220</f>
        <v>0</v>
      </c>
      <c r="O1219" s="38">
        <f t="shared" si="447"/>
        <v>0</v>
      </c>
      <c r="P1219" s="38">
        <f t="shared" si="447"/>
        <v>0</v>
      </c>
      <c r="Q1219" s="38">
        <f t="shared" si="447"/>
        <v>0</v>
      </c>
      <c r="R1219" s="110"/>
    </row>
    <row r="1220" spans="1:18" s="26" customFormat="1" ht="20.25" hidden="1">
      <c r="A1220" s="130" t="s">
        <v>78</v>
      </c>
      <c r="B1220" s="133" t="s">
        <v>140</v>
      </c>
      <c r="C1220" s="133" t="s">
        <v>185</v>
      </c>
      <c r="D1220" s="133" t="s">
        <v>710</v>
      </c>
      <c r="E1220" s="133" t="s">
        <v>516</v>
      </c>
      <c r="F1220" s="127"/>
      <c r="G1220" s="127"/>
      <c r="H1220" s="127"/>
      <c r="I1220" s="128"/>
      <c r="J1220" s="60"/>
      <c r="K1220" s="60"/>
      <c r="L1220" s="60"/>
      <c r="M1220" s="60"/>
      <c r="N1220" s="38"/>
      <c r="O1220" s="38"/>
      <c r="P1220" s="38"/>
      <c r="Q1220" s="39"/>
      <c r="R1220" s="110"/>
    </row>
    <row r="1221" spans="1:18" s="26" customFormat="1" ht="66.75" hidden="1">
      <c r="A1221" s="130" t="s">
        <v>352</v>
      </c>
      <c r="B1221" s="133" t="s">
        <v>140</v>
      </c>
      <c r="C1221" s="133" t="s">
        <v>185</v>
      </c>
      <c r="D1221" s="133" t="s">
        <v>711</v>
      </c>
      <c r="E1221" s="133"/>
      <c r="F1221" s="127">
        <f>F1222</f>
        <v>0</v>
      </c>
      <c r="G1221" s="127">
        <f t="shared" ref="G1221:I1222" si="448">G1222</f>
        <v>0</v>
      </c>
      <c r="H1221" s="127">
        <f t="shared" si="448"/>
        <v>0</v>
      </c>
      <c r="I1221" s="127">
        <f t="shared" si="448"/>
        <v>0</v>
      </c>
      <c r="J1221" s="60"/>
      <c r="K1221" s="60"/>
      <c r="L1221" s="60"/>
      <c r="M1221" s="60"/>
      <c r="N1221" s="38">
        <f>N1222</f>
        <v>0</v>
      </c>
      <c r="O1221" s="38">
        <f t="shared" ref="O1221:Q1222" si="449">O1222</f>
        <v>0</v>
      </c>
      <c r="P1221" s="38">
        <f t="shared" si="449"/>
        <v>0</v>
      </c>
      <c r="Q1221" s="38">
        <f t="shared" si="449"/>
        <v>0</v>
      </c>
      <c r="R1221" s="110"/>
    </row>
    <row r="1222" spans="1:18" s="26" customFormat="1" ht="33.75" hidden="1">
      <c r="A1222" s="130" t="s">
        <v>77</v>
      </c>
      <c r="B1222" s="133" t="s">
        <v>140</v>
      </c>
      <c r="C1222" s="133" t="s">
        <v>185</v>
      </c>
      <c r="D1222" s="133" t="s">
        <v>711</v>
      </c>
      <c r="E1222" s="133" t="s">
        <v>471</v>
      </c>
      <c r="F1222" s="127">
        <f>F1223</f>
        <v>0</v>
      </c>
      <c r="G1222" s="127">
        <f t="shared" si="448"/>
        <v>0</v>
      </c>
      <c r="H1222" s="127">
        <f t="shared" si="448"/>
        <v>0</v>
      </c>
      <c r="I1222" s="127">
        <f t="shared" si="448"/>
        <v>0</v>
      </c>
      <c r="J1222" s="60"/>
      <c r="K1222" s="60"/>
      <c r="L1222" s="60"/>
      <c r="M1222" s="60"/>
      <c r="N1222" s="38">
        <f>N1223</f>
        <v>0</v>
      </c>
      <c r="O1222" s="38">
        <f t="shared" si="449"/>
        <v>0</v>
      </c>
      <c r="P1222" s="38">
        <f t="shared" si="449"/>
        <v>0</v>
      </c>
      <c r="Q1222" s="38">
        <f t="shared" si="449"/>
        <v>0</v>
      </c>
      <c r="R1222" s="110"/>
    </row>
    <row r="1223" spans="1:18" s="26" customFormat="1" ht="20.25" hidden="1">
      <c r="A1223" s="130" t="s">
        <v>78</v>
      </c>
      <c r="B1223" s="133" t="s">
        <v>140</v>
      </c>
      <c r="C1223" s="133" t="s">
        <v>185</v>
      </c>
      <c r="D1223" s="133" t="s">
        <v>711</v>
      </c>
      <c r="E1223" s="133" t="s">
        <v>516</v>
      </c>
      <c r="F1223" s="127"/>
      <c r="G1223" s="127"/>
      <c r="H1223" s="127"/>
      <c r="I1223" s="128"/>
      <c r="J1223" s="60"/>
      <c r="K1223" s="60"/>
      <c r="L1223" s="60"/>
      <c r="M1223" s="60"/>
      <c r="N1223" s="38"/>
      <c r="O1223" s="38"/>
      <c r="P1223" s="38"/>
      <c r="Q1223" s="39"/>
      <c r="R1223" s="110"/>
    </row>
    <row r="1224" spans="1:18" s="26" customFormat="1" ht="66.75" hidden="1">
      <c r="A1224" s="155" t="s">
        <v>352</v>
      </c>
      <c r="B1224" s="133" t="s">
        <v>140</v>
      </c>
      <c r="C1224" s="133" t="s">
        <v>185</v>
      </c>
      <c r="D1224" s="133" t="s">
        <v>712</v>
      </c>
      <c r="E1224" s="133"/>
      <c r="F1224" s="127"/>
      <c r="G1224" s="127"/>
      <c r="H1224" s="127"/>
      <c r="I1224" s="128"/>
      <c r="J1224" s="60"/>
      <c r="K1224" s="60"/>
      <c r="L1224" s="60"/>
      <c r="M1224" s="60"/>
      <c r="N1224" s="38"/>
      <c r="O1224" s="38"/>
      <c r="P1224" s="38"/>
      <c r="Q1224" s="39"/>
      <c r="R1224" s="110"/>
    </row>
    <row r="1225" spans="1:18" s="26" customFormat="1" ht="33.75" hidden="1">
      <c r="A1225" s="130" t="s">
        <v>77</v>
      </c>
      <c r="B1225" s="133" t="s">
        <v>140</v>
      </c>
      <c r="C1225" s="133" t="s">
        <v>185</v>
      </c>
      <c r="D1225" s="133" t="s">
        <v>712</v>
      </c>
      <c r="E1225" s="133" t="s">
        <v>471</v>
      </c>
      <c r="F1225" s="127"/>
      <c r="G1225" s="127"/>
      <c r="H1225" s="127"/>
      <c r="I1225" s="128"/>
      <c r="J1225" s="60"/>
      <c r="K1225" s="60"/>
      <c r="L1225" s="60"/>
      <c r="M1225" s="60"/>
      <c r="N1225" s="38"/>
      <c r="O1225" s="38"/>
      <c r="P1225" s="38"/>
      <c r="Q1225" s="39"/>
      <c r="R1225" s="110"/>
    </row>
    <row r="1226" spans="1:18" s="26" customFormat="1" ht="20.25" hidden="1">
      <c r="A1226" s="130" t="s">
        <v>78</v>
      </c>
      <c r="B1226" s="133" t="s">
        <v>140</v>
      </c>
      <c r="C1226" s="133" t="s">
        <v>185</v>
      </c>
      <c r="D1226" s="133" t="s">
        <v>712</v>
      </c>
      <c r="E1226" s="133" t="s">
        <v>516</v>
      </c>
      <c r="F1226" s="127"/>
      <c r="G1226" s="127"/>
      <c r="H1226" s="127"/>
      <c r="I1226" s="128"/>
      <c r="J1226" s="60"/>
      <c r="K1226" s="60"/>
      <c r="L1226" s="60"/>
      <c r="M1226" s="60"/>
      <c r="N1226" s="38"/>
      <c r="O1226" s="38"/>
      <c r="P1226" s="38"/>
      <c r="Q1226" s="39"/>
      <c r="R1226" s="110"/>
    </row>
    <row r="1227" spans="1:18" s="32" customFormat="1" ht="20.25">
      <c r="A1227" s="27"/>
      <c r="B1227" s="68"/>
      <c r="C1227" s="68"/>
      <c r="D1227" s="69"/>
      <c r="E1227" s="68"/>
      <c r="F1227" s="30"/>
      <c r="G1227" s="30"/>
      <c r="H1227" s="30"/>
      <c r="I1227" s="30"/>
      <c r="J1227" s="30"/>
      <c r="K1227" s="30"/>
      <c r="L1227" s="30"/>
      <c r="M1227" s="30"/>
      <c r="N1227" s="30"/>
      <c r="O1227" s="30"/>
      <c r="P1227" s="30"/>
      <c r="Q1227" s="30"/>
      <c r="R1227" s="110"/>
    </row>
    <row r="1228" spans="1:18" s="26" customFormat="1" ht="20.25">
      <c r="A1228" s="21" t="s">
        <v>354</v>
      </c>
      <c r="B1228" s="22" t="s">
        <v>355</v>
      </c>
      <c r="C1228" s="22"/>
      <c r="D1228" s="23"/>
      <c r="E1228" s="22"/>
      <c r="F1228" s="24">
        <f t="shared" ref="F1228:Q1228" si="450">F1230+F1341</f>
        <v>546231</v>
      </c>
      <c r="G1228" s="24">
        <f t="shared" si="450"/>
        <v>0</v>
      </c>
      <c r="H1228" s="24">
        <f t="shared" si="450"/>
        <v>548717</v>
      </c>
      <c r="I1228" s="24">
        <f t="shared" si="450"/>
        <v>0</v>
      </c>
      <c r="J1228" s="24">
        <f t="shared" si="450"/>
        <v>0</v>
      </c>
      <c r="K1228" s="24">
        <f t="shared" si="450"/>
        <v>0</v>
      </c>
      <c r="L1228" s="24">
        <f t="shared" si="450"/>
        <v>0</v>
      </c>
      <c r="M1228" s="24">
        <f t="shared" si="450"/>
        <v>0</v>
      </c>
      <c r="N1228" s="24">
        <f t="shared" si="450"/>
        <v>546199</v>
      </c>
      <c r="O1228" s="24">
        <f t="shared" si="450"/>
        <v>0</v>
      </c>
      <c r="P1228" s="24">
        <f t="shared" si="450"/>
        <v>548717</v>
      </c>
      <c r="Q1228" s="24">
        <f t="shared" si="450"/>
        <v>0</v>
      </c>
      <c r="R1228" s="110"/>
    </row>
    <row r="1229" spans="1:18" s="32" customFormat="1" ht="20.25">
      <c r="A1229" s="70"/>
      <c r="B1229" s="71"/>
      <c r="C1229" s="71"/>
      <c r="D1229" s="72"/>
      <c r="E1229" s="71"/>
      <c r="F1229" s="73"/>
      <c r="G1229" s="73"/>
      <c r="H1229" s="73"/>
      <c r="I1229" s="73"/>
      <c r="J1229" s="73"/>
      <c r="K1229" s="73"/>
      <c r="L1229" s="73"/>
      <c r="M1229" s="73"/>
      <c r="N1229" s="73"/>
      <c r="O1229" s="73"/>
      <c r="P1229" s="73"/>
      <c r="Q1229" s="73"/>
      <c r="R1229" s="110"/>
    </row>
    <row r="1230" spans="1:18" s="26" customFormat="1" ht="20.25">
      <c r="A1230" s="33" t="s">
        <v>356</v>
      </c>
      <c r="B1230" s="34" t="s">
        <v>168</v>
      </c>
      <c r="C1230" s="34" t="s">
        <v>17</v>
      </c>
      <c r="D1230" s="43"/>
      <c r="E1230" s="34"/>
      <c r="F1230" s="44">
        <f t="shared" ref="F1230:Q1230" si="451">F1231+F1283</f>
        <v>540326</v>
      </c>
      <c r="G1230" s="44">
        <f t="shared" si="451"/>
        <v>0</v>
      </c>
      <c r="H1230" s="44">
        <f t="shared" si="451"/>
        <v>545727</v>
      </c>
      <c r="I1230" s="44">
        <f t="shared" si="451"/>
        <v>0</v>
      </c>
      <c r="J1230" s="44">
        <f t="shared" si="451"/>
        <v>0</v>
      </c>
      <c r="K1230" s="44">
        <f t="shared" si="451"/>
        <v>0</v>
      </c>
      <c r="L1230" s="44">
        <f t="shared" si="451"/>
        <v>0</v>
      </c>
      <c r="M1230" s="44">
        <f t="shared" si="451"/>
        <v>0</v>
      </c>
      <c r="N1230" s="44">
        <f t="shared" si="451"/>
        <v>540294</v>
      </c>
      <c r="O1230" s="44">
        <f t="shared" si="451"/>
        <v>0</v>
      </c>
      <c r="P1230" s="44">
        <f t="shared" si="451"/>
        <v>545727</v>
      </c>
      <c r="Q1230" s="44">
        <f t="shared" si="451"/>
        <v>0</v>
      </c>
      <c r="R1230" s="110"/>
    </row>
    <row r="1231" spans="1:18" s="26" customFormat="1" ht="33.75" hidden="1">
      <c r="A1231" s="129" t="s">
        <v>308</v>
      </c>
      <c r="B1231" s="125" t="s">
        <v>168</v>
      </c>
      <c r="C1231" s="125" t="s">
        <v>17</v>
      </c>
      <c r="D1231" s="140" t="s">
        <v>309</v>
      </c>
      <c r="E1231" s="125"/>
      <c r="F1231" s="127">
        <f>F1232+F1251+F1279+F1337+F1274+F1270</f>
        <v>0</v>
      </c>
      <c r="G1231" s="127">
        <f t="shared" ref="G1231:Q1231" si="452">G1232+G1251+G1279+G1337+G1274+G1329+G1270</f>
        <v>0</v>
      </c>
      <c r="H1231" s="127">
        <f t="shared" si="452"/>
        <v>0</v>
      </c>
      <c r="I1231" s="127">
        <f t="shared" si="452"/>
        <v>0</v>
      </c>
      <c r="J1231" s="38">
        <f t="shared" si="452"/>
        <v>0</v>
      </c>
      <c r="K1231" s="38">
        <f t="shared" si="452"/>
        <v>0</v>
      </c>
      <c r="L1231" s="38">
        <f t="shared" si="452"/>
        <v>0</v>
      </c>
      <c r="M1231" s="38">
        <f t="shared" si="452"/>
        <v>0</v>
      </c>
      <c r="N1231" s="38">
        <f t="shared" si="452"/>
        <v>254</v>
      </c>
      <c r="O1231" s="38">
        <f t="shared" si="452"/>
        <v>0</v>
      </c>
      <c r="P1231" s="38">
        <f t="shared" si="452"/>
        <v>0</v>
      </c>
      <c r="Q1231" s="38">
        <f t="shared" si="452"/>
        <v>0</v>
      </c>
      <c r="R1231" s="110"/>
    </row>
    <row r="1232" spans="1:18" s="26" customFormat="1" ht="33.75" hidden="1">
      <c r="A1232" s="147" t="s">
        <v>73</v>
      </c>
      <c r="B1232" s="125" t="s">
        <v>168</v>
      </c>
      <c r="C1232" s="125" t="s">
        <v>17</v>
      </c>
      <c r="D1232" s="140" t="s">
        <v>310</v>
      </c>
      <c r="E1232" s="125"/>
      <c r="F1232" s="127">
        <f>F1236+F1240+F1243+F1247+F1233</f>
        <v>0</v>
      </c>
      <c r="G1232" s="127">
        <f t="shared" ref="G1232:Q1232" si="453">G1236+G1240+G1243+G1247+G1233</f>
        <v>0</v>
      </c>
      <c r="H1232" s="127">
        <f t="shared" si="453"/>
        <v>0</v>
      </c>
      <c r="I1232" s="127">
        <f t="shared" si="453"/>
        <v>0</v>
      </c>
      <c r="J1232" s="38">
        <f t="shared" si="453"/>
        <v>0</v>
      </c>
      <c r="K1232" s="38">
        <f t="shared" si="453"/>
        <v>0</v>
      </c>
      <c r="L1232" s="38">
        <f t="shared" si="453"/>
        <v>0</v>
      </c>
      <c r="M1232" s="38">
        <f t="shared" si="453"/>
        <v>0</v>
      </c>
      <c r="N1232" s="38">
        <f t="shared" si="453"/>
        <v>0</v>
      </c>
      <c r="O1232" s="38">
        <f t="shared" si="453"/>
        <v>0</v>
      </c>
      <c r="P1232" s="38">
        <f t="shared" si="453"/>
        <v>0</v>
      </c>
      <c r="Q1232" s="38">
        <f t="shared" si="453"/>
        <v>0</v>
      </c>
      <c r="R1232" s="110"/>
    </row>
    <row r="1233" spans="1:18" s="26" customFormat="1" ht="20.25" hidden="1">
      <c r="A1233" s="147" t="s">
        <v>357</v>
      </c>
      <c r="B1233" s="125" t="s">
        <v>168</v>
      </c>
      <c r="C1233" s="125" t="s">
        <v>17</v>
      </c>
      <c r="D1233" s="140" t="s">
        <v>358</v>
      </c>
      <c r="E1233" s="125"/>
      <c r="F1233" s="127">
        <f>F1234</f>
        <v>0</v>
      </c>
      <c r="G1233" s="127">
        <f t="shared" ref="G1233:Q1234" si="454">G1234</f>
        <v>0</v>
      </c>
      <c r="H1233" s="127">
        <f t="shared" si="454"/>
        <v>0</v>
      </c>
      <c r="I1233" s="127">
        <f t="shared" si="454"/>
        <v>0</v>
      </c>
      <c r="J1233" s="38">
        <f t="shared" si="454"/>
        <v>0</v>
      </c>
      <c r="K1233" s="38">
        <f t="shared" si="454"/>
        <v>0</v>
      </c>
      <c r="L1233" s="38">
        <f t="shared" si="454"/>
        <v>0</v>
      </c>
      <c r="M1233" s="38">
        <f t="shared" si="454"/>
        <v>0</v>
      </c>
      <c r="N1233" s="38">
        <f t="shared" si="454"/>
        <v>0</v>
      </c>
      <c r="O1233" s="38">
        <f t="shared" si="454"/>
        <v>0</v>
      </c>
      <c r="P1233" s="38">
        <f t="shared" si="454"/>
        <v>0</v>
      </c>
      <c r="Q1233" s="38">
        <f t="shared" si="454"/>
        <v>0</v>
      </c>
      <c r="R1233" s="110"/>
    </row>
    <row r="1234" spans="1:18" s="26" customFormat="1" ht="33.75" hidden="1">
      <c r="A1234" s="147" t="s">
        <v>77</v>
      </c>
      <c r="B1234" s="125" t="s">
        <v>168</v>
      </c>
      <c r="C1234" s="125" t="s">
        <v>17</v>
      </c>
      <c r="D1234" s="140" t="s">
        <v>358</v>
      </c>
      <c r="E1234" s="125" t="s">
        <v>471</v>
      </c>
      <c r="F1234" s="127">
        <f>F1235</f>
        <v>0</v>
      </c>
      <c r="G1234" s="127">
        <f t="shared" si="454"/>
        <v>0</v>
      </c>
      <c r="H1234" s="127">
        <f t="shared" si="454"/>
        <v>0</v>
      </c>
      <c r="I1234" s="127">
        <f t="shared" si="454"/>
        <v>0</v>
      </c>
      <c r="J1234" s="38">
        <f t="shared" si="454"/>
        <v>0</v>
      </c>
      <c r="K1234" s="38">
        <f t="shared" si="454"/>
        <v>0</v>
      </c>
      <c r="L1234" s="38">
        <f t="shared" si="454"/>
        <v>0</v>
      </c>
      <c r="M1234" s="38">
        <f t="shared" si="454"/>
        <v>0</v>
      </c>
      <c r="N1234" s="38">
        <f t="shared" si="454"/>
        <v>0</v>
      </c>
      <c r="O1234" s="38">
        <f t="shared" si="454"/>
        <v>0</v>
      </c>
      <c r="P1234" s="38">
        <f t="shared" si="454"/>
        <v>0</v>
      </c>
      <c r="Q1234" s="38">
        <f t="shared" si="454"/>
        <v>0</v>
      </c>
      <c r="R1234" s="110"/>
    </row>
    <row r="1235" spans="1:18" s="26" customFormat="1" ht="20.25" hidden="1">
      <c r="A1235" s="147" t="s">
        <v>78</v>
      </c>
      <c r="B1235" s="125" t="s">
        <v>168</v>
      </c>
      <c r="C1235" s="125" t="s">
        <v>17</v>
      </c>
      <c r="D1235" s="140" t="s">
        <v>358</v>
      </c>
      <c r="E1235" s="125" t="s">
        <v>516</v>
      </c>
      <c r="F1235" s="127"/>
      <c r="G1235" s="127"/>
      <c r="H1235" s="127"/>
      <c r="I1235" s="128"/>
      <c r="J1235" s="60"/>
      <c r="K1235" s="60"/>
      <c r="L1235" s="60"/>
      <c r="M1235" s="60"/>
      <c r="N1235" s="38">
        <f>F1235+J1235+K1235</f>
        <v>0</v>
      </c>
      <c r="O1235" s="38">
        <f>G1235+K1235</f>
        <v>0</v>
      </c>
      <c r="P1235" s="38">
        <f>H1235+L1235+M1235</f>
        <v>0</v>
      </c>
      <c r="Q1235" s="39">
        <f>I1235+M1235</f>
        <v>0</v>
      </c>
      <c r="R1235" s="110"/>
    </row>
    <row r="1236" spans="1:18" s="26" customFormat="1" ht="20.25" hidden="1">
      <c r="A1236" s="130" t="s">
        <v>359</v>
      </c>
      <c r="B1236" s="125" t="s">
        <v>168</v>
      </c>
      <c r="C1236" s="125" t="s">
        <v>17</v>
      </c>
      <c r="D1236" s="140" t="s">
        <v>360</v>
      </c>
      <c r="E1236" s="125"/>
      <c r="F1236" s="127">
        <f t="shared" ref="F1236:Q1236" si="455">F1237</f>
        <v>0</v>
      </c>
      <c r="G1236" s="127">
        <f t="shared" si="455"/>
        <v>0</v>
      </c>
      <c r="H1236" s="127">
        <f t="shared" si="455"/>
        <v>0</v>
      </c>
      <c r="I1236" s="127">
        <f t="shared" si="455"/>
        <v>0</v>
      </c>
      <c r="J1236" s="38">
        <f t="shared" si="455"/>
        <v>0</v>
      </c>
      <c r="K1236" s="38">
        <f t="shared" si="455"/>
        <v>0</v>
      </c>
      <c r="L1236" s="38">
        <f t="shared" si="455"/>
        <v>0</v>
      </c>
      <c r="M1236" s="38">
        <f t="shared" si="455"/>
        <v>0</v>
      </c>
      <c r="N1236" s="38">
        <f t="shared" si="455"/>
        <v>0</v>
      </c>
      <c r="O1236" s="38">
        <f t="shared" si="455"/>
        <v>0</v>
      </c>
      <c r="P1236" s="38">
        <f t="shared" si="455"/>
        <v>0</v>
      </c>
      <c r="Q1236" s="38">
        <f t="shared" si="455"/>
        <v>0</v>
      </c>
      <c r="R1236" s="110"/>
    </row>
    <row r="1237" spans="1:18" s="26" customFormat="1" ht="33.75" hidden="1">
      <c r="A1237" s="124" t="s">
        <v>77</v>
      </c>
      <c r="B1237" s="125" t="s">
        <v>168</v>
      </c>
      <c r="C1237" s="125" t="s">
        <v>17</v>
      </c>
      <c r="D1237" s="140" t="s">
        <v>360</v>
      </c>
      <c r="E1237" s="125" t="s">
        <v>471</v>
      </c>
      <c r="F1237" s="127">
        <f>F1238+F1239</f>
        <v>0</v>
      </c>
      <c r="G1237" s="127">
        <f t="shared" ref="G1237:Q1237" si="456">G1238+G1239</f>
        <v>0</v>
      </c>
      <c r="H1237" s="127">
        <f t="shared" si="456"/>
        <v>0</v>
      </c>
      <c r="I1237" s="127">
        <f t="shared" si="456"/>
        <v>0</v>
      </c>
      <c r="J1237" s="38">
        <f t="shared" si="456"/>
        <v>0</v>
      </c>
      <c r="K1237" s="38">
        <f t="shared" si="456"/>
        <v>0</v>
      </c>
      <c r="L1237" s="38">
        <f t="shared" si="456"/>
        <v>0</v>
      </c>
      <c r="M1237" s="38">
        <f t="shared" si="456"/>
        <v>0</v>
      </c>
      <c r="N1237" s="38">
        <f t="shared" si="456"/>
        <v>0</v>
      </c>
      <c r="O1237" s="38">
        <f t="shared" si="456"/>
        <v>0</v>
      </c>
      <c r="P1237" s="38">
        <f t="shared" si="456"/>
        <v>0</v>
      </c>
      <c r="Q1237" s="38">
        <f t="shared" si="456"/>
        <v>0</v>
      </c>
      <c r="R1237" s="110"/>
    </row>
    <row r="1238" spans="1:18" s="26" customFormat="1" ht="20.25" hidden="1">
      <c r="A1238" s="130" t="s">
        <v>146</v>
      </c>
      <c r="B1238" s="125" t="s">
        <v>168</v>
      </c>
      <c r="C1238" s="125" t="s">
        <v>17</v>
      </c>
      <c r="D1238" s="140" t="s">
        <v>360</v>
      </c>
      <c r="E1238" s="125" t="s">
        <v>472</v>
      </c>
      <c r="F1238" s="127"/>
      <c r="G1238" s="127"/>
      <c r="H1238" s="127"/>
      <c r="I1238" s="128"/>
      <c r="J1238" s="60"/>
      <c r="K1238" s="60"/>
      <c r="L1238" s="60"/>
      <c r="M1238" s="60"/>
      <c r="N1238" s="38">
        <f>F1238+J1238+K1238</f>
        <v>0</v>
      </c>
      <c r="O1238" s="38">
        <f>G1238+K1238</f>
        <v>0</v>
      </c>
      <c r="P1238" s="38">
        <f>H1238+L1238+M1238</f>
        <v>0</v>
      </c>
      <c r="Q1238" s="39">
        <f>I1238+M1238</f>
        <v>0</v>
      </c>
      <c r="R1238" s="110"/>
    </row>
    <row r="1239" spans="1:18" s="26" customFormat="1" ht="20.25" hidden="1">
      <c r="A1239" s="130" t="s">
        <v>78</v>
      </c>
      <c r="B1239" s="125" t="s">
        <v>168</v>
      </c>
      <c r="C1239" s="125" t="s">
        <v>17</v>
      </c>
      <c r="D1239" s="140" t="s">
        <v>360</v>
      </c>
      <c r="E1239" s="125" t="s">
        <v>516</v>
      </c>
      <c r="F1239" s="127"/>
      <c r="G1239" s="127"/>
      <c r="H1239" s="127"/>
      <c r="I1239" s="128"/>
      <c r="J1239" s="60"/>
      <c r="K1239" s="60"/>
      <c r="L1239" s="60"/>
      <c r="M1239" s="60"/>
      <c r="N1239" s="38">
        <f>F1239+J1239+K1239</f>
        <v>0</v>
      </c>
      <c r="O1239" s="38">
        <f>G1239+K1239</f>
        <v>0</v>
      </c>
      <c r="P1239" s="38">
        <f>H1239+L1239+M1239</f>
        <v>0</v>
      </c>
      <c r="Q1239" s="39">
        <f>I1239+M1239</f>
        <v>0</v>
      </c>
      <c r="R1239" s="110"/>
    </row>
    <row r="1240" spans="1:18" s="26" customFormat="1" ht="20.25" hidden="1">
      <c r="A1240" s="130" t="s">
        <v>361</v>
      </c>
      <c r="B1240" s="125" t="s">
        <v>168</v>
      </c>
      <c r="C1240" s="125" t="s">
        <v>17</v>
      </c>
      <c r="D1240" s="140" t="s">
        <v>362</v>
      </c>
      <c r="E1240" s="125"/>
      <c r="F1240" s="127">
        <f t="shared" ref="F1240:Q1241" si="457">F1241</f>
        <v>0</v>
      </c>
      <c r="G1240" s="127">
        <f t="shared" si="457"/>
        <v>0</v>
      </c>
      <c r="H1240" s="127">
        <f t="shared" si="457"/>
        <v>0</v>
      </c>
      <c r="I1240" s="127">
        <f t="shared" si="457"/>
        <v>0</v>
      </c>
      <c r="J1240" s="38">
        <f t="shared" si="457"/>
        <v>0</v>
      </c>
      <c r="K1240" s="38">
        <f t="shared" si="457"/>
        <v>0</v>
      </c>
      <c r="L1240" s="38">
        <f t="shared" si="457"/>
        <v>0</v>
      </c>
      <c r="M1240" s="38">
        <f t="shared" si="457"/>
        <v>0</v>
      </c>
      <c r="N1240" s="38">
        <f t="shared" si="457"/>
        <v>0</v>
      </c>
      <c r="O1240" s="38">
        <f t="shared" si="457"/>
        <v>0</v>
      </c>
      <c r="P1240" s="38">
        <f t="shared" si="457"/>
        <v>0</v>
      </c>
      <c r="Q1240" s="38">
        <f t="shared" si="457"/>
        <v>0</v>
      </c>
      <c r="R1240" s="110"/>
    </row>
    <row r="1241" spans="1:18" s="26" customFormat="1" ht="33.75" hidden="1">
      <c r="A1241" s="124" t="s">
        <v>77</v>
      </c>
      <c r="B1241" s="125" t="s">
        <v>168</v>
      </c>
      <c r="C1241" s="125" t="s">
        <v>17</v>
      </c>
      <c r="D1241" s="140" t="s">
        <v>362</v>
      </c>
      <c r="E1241" s="125" t="s">
        <v>471</v>
      </c>
      <c r="F1241" s="127">
        <f t="shared" si="457"/>
        <v>0</v>
      </c>
      <c r="G1241" s="127">
        <f t="shared" si="457"/>
        <v>0</v>
      </c>
      <c r="H1241" s="127">
        <f t="shared" si="457"/>
        <v>0</v>
      </c>
      <c r="I1241" s="127">
        <f t="shared" si="457"/>
        <v>0</v>
      </c>
      <c r="J1241" s="38">
        <f t="shared" si="457"/>
        <v>0</v>
      </c>
      <c r="K1241" s="38">
        <f t="shared" si="457"/>
        <v>0</v>
      </c>
      <c r="L1241" s="38">
        <f t="shared" si="457"/>
        <v>0</v>
      </c>
      <c r="M1241" s="38">
        <f t="shared" si="457"/>
        <v>0</v>
      </c>
      <c r="N1241" s="38">
        <f t="shared" si="457"/>
        <v>0</v>
      </c>
      <c r="O1241" s="38">
        <f t="shared" si="457"/>
        <v>0</v>
      </c>
      <c r="P1241" s="38">
        <f t="shared" si="457"/>
        <v>0</v>
      </c>
      <c r="Q1241" s="38">
        <f t="shared" si="457"/>
        <v>0</v>
      </c>
      <c r="R1241" s="110"/>
    </row>
    <row r="1242" spans="1:18" s="26" customFormat="1" ht="20.25" hidden="1">
      <c r="A1242" s="130" t="s">
        <v>146</v>
      </c>
      <c r="B1242" s="125" t="s">
        <v>168</v>
      </c>
      <c r="C1242" s="125" t="s">
        <v>17</v>
      </c>
      <c r="D1242" s="140" t="s">
        <v>362</v>
      </c>
      <c r="E1242" s="125" t="s">
        <v>472</v>
      </c>
      <c r="F1242" s="127"/>
      <c r="G1242" s="127"/>
      <c r="H1242" s="127"/>
      <c r="I1242" s="128"/>
      <c r="J1242" s="60"/>
      <c r="K1242" s="60"/>
      <c r="L1242" s="60"/>
      <c r="M1242" s="60"/>
      <c r="N1242" s="38">
        <f>F1242+J1242+K1242</f>
        <v>0</v>
      </c>
      <c r="O1242" s="38">
        <f>G1242+K1242</f>
        <v>0</v>
      </c>
      <c r="P1242" s="38">
        <f>H1242+L1242+M1242</f>
        <v>0</v>
      </c>
      <c r="Q1242" s="39">
        <f>I1242+M1242</f>
        <v>0</v>
      </c>
      <c r="R1242" s="110"/>
    </row>
    <row r="1243" spans="1:18" s="26" customFormat="1" ht="20.25" hidden="1">
      <c r="A1243" s="130" t="s">
        <v>363</v>
      </c>
      <c r="B1243" s="125" t="s">
        <v>168</v>
      </c>
      <c r="C1243" s="125" t="s">
        <v>17</v>
      </c>
      <c r="D1243" s="140" t="s">
        <v>364</v>
      </c>
      <c r="E1243" s="125"/>
      <c r="F1243" s="127">
        <f t="shared" ref="F1243:Q1243" si="458">F1244</f>
        <v>0</v>
      </c>
      <c r="G1243" s="127">
        <f t="shared" si="458"/>
        <v>0</v>
      </c>
      <c r="H1243" s="127">
        <f t="shared" si="458"/>
        <v>0</v>
      </c>
      <c r="I1243" s="127">
        <f t="shared" si="458"/>
        <v>0</v>
      </c>
      <c r="J1243" s="38">
        <f t="shared" si="458"/>
        <v>0</v>
      </c>
      <c r="K1243" s="38">
        <f t="shared" si="458"/>
        <v>0</v>
      </c>
      <c r="L1243" s="38">
        <f t="shared" si="458"/>
        <v>0</v>
      </c>
      <c r="M1243" s="38">
        <f t="shared" si="458"/>
        <v>0</v>
      </c>
      <c r="N1243" s="38">
        <f t="shared" si="458"/>
        <v>0</v>
      </c>
      <c r="O1243" s="38">
        <f t="shared" si="458"/>
        <v>0</v>
      </c>
      <c r="P1243" s="38">
        <f t="shared" si="458"/>
        <v>0</v>
      </c>
      <c r="Q1243" s="38">
        <f t="shared" si="458"/>
        <v>0</v>
      </c>
      <c r="R1243" s="110"/>
    </row>
    <row r="1244" spans="1:18" s="26" customFormat="1" ht="33.75" hidden="1">
      <c r="A1244" s="124" t="s">
        <v>77</v>
      </c>
      <c r="B1244" s="125" t="s">
        <v>168</v>
      </c>
      <c r="C1244" s="125" t="s">
        <v>17</v>
      </c>
      <c r="D1244" s="140" t="s">
        <v>364</v>
      </c>
      <c r="E1244" s="125" t="s">
        <v>471</v>
      </c>
      <c r="F1244" s="127">
        <f>F1245+F1246</f>
        <v>0</v>
      </c>
      <c r="G1244" s="127">
        <f t="shared" ref="G1244:Q1244" si="459">G1245+G1246</f>
        <v>0</v>
      </c>
      <c r="H1244" s="127">
        <f t="shared" si="459"/>
        <v>0</v>
      </c>
      <c r="I1244" s="127">
        <f t="shared" si="459"/>
        <v>0</v>
      </c>
      <c r="J1244" s="38">
        <f t="shared" si="459"/>
        <v>0</v>
      </c>
      <c r="K1244" s="38">
        <f t="shared" si="459"/>
        <v>0</v>
      </c>
      <c r="L1244" s="38">
        <f t="shared" si="459"/>
        <v>0</v>
      </c>
      <c r="M1244" s="38">
        <f t="shared" si="459"/>
        <v>0</v>
      </c>
      <c r="N1244" s="38">
        <f t="shared" si="459"/>
        <v>0</v>
      </c>
      <c r="O1244" s="38">
        <f t="shared" si="459"/>
        <v>0</v>
      </c>
      <c r="P1244" s="38">
        <f t="shared" si="459"/>
        <v>0</v>
      </c>
      <c r="Q1244" s="38">
        <f t="shared" si="459"/>
        <v>0</v>
      </c>
      <c r="R1244" s="110"/>
    </row>
    <row r="1245" spans="1:18" s="26" customFormat="1" ht="20.25" hidden="1">
      <c r="A1245" s="130" t="s">
        <v>146</v>
      </c>
      <c r="B1245" s="125" t="s">
        <v>168</v>
      </c>
      <c r="C1245" s="125" t="s">
        <v>17</v>
      </c>
      <c r="D1245" s="140" t="s">
        <v>364</v>
      </c>
      <c r="E1245" s="125" t="s">
        <v>472</v>
      </c>
      <c r="F1245" s="127"/>
      <c r="G1245" s="127"/>
      <c r="H1245" s="127"/>
      <c r="I1245" s="128"/>
      <c r="J1245" s="60"/>
      <c r="K1245" s="60"/>
      <c r="L1245" s="60"/>
      <c r="M1245" s="60"/>
      <c r="N1245" s="38">
        <f>F1245+J1245+K1245</f>
        <v>0</v>
      </c>
      <c r="O1245" s="38">
        <f>G1245+K1245</f>
        <v>0</v>
      </c>
      <c r="P1245" s="38">
        <f>H1245+L1245+M1245</f>
        <v>0</v>
      </c>
      <c r="Q1245" s="39">
        <f>I1245+M1245</f>
        <v>0</v>
      </c>
      <c r="R1245" s="110"/>
    </row>
    <row r="1246" spans="1:18" s="26" customFormat="1" ht="20.25" hidden="1">
      <c r="A1246" s="130" t="s">
        <v>78</v>
      </c>
      <c r="B1246" s="125" t="s">
        <v>168</v>
      </c>
      <c r="C1246" s="125" t="s">
        <v>17</v>
      </c>
      <c r="D1246" s="140" t="s">
        <v>364</v>
      </c>
      <c r="E1246" s="125" t="s">
        <v>516</v>
      </c>
      <c r="F1246" s="127"/>
      <c r="G1246" s="127"/>
      <c r="H1246" s="127"/>
      <c r="I1246" s="128"/>
      <c r="J1246" s="60"/>
      <c r="K1246" s="60"/>
      <c r="L1246" s="60"/>
      <c r="M1246" s="60"/>
      <c r="N1246" s="38">
        <f>F1246+J1246+K1246</f>
        <v>0</v>
      </c>
      <c r="O1246" s="38">
        <f>G1246+K1246</f>
        <v>0</v>
      </c>
      <c r="P1246" s="38">
        <f>H1246+L1246+M1246</f>
        <v>0</v>
      </c>
      <c r="Q1246" s="39">
        <f>I1246+M1246</f>
        <v>0</v>
      </c>
      <c r="R1246" s="110"/>
    </row>
    <row r="1247" spans="1:18" s="26" customFormat="1" ht="33.75" hidden="1">
      <c r="A1247" s="130" t="s">
        <v>365</v>
      </c>
      <c r="B1247" s="125" t="s">
        <v>168</v>
      </c>
      <c r="C1247" s="125" t="s">
        <v>17</v>
      </c>
      <c r="D1247" s="140" t="s">
        <v>366</v>
      </c>
      <c r="E1247" s="125"/>
      <c r="F1247" s="127">
        <f t="shared" ref="F1247:Q1247" si="460">F1248</f>
        <v>0</v>
      </c>
      <c r="G1247" s="127">
        <f t="shared" si="460"/>
        <v>0</v>
      </c>
      <c r="H1247" s="127">
        <f t="shared" si="460"/>
        <v>0</v>
      </c>
      <c r="I1247" s="127">
        <f t="shared" si="460"/>
        <v>0</v>
      </c>
      <c r="J1247" s="38">
        <f t="shared" si="460"/>
        <v>0</v>
      </c>
      <c r="K1247" s="38">
        <f t="shared" si="460"/>
        <v>0</v>
      </c>
      <c r="L1247" s="38">
        <f t="shared" si="460"/>
        <v>0</v>
      </c>
      <c r="M1247" s="38">
        <f t="shared" si="460"/>
        <v>0</v>
      </c>
      <c r="N1247" s="38">
        <f t="shared" si="460"/>
        <v>0</v>
      </c>
      <c r="O1247" s="38">
        <f t="shared" si="460"/>
        <v>0</v>
      </c>
      <c r="P1247" s="38">
        <f t="shared" si="460"/>
        <v>0</v>
      </c>
      <c r="Q1247" s="38">
        <f t="shared" si="460"/>
        <v>0</v>
      </c>
      <c r="R1247" s="110"/>
    </row>
    <row r="1248" spans="1:18" s="26" customFormat="1" ht="33.75" hidden="1">
      <c r="A1248" s="124" t="s">
        <v>77</v>
      </c>
      <c r="B1248" s="125" t="s">
        <v>168</v>
      </c>
      <c r="C1248" s="125" t="s">
        <v>17</v>
      </c>
      <c r="D1248" s="140" t="s">
        <v>366</v>
      </c>
      <c r="E1248" s="125" t="s">
        <v>471</v>
      </c>
      <c r="F1248" s="127">
        <f>F1249+F1250</f>
        <v>0</v>
      </c>
      <c r="G1248" s="127">
        <f t="shared" ref="G1248:Q1248" si="461">G1249+G1250</f>
        <v>0</v>
      </c>
      <c r="H1248" s="127">
        <f t="shared" si="461"/>
        <v>0</v>
      </c>
      <c r="I1248" s="127">
        <f t="shared" si="461"/>
        <v>0</v>
      </c>
      <c r="J1248" s="38">
        <f t="shared" si="461"/>
        <v>0</v>
      </c>
      <c r="K1248" s="38">
        <f t="shared" si="461"/>
        <v>0</v>
      </c>
      <c r="L1248" s="38">
        <f t="shared" si="461"/>
        <v>0</v>
      </c>
      <c r="M1248" s="38">
        <f t="shared" si="461"/>
        <v>0</v>
      </c>
      <c r="N1248" s="38">
        <f t="shared" si="461"/>
        <v>0</v>
      </c>
      <c r="O1248" s="38">
        <f t="shared" si="461"/>
        <v>0</v>
      </c>
      <c r="P1248" s="38">
        <f t="shared" si="461"/>
        <v>0</v>
      </c>
      <c r="Q1248" s="38">
        <f t="shared" si="461"/>
        <v>0</v>
      </c>
      <c r="R1248" s="110"/>
    </row>
    <row r="1249" spans="1:18" s="26" customFormat="1" ht="20.25" hidden="1">
      <c r="A1249" s="130" t="s">
        <v>146</v>
      </c>
      <c r="B1249" s="125" t="s">
        <v>168</v>
      </c>
      <c r="C1249" s="125" t="s">
        <v>17</v>
      </c>
      <c r="D1249" s="140" t="s">
        <v>366</v>
      </c>
      <c r="E1249" s="125" t="s">
        <v>472</v>
      </c>
      <c r="F1249" s="127"/>
      <c r="G1249" s="127"/>
      <c r="H1249" s="127"/>
      <c r="I1249" s="128"/>
      <c r="J1249" s="60"/>
      <c r="K1249" s="60"/>
      <c r="L1249" s="60"/>
      <c r="M1249" s="60"/>
      <c r="N1249" s="38">
        <f>F1249+J1249+K1249</f>
        <v>0</v>
      </c>
      <c r="O1249" s="38">
        <f>G1249+K1249</f>
        <v>0</v>
      </c>
      <c r="P1249" s="38">
        <f>H1249+L1249+M1249</f>
        <v>0</v>
      </c>
      <c r="Q1249" s="39">
        <f>I1249+M1249</f>
        <v>0</v>
      </c>
      <c r="R1249" s="110"/>
    </row>
    <row r="1250" spans="1:18" s="26" customFormat="1" ht="20.25" hidden="1">
      <c r="A1250" s="130" t="s">
        <v>78</v>
      </c>
      <c r="B1250" s="125" t="s">
        <v>168</v>
      </c>
      <c r="C1250" s="125" t="s">
        <v>17</v>
      </c>
      <c r="D1250" s="140" t="s">
        <v>366</v>
      </c>
      <c r="E1250" s="125" t="s">
        <v>516</v>
      </c>
      <c r="F1250" s="127"/>
      <c r="G1250" s="127"/>
      <c r="H1250" s="127"/>
      <c r="I1250" s="128"/>
      <c r="J1250" s="60"/>
      <c r="K1250" s="60"/>
      <c r="L1250" s="60"/>
      <c r="M1250" s="60"/>
      <c r="N1250" s="38">
        <f>F1250+J1250+K1250</f>
        <v>0</v>
      </c>
      <c r="O1250" s="38">
        <f>G1250+K1250</f>
        <v>0</v>
      </c>
      <c r="P1250" s="38">
        <f>H1250+L1250+M1250</f>
        <v>0</v>
      </c>
      <c r="Q1250" s="39">
        <f>I1250+M1250</f>
        <v>0</v>
      </c>
      <c r="R1250" s="110"/>
    </row>
    <row r="1251" spans="1:18" s="26" customFormat="1" ht="20.25" hidden="1">
      <c r="A1251" s="124" t="s">
        <v>67</v>
      </c>
      <c r="B1251" s="125" t="s">
        <v>168</v>
      </c>
      <c r="C1251" s="125" t="s">
        <v>17</v>
      </c>
      <c r="D1251" s="140" t="s">
        <v>313</v>
      </c>
      <c r="E1251" s="125"/>
      <c r="F1251" s="127">
        <f>F1255+F1259+F1262+F1266+F1252</f>
        <v>0</v>
      </c>
      <c r="G1251" s="127">
        <f t="shared" ref="G1251:Q1251" si="462">G1255+G1259+G1262+G1266+G1252</f>
        <v>0</v>
      </c>
      <c r="H1251" s="127">
        <f t="shared" si="462"/>
        <v>0</v>
      </c>
      <c r="I1251" s="127">
        <f t="shared" si="462"/>
        <v>0</v>
      </c>
      <c r="J1251" s="38">
        <f t="shared" si="462"/>
        <v>0</v>
      </c>
      <c r="K1251" s="38">
        <f t="shared" si="462"/>
        <v>0</v>
      </c>
      <c r="L1251" s="38">
        <f t="shared" si="462"/>
        <v>0</v>
      </c>
      <c r="M1251" s="38">
        <f t="shared" si="462"/>
        <v>0</v>
      </c>
      <c r="N1251" s="38">
        <f t="shared" si="462"/>
        <v>0</v>
      </c>
      <c r="O1251" s="38">
        <f t="shared" si="462"/>
        <v>0</v>
      </c>
      <c r="P1251" s="38">
        <f t="shared" si="462"/>
        <v>0</v>
      </c>
      <c r="Q1251" s="38">
        <f t="shared" si="462"/>
        <v>0</v>
      </c>
      <c r="R1251" s="110"/>
    </row>
    <row r="1252" spans="1:18" s="26" customFormat="1" ht="20.25" hidden="1">
      <c r="A1252" s="124" t="s">
        <v>357</v>
      </c>
      <c r="B1252" s="125" t="s">
        <v>168</v>
      </c>
      <c r="C1252" s="125" t="s">
        <v>17</v>
      </c>
      <c r="D1252" s="140" t="s">
        <v>367</v>
      </c>
      <c r="E1252" s="125"/>
      <c r="F1252" s="127">
        <f>F1253</f>
        <v>0</v>
      </c>
      <c r="G1252" s="127">
        <f t="shared" ref="G1252:Q1253" si="463">G1253</f>
        <v>0</v>
      </c>
      <c r="H1252" s="127">
        <f t="shared" si="463"/>
        <v>0</v>
      </c>
      <c r="I1252" s="127">
        <f t="shared" si="463"/>
        <v>0</v>
      </c>
      <c r="J1252" s="38">
        <f t="shared" si="463"/>
        <v>0</v>
      </c>
      <c r="K1252" s="38">
        <f t="shared" si="463"/>
        <v>0</v>
      </c>
      <c r="L1252" s="38">
        <f t="shared" si="463"/>
        <v>0</v>
      </c>
      <c r="M1252" s="38">
        <f t="shared" si="463"/>
        <v>0</v>
      </c>
      <c r="N1252" s="38">
        <f t="shared" si="463"/>
        <v>0</v>
      </c>
      <c r="O1252" s="38">
        <f t="shared" si="463"/>
        <v>0</v>
      </c>
      <c r="P1252" s="38">
        <f t="shared" si="463"/>
        <v>0</v>
      </c>
      <c r="Q1252" s="38">
        <f t="shared" si="463"/>
        <v>0</v>
      </c>
      <c r="R1252" s="110"/>
    </row>
    <row r="1253" spans="1:18" s="26" customFormat="1" ht="33.75" hidden="1">
      <c r="A1253" s="124" t="s">
        <v>77</v>
      </c>
      <c r="B1253" s="125" t="s">
        <v>168</v>
      </c>
      <c r="C1253" s="125" t="s">
        <v>17</v>
      </c>
      <c r="D1253" s="140" t="s">
        <v>367</v>
      </c>
      <c r="E1253" s="125" t="s">
        <v>471</v>
      </c>
      <c r="F1253" s="127">
        <f>F1254</f>
        <v>0</v>
      </c>
      <c r="G1253" s="127">
        <f t="shared" si="463"/>
        <v>0</v>
      </c>
      <c r="H1253" s="127">
        <f t="shared" si="463"/>
        <v>0</v>
      </c>
      <c r="I1253" s="127">
        <f t="shared" si="463"/>
        <v>0</v>
      </c>
      <c r="J1253" s="38">
        <f t="shared" si="463"/>
        <v>0</v>
      </c>
      <c r="K1253" s="38">
        <f t="shared" si="463"/>
        <v>0</v>
      </c>
      <c r="L1253" s="38">
        <f t="shared" si="463"/>
        <v>0</v>
      </c>
      <c r="M1253" s="38">
        <f t="shared" si="463"/>
        <v>0</v>
      </c>
      <c r="N1253" s="38">
        <f t="shared" si="463"/>
        <v>0</v>
      </c>
      <c r="O1253" s="38">
        <f t="shared" si="463"/>
        <v>0</v>
      </c>
      <c r="P1253" s="38">
        <f t="shared" si="463"/>
        <v>0</v>
      </c>
      <c r="Q1253" s="38">
        <f t="shared" si="463"/>
        <v>0</v>
      </c>
      <c r="R1253" s="110"/>
    </row>
    <row r="1254" spans="1:18" s="26" customFormat="1" ht="20.25" hidden="1">
      <c r="A1254" s="124" t="s">
        <v>78</v>
      </c>
      <c r="B1254" s="125" t="s">
        <v>168</v>
      </c>
      <c r="C1254" s="125" t="s">
        <v>17</v>
      </c>
      <c r="D1254" s="140" t="s">
        <v>367</v>
      </c>
      <c r="E1254" s="125" t="s">
        <v>516</v>
      </c>
      <c r="F1254" s="127"/>
      <c r="G1254" s="127"/>
      <c r="H1254" s="127"/>
      <c r="I1254" s="128"/>
      <c r="J1254" s="60"/>
      <c r="K1254" s="60"/>
      <c r="L1254" s="60"/>
      <c r="M1254" s="60"/>
      <c r="N1254" s="38">
        <f>F1254+J1254+K1254</f>
        <v>0</v>
      </c>
      <c r="O1254" s="38">
        <f>G1254+K1254</f>
        <v>0</v>
      </c>
      <c r="P1254" s="38">
        <f>H1254+L1254+M1254</f>
        <v>0</v>
      </c>
      <c r="Q1254" s="39">
        <f>I1254+M1254</f>
        <v>0</v>
      </c>
      <c r="R1254" s="110"/>
    </row>
    <row r="1255" spans="1:18" s="26" customFormat="1" ht="20.25" hidden="1">
      <c r="A1255" s="130" t="s">
        <v>359</v>
      </c>
      <c r="B1255" s="125" t="s">
        <v>168</v>
      </c>
      <c r="C1255" s="125" t="s">
        <v>17</v>
      </c>
      <c r="D1255" s="140" t="s">
        <v>368</v>
      </c>
      <c r="E1255" s="125"/>
      <c r="F1255" s="127">
        <f t="shared" ref="F1255:Q1255" si="464">F1256</f>
        <v>0</v>
      </c>
      <c r="G1255" s="127">
        <f t="shared" si="464"/>
        <v>0</v>
      </c>
      <c r="H1255" s="127">
        <f t="shared" si="464"/>
        <v>0</v>
      </c>
      <c r="I1255" s="127">
        <f t="shared" si="464"/>
        <v>0</v>
      </c>
      <c r="J1255" s="38">
        <f t="shared" si="464"/>
        <v>0</v>
      </c>
      <c r="K1255" s="38">
        <f t="shared" si="464"/>
        <v>0</v>
      </c>
      <c r="L1255" s="38">
        <f t="shared" si="464"/>
        <v>0</v>
      </c>
      <c r="M1255" s="38">
        <f t="shared" si="464"/>
        <v>0</v>
      </c>
      <c r="N1255" s="38">
        <f t="shared" si="464"/>
        <v>0</v>
      </c>
      <c r="O1255" s="38">
        <f t="shared" si="464"/>
        <v>0</v>
      </c>
      <c r="P1255" s="38">
        <f t="shared" si="464"/>
        <v>0</v>
      </c>
      <c r="Q1255" s="38">
        <f t="shared" si="464"/>
        <v>0</v>
      </c>
      <c r="R1255" s="110"/>
    </row>
    <row r="1256" spans="1:18" s="26" customFormat="1" ht="33.75" hidden="1">
      <c r="A1256" s="124" t="s">
        <v>77</v>
      </c>
      <c r="B1256" s="125" t="s">
        <v>168</v>
      </c>
      <c r="C1256" s="125" t="s">
        <v>17</v>
      </c>
      <c r="D1256" s="140" t="s">
        <v>368</v>
      </c>
      <c r="E1256" s="125" t="s">
        <v>471</v>
      </c>
      <c r="F1256" s="127">
        <f>F1257+F1258</f>
        <v>0</v>
      </c>
      <c r="G1256" s="127">
        <f t="shared" ref="G1256:Q1256" si="465">G1257+G1258</f>
        <v>0</v>
      </c>
      <c r="H1256" s="127">
        <f t="shared" si="465"/>
        <v>0</v>
      </c>
      <c r="I1256" s="127">
        <f t="shared" si="465"/>
        <v>0</v>
      </c>
      <c r="J1256" s="38">
        <f t="shared" si="465"/>
        <v>0</v>
      </c>
      <c r="K1256" s="38">
        <f t="shared" si="465"/>
        <v>0</v>
      </c>
      <c r="L1256" s="38">
        <f t="shared" si="465"/>
        <v>0</v>
      </c>
      <c r="M1256" s="38">
        <f t="shared" si="465"/>
        <v>0</v>
      </c>
      <c r="N1256" s="38">
        <f t="shared" si="465"/>
        <v>0</v>
      </c>
      <c r="O1256" s="38">
        <f t="shared" si="465"/>
        <v>0</v>
      </c>
      <c r="P1256" s="38">
        <f t="shared" si="465"/>
        <v>0</v>
      </c>
      <c r="Q1256" s="38">
        <f t="shared" si="465"/>
        <v>0</v>
      </c>
      <c r="R1256" s="110"/>
    </row>
    <row r="1257" spans="1:18" s="26" customFormat="1" ht="20.25" hidden="1">
      <c r="A1257" s="130" t="s">
        <v>146</v>
      </c>
      <c r="B1257" s="125" t="s">
        <v>168</v>
      </c>
      <c r="C1257" s="125" t="s">
        <v>17</v>
      </c>
      <c r="D1257" s="140" t="s">
        <v>368</v>
      </c>
      <c r="E1257" s="125" t="s">
        <v>472</v>
      </c>
      <c r="F1257" s="127"/>
      <c r="G1257" s="127"/>
      <c r="H1257" s="127"/>
      <c r="I1257" s="128"/>
      <c r="J1257" s="60"/>
      <c r="K1257" s="60"/>
      <c r="L1257" s="60"/>
      <c r="M1257" s="60"/>
      <c r="N1257" s="38">
        <f>F1257+J1257+K1257</f>
        <v>0</v>
      </c>
      <c r="O1257" s="38">
        <f>G1257+K1257</f>
        <v>0</v>
      </c>
      <c r="P1257" s="38">
        <f>H1257+L1257+M1257</f>
        <v>0</v>
      </c>
      <c r="Q1257" s="39">
        <f>I1257+M1257</f>
        <v>0</v>
      </c>
      <c r="R1257" s="110"/>
    </row>
    <row r="1258" spans="1:18" s="26" customFormat="1" ht="20.25" hidden="1">
      <c r="A1258" s="130" t="s">
        <v>78</v>
      </c>
      <c r="B1258" s="125" t="s">
        <v>168</v>
      </c>
      <c r="C1258" s="125" t="s">
        <v>17</v>
      </c>
      <c r="D1258" s="140" t="s">
        <v>368</v>
      </c>
      <c r="E1258" s="125" t="s">
        <v>516</v>
      </c>
      <c r="F1258" s="127"/>
      <c r="G1258" s="127"/>
      <c r="H1258" s="127"/>
      <c r="I1258" s="128"/>
      <c r="J1258" s="60"/>
      <c r="K1258" s="60"/>
      <c r="L1258" s="60"/>
      <c r="M1258" s="60"/>
      <c r="N1258" s="38">
        <f>F1258+J1258+K1258</f>
        <v>0</v>
      </c>
      <c r="O1258" s="38">
        <f>G1258+K1258</f>
        <v>0</v>
      </c>
      <c r="P1258" s="38">
        <f>H1258+L1258+M1258</f>
        <v>0</v>
      </c>
      <c r="Q1258" s="39">
        <f>I1258+M1258</f>
        <v>0</v>
      </c>
      <c r="R1258" s="110"/>
    </row>
    <row r="1259" spans="1:18" s="26" customFormat="1" ht="20.25" hidden="1">
      <c r="A1259" s="130" t="s">
        <v>361</v>
      </c>
      <c r="B1259" s="125" t="s">
        <v>168</v>
      </c>
      <c r="C1259" s="125" t="s">
        <v>17</v>
      </c>
      <c r="D1259" s="140" t="s">
        <v>369</v>
      </c>
      <c r="E1259" s="125"/>
      <c r="F1259" s="127">
        <f t="shared" ref="F1259:Q1260" si="466">F1260</f>
        <v>0</v>
      </c>
      <c r="G1259" s="127">
        <f t="shared" si="466"/>
        <v>0</v>
      </c>
      <c r="H1259" s="127">
        <f t="shared" si="466"/>
        <v>0</v>
      </c>
      <c r="I1259" s="127">
        <f t="shared" si="466"/>
        <v>0</v>
      </c>
      <c r="J1259" s="38">
        <f t="shared" si="466"/>
        <v>0</v>
      </c>
      <c r="K1259" s="38">
        <f t="shared" si="466"/>
        <v>0</v>
      </c>
      <c r="L1259" s="38">
        <f t="shared" si="466"/>
        <v>0</v>
      </c>
      <c r="M1259" s="38">
        <f t="shared" si="466"/>
        <v>0</v>
      </c>
      <c r="N1259" s="38">
        <f t="shared" si="466"/>
        <v>0</v>
      </c>
      <c r="O1259" s="38">
        <f t="shared" si="466"/>
        <v>0</v>
      </c>
      <c r="P1259" s="38">
        <f t="shared" si="466"/>
        <v>0</v>
      </c>
      <c r="Q1259" s="38">
        <f t="shared" si="466"/>
        <v>0</v>
      </c>
      <c r="R1259" s="110"/>
    </row>
    <row r="1260" spans="1:18" s="26" customFormat="1" ht="33.75" hidden="1">
      <c r="A1260" s="124" t="s">
        <v>77</v>
      </c>
      <c r="B1260" s="125" t="s">
        <v>168</v>
      </c>
      <c r="C1260" s="125" t="s">
        <v>17</v>
      </c>
      <c r="D1260" s="140" t="s">
        <v>369</v>
      </c>
      <c r="E1260" s="125" t="s">
        <v>471</v>
      </c>
      <c r="F1260" s="127">
        <f t="shared" si="466"/>
        <v>0</v>
      </c>
      <c r="G1260" s="127">
        <f t="shared" si="466"/>
        <v>0</v>
      </c>
      <c r="H1260" s="127">
        <f t="shared" si="466"/>
        <v>0</v>
      </c>
      <c r="I1260" s="127">
        <f t="shared" si="466"/>
        <v>0</v>
      </c>
      <c r="J1260" s="38">
        <f t="shared" si="466"/>
        <v>0</v>
      </c>
      <c r="K1260" s="38">
        <f t="shared" si="466"/>
        <v>0</v>
      </c>
      <c r="L1260" s="38">
        <f t="shared" si="466"/>
        <v>0</v>
      </c>
      <c r="M1260" s="38">
        <f t="shared" si="466"/>
        <v>0</v>
      </c>
      <c r="N1260" s="38">
        <f t="shared" si="466"/>
        <v>0</v>
      </c>
      <c r="O1260" s="38">
        <f t="shared" si="466"/>
        <v>0</v>
      </c>
      <c r="P1260" s="38">
        <f t="shared" si="466"/>
        <v>0</v>
      </c>
      <c r="Q1260" s="38">
        <f t="shared" si="466"/>
        <v>0</v>
      </c>
      <c r="R1260" s="110"/>
    </row>
    <row r="1261" spans="1:18" s="26" customFormat="1" ht="20.25" hidden="1">
      <c r="A1261" s="130" t="s">
        <v>146</v>
      </c>
      <c r="B1261" s="125" t="s">
        <v>168</v>
      </c>
      <c r="C1261" s="125" t="s">
        <v>17</v>
      </c>
      <c r="D1261" s="140" t="s">
        <v>369</v>
      </c>
      <c r="E1261" s="125" t="s">
        <v>472</v>
      </c>
      <c r="F1261" s="127"/>
      <c r="G1261" s="127"/>
      <c r="H1261" s="127"/>
      <c r="I1261" s="128"/>
      <c r="J1261" s="60"/>
      <c r="K1261" s="60"/>
      <c r="L1261" s="60"/>
      <c r="M1261" s="60"/>
      <c r="N1261" s="38">
        <f>F1261+J1261+K1261</f>
        <v>0</v>
      </c>
      <c r="O1261" s="38">
        <f>G1261+K1261</f>
        <v>0</v>
      </c>
      <c r="P1261" s="38">
        <f>H1261+L1261+M1261</f>
        <v>0</v>
      </c>
      <c r="Q1261" s="39">
        <f>I1261+M1261</f>
        <v>0</v>
      </c>
      <c r="R1261" s="110"/>
    </row>
    <row r="1262" spans="1:18" s="26" customFormat="1" ht="20.25" hidden="1">
      <c r="A1262" s="130" t="s">
        <v>363</v>
      </c>
      <c r="B1262" s="125" t="s">
        <v>168</v>
      </c>
      <c r="C1262" s="125" t="s">
        <v>17</v>
      </c>
      <c r="D1262" s="140" t="s">
        <v>370</v>
      </c>
      <c r="E1262" s="125"/>
      <c r="F1262" s="127">
        <f t="shared" ref="F1262:Q1262" si="467">F1263</f>
        <v>0</v>
      </c>
      <c r="G1262" s="127">
        <f t="shared" si="467"/>
        <v>0</v>
      </c>
      <c r="H1262" s="127">
        <f t="shared" si="467"/>
        <v>0</v>
      </c>
      <c r="I1262" s="127">
        <f t="shared" si="467"/>
        <v>0</v>
      </c>
      <c r="J1262" s="38">
        <f t="shared" si="467"/>
        <v>0</v>
      </c>
      <c r="K1262" s="38">
        <f t="shared" si="467"/>
        <v>0</v>
      </c>
      <c r="L1262" s="38">
        <f t="shared" si="467"/>
        <v>0</v>
      </c>
      <c r="M1262" s="38">
        <f t="shared" si="467"/>
        <v>0</v>
      </c>
      <c r="N1262" s="38">
        <f t="shared" si="467"/>
        <v>0</v>
      </c>
      <c r="O1262" s="38">
        <f t="shared" si="467"/>
        <v>0</v>
      </c>
      <c r="P1262" s="38">
        <f t="shared" si="467"/>
        <v>0</v>
      </c>
      <c r="Q1262" s="38">
        <f t="shared" si="467"/>
        <v>0</v>
      </c>
      <c r="R1262" s="110"/>
    </row>
    <row r="1263" spans="1:18" s="26" customFormat="1" ht="33.75" hidden="1">
      <c r="A1263" s="124" t="s">
        <v>77</v>
      </c>
      <c r="B1263" s="125" t="s">
        <v>168</v>
      </c>
      <c r="C1263" s="125" t="s">
        <v>17</v>
      </c>
      <c r="D1263" s="140" t="s">
        <v>370</v>
      </c>
      <c r="E1263" s="125" t="s">
        <v>471</v>
      </c>
      <c r="F1263" s="127">
        <f>F1264+F1265</f>
        <v>0</v>
      </c>
      <c r="G1263" s="127">
        <f t="shared" ref="G1263:Q1263" si="468">G1264+G1265</f>
        <v>0</v>
      </c>
      <c r="H1263" s="127">
        <f t="shared" si="468"/>
        <v>0</v>
      </c>
      <c r="I1263" s="127">
        <f t="shared" si="468"/>
        <v>0</v>
      </c>
      <c r="J1263" s="38">
        <f t="shared" si="468"/>
        <v>0</v>
      </c>
      <c r="K1263" s="38">
        <f t="shared" si="468"/>
        <v>0</v>
      </c>
      <c r="L1263" s="38">
        <f t="shared" si="468"/>
        <v>0</v>
      </c>
      <c r="M1263" s="38">
        <f t="shared" si="468"/>
        <v>0</v>
      </c>
      <c r="N1263" s="38">
        <f t="shared" si="468"/>
        <v>0</v>
      </c>
      <c r="O1263" s="38">
        <f t="shared" si="468"/>
        <v>0</v>
      </c>
      <c r="P1263" s="38">
        <f t="shared" si="468"/>
        <v>0</v>
      </c>
      <c r="Q1263" s="38">
        <f t="shared" si="468"/>
        <v>0</v>
      </c>
      <c r="R1263" s="110"/>
    </row>
    <row r="1264" spans="1:18" s="26" customFormat="1" ht="20.25" hidden="1">
      <c r="A1264" s="130" t="s">
        <v>146</v>
      </c>
      <c r="B1264" s="125" t="s">
        <v>168</v>
      </c>
      <c r="C1264" s="125" t="s">
        <v>17</v>
      </c>
      <c r="D1264" s="140" t="s">
        <v>370</v>
      </c>
      <c r="E1264" s="125" t="s">
        <v>472</v>
      </c>
      <c r="F1264" s="127"/>
      <c r="G1264" s="127"/>
      <c r="H1264" s="127"/>
      <c r="I1264" s="128"/>
      <c r="J1264" s="60"/>
      <c r="K1264" s="60"/>
      <c r="L1264" s="60"/>
      <c r="M1264" s="60"/>
      <c r="N1264" s="38">
        <f>F1264+J1264+K1264</f>
        <v>0</v>
      </c>
      <c r="O1264" s="38">
        <f>G1264+K1264</f>
        <v>0</v>
      </c>
      <c r="P1264" s="38">
        <f>H1264+L1264+M1264</f>
        <v>0</v>
      </c>
      <c r="Q1264" s="39">
        <f>I1264+M1264</f>
        <v>0</v>
      </c>
      <c r="R1264" s="110"/>
    </row>
    <row r="1265" spans="1:18" s="26" customFormat="1" ht="20.25" hidden="1">
      <c r="A1265" s="130" t="s">
        <v>78</v>
      </c>
      <c r="B1265" s="125" t="s">
        <v>168</v>
      </c>
      <c r="C1265" s="125" t="s">
        <v>17</v>
      </c>
      <c r="D1265" s="140" t="s">
        <v>370</v>
      </c>
      <c r="E1265" s="125" t="s">
        <v>516</v>
      </c>
      <c r="F1265" s="127"/>
      <c r="G1265" s="127"/>
      <c r="H1265" s="127"/>
      <c r="I1265" s="128"/>
      <c r="J1265" s="60"/>
      <c r="K1265" s="60"/>
      <c r="L1265" s="60"/>
      <c r="M1265" s="60"/>
      <c r="N1265" s="38">
        <f>F1265+J1265+K1265</f>
        <v>0</v>
      </c>
      <c r="O1265" s="38">
        <f>G1265+K1265</f>
        <v>0</v>
      </c>
      <c r="P1265" s="38">
        <f>H1265+L1265+M1265</f>
        <v>0</v>
      </c>
      <c r="Q1265" s="39">
        <f>I1265+M1265</f>
        <v>0</v>
      </c>
      <c r="R1265" s="110"/>
    </row>
    <row r="1266" spans="1:18" s="26" customFormat="1" ht="33.75" hidden="1">
      <c r="A1266" s="130" t="s">
        <v>365</v>
      </c>
      <c r="B1266" s="125" t="s">
        <v>168</v>
      </c>
      <c r="C1266" s="125" t="s">
        <v>17</v>
      </c>
      <c r="D1266" s="140" t="s">
        <v>371</v>
      </c>
      <c r="E1266" s="125"/>
      <c r="F1266" s="127">
        <f t="shared" ref="F1266:Q1266" si="469">F1267</f>
        <v>0</v>
      </c>
      <c r="G1266" s="127">
        <f t="shared" si="469"/>
        <v>0</v>
      </c>
      <c r="H1266" s="127">
        <f t="shared" si="469"/>
        <v>0</v>
      </c>
      <c r="I1266" s="127">
        <f t="shared" si="469"/>
        <v>0</v>
      </c>
      <c r="J1266" s="38">
        <f t="shared" si="469"/>
        <v>0</v>
      </c>
      <c r="K1266" s="38">
        <f t="shared" si="469"/>
        <v>0</v>
      </c>
      <c r="L1266" s="38">
        <f t="shared" si="469"/>
        <v>0</v>
      </c>
      <c r="M1266" s="38">
        <f t="shared" si="469"/>
        <v>0</v>
      </c>
      <c r="N1266" s="38">
        <f t="shared" si="469"/>
        <v>0</v>
      </c>
      <c r="O1266" s="38">
        <f t="shared" si="469"/>
        <v>0</v>
      </c>
      <c r="P1266" s="38">
        <f t="shared" si="469"/>
        <v>0</v>
      </c>
      <c r="Q1266" s="38">
        <f t="shared" si="469"/>
        <v>0</v>
      </c>
      <c r="R1266" s="110"/>
    </row>
    <row r="1267" spans="1:18" s="26" customFormat="1" ht="33.75" hidden="1">
      <c r="A1267" s="124" t="s">
        <v>77</v>
      </c>
      <c r="B1267" s="125" t="s">
        <v>168</v>
      </c>
      <c r="C1267" s="125" t="s">
        <v>17</v>
      </c>
      <c r="D1267" s="140" t="s">
        <v>371</v>
      </c>
      <c r="E1267" s="125" t="s">
        <v>471</v>
      </c>
      <c r="F1267" s="127">
        <f>F1268+F1269</f>
        <v>0</v>
      </c>
      <c r="G1267" s="127">
        <f t="shared" ref="G1267:Q1267" si="470">G1268+G1269</f>
        <v>0</v>
      </c>
      <c r="H1267" s="127">
        <f t="shared" si="470"/>
        <v>0</v>
      </c>
      <c r="I1267" s="127">
        <f t="shared" si="470"/>
        <v>0</v>
      </c>
      <c r="J1267" s="38">
        <f t="shared" si="470"/>
        <v>0</v>
      </c>
      <c r="K1267" s="38">
        <f t="shared" si="470"/>
        <v>0</v>
      </c>
      <c r="L1267" s="38">
        <f t="shared" si="470"/>
        <v>0</v>
      </c>
      <c r="M1267" s="38">
        <f t="shared" si="470"/>
        <v>0</v>
      </c>
      <c r="N1267" s="38">
        <f t="shared" si="470"/>
        <v>0</v>
      </c>
      <c r="O1267" s="38">
        <f t="shared" si="470"/>
        <v>0</v>
      </c>
      <c r="P1267" s="38">
        <f t="shared" si="470"/>
        <v>0</v>
      </c>
      <c r="Q1267" s="38">
        <f t="shared" si="470"/>
        <v>0</v>
      </c>
      <c r="R1267" s="110"/>
    </row>
    <row r="1268" spans="1:18" s="26" customFormat="1" ht="20.25" hidden="1">
      <c r="A1268" s="130" t="s">
        <v>146</v>
      </c>
      <c r="B1268" s="125" t="s">
        <v>168</v>
      </c>
      <c r="C1268" s="125" t="s">
        <v>17</v>
      </c>
      <c r="D1268" s="140" t="s">
        <v>371</v>
      </c>
      <c r="E1268" s="125" t="s">
        <v>472</v>
      </c>
      <c r="F1268" s="127"/>
      <c r="G1268" s="127"/>
      <c r="H1268" s="127"/>
      <c r="I1268" s="128"/>
      <c r="J1268" s="60"/>
      <c r="K1268" s="60"/>
      <c r="L1268" s="60"/>
      <c r="M1268" s="60"/>
      <c r="N1268" s="38">
        <f>F1268+J1268+K1268</f>
        <v>0</v>
      </c>
      <c r="O1268" s="38">
        <f>G1268+K1268</f>
        <v>0</v>
      </c>
      <c r="P1268" s="38">
        <f>H1268+L1268+M1268</f>
        <v>0</v>
      </c>
      <c r="Q1268" s="39">
        <f>I1268+M1268</f>
        <v>0</v>
      </c>
      <c r="R1268" s="110"/>
    </row>
    <row r="1269" spans="1:18" s="26" customFormat="1" ht="20.25" hidden="1">
      <c r="A1269" s="130" t="s">
        <v>78</v>
      </c>
      <c r="B1269" s="125" t="s">
        <v>168</v>
      </c>
      <c r="C1269" s="125" t="s">
        <v>17</v>
      </c>
      <c r="D1269" s="140" t="s">
        <v>371</v>
      </c>
      <c r="E1269" s="125" t="s">
        <v>516</v>
      </c>
      <c r="F1269" s="127"/>
      <c r="G1269" s="127"/>
      <c r="H1269" s="127"/>
      <c r="I1269" s="128"/>
      <c r="J1269" s="60"/>
      <c r="K1269" s="60"/>
      <c r="L1269" s="60"/>
      <c r="M1269" s="60"/>
      <c r="N1269" s="38">
        <f>F1269+J1269+K1269</f>
        <v>0</v>
      </c>
      <c r="O1269" s="38">
        <f>G1269+K1269</f>
        <v>0</v>
      </c>
      <c r="P1269" s="38">
        <f>H1269+L1269+M1269</f>
        <v>0</v>
      </c>
      <c r="Q1269" s="39">
        <f>I1269+M1269</f>
        <v>0</v>
      </c>
      <c r="R1269" s="110"/>
    </row>
    <row r="1270" spans="1:18" s="26" customFormat="1" ht="33.75" hidden="1">
      <c r="A1270" s="155" t="s">
        <v>372</v>
      </c>
      <c r="B1270" s="125" t="s">
        <v>168</v>
      </c>
      <c r="C1270" s="125" t="s">
        <v>17</v>
      </c>
      <c r="D1270" s="125" t="s">
        <v>373</v>
      </c>
      <c r="E1270" s="125"/>
      <c r="F1270" s="127">
        <f t="shared" ref="F1270:Q1270" si="471">F1271</f>
        <v>0</v>
      </c>
      <c r="G1270" s="127">
        <f t="shared" si="471"/>
        <v>0</v>
      </c>
      <c r="H1270" s="127">
        <f t="shared" si="471"/>
        <v>0</v>
      </c>
      <c r="I1270" s="127">
        <f t="shared" si="471"/>
        <v>0</v>
      </c>
      <c r="J1270" s="38">
        <f t="shared" si="471"/>
        <v>0</v>
      </c>
      <c r="K1270" s="38">
        <f t="shared" si="471"/>
        <v>0</v>
      </c>
      <c r="L1270" s="38">
        <f t="shared" si="471"/>
        <v>0</v>
      </c>
      <c r="M1270" s="38">
        <f t="shared" si="471"/>
        <v>0</v>
      </c>
      <c r="N1270" s="38">
        <f t="shared" si="471"/>
        <v>0</v>
      </c>
      <c r="O1270" s="38">
        <f t="shared" si="471"/>
        <v>0</v>
      </c>
      <c r="P1270" s="38">
        <f t="shared" si="471"/>
        <v>0</v>
      </c>
      <c r="Q1270" s="38">
        <f t="shared" si="471"/>
        <v>0</v>
      </c>
      <c r="R1270" s="110"/>
    </row>
    <row r="1271" spans="1:18" s="26" customFormat="1" ht="33.75" hidden="1">
      <c r="A1271" s="158" t="s">
        <v>77</v>
      </c>
      <c r="B1271" s="125" t="s">
        <v>168</v>
      </c>
      <c r="C1271" s="125" t="s">
        <v>17</v>
      </c>
      <c r="D1271" s="125" t="s">
        <v>373</v>
      </c>
      <c r="E1271" s="125" t="s">
        <v>471</v>
      </c>
      <c r="F1271" s="127">
        <f t="shared" ref="F1271:Q1271" si="472">F1272+F1273</f>
        <v>0</v>
      </c>
      <c r="G1271" s="127">
        <f t="shared" si="472"/>
        <v>0</v>
      </c>
      <c r="H1271" s="127">
        <f t="shared" si="472"/>
        <v>0</v>
      </c>
      <c r="I1271" s="127">
        <f t="shared" si="472"/>
        <v>0</v>
      </c>
      <c r="J1271" s="38">
        <f t="shared" si="472"/>
        <v>0</v>
      </c>
      <c r="K1271" s="38">
        <f t="shared" si="472"/>
        <v>0</v>
      </c>
      <c r="L1271" s="38">
        <f t="shared" si="472"/>
        <v>0</v>
      </c>
      <c r="M1271" s="38">
        <f t="shared" si="472"/>
        <v>0</v>
      </c>
      <c r="N1271" s="38">
        <f t="shared" si="472"/>
        <v>0</v>
      </c>
      <c r="O1271" s="38">
        <f t="shared" si="472"/>
        <v>0</v>
      </c>
      <c r="P1271" s="38">
        <f t="shared" si="472"/>
        <v>0</v>
      </c>
      <c r="Q1271" s="38">
        <f t="shared" si="472"/>
        <v>0</v>
      </c>
      <c r="R1271" s="110"/>
    </row>
    <row r="1272" spans="1:18" s="26" customFormat="1" ht="20.25" hidden="1">
      <c r="A1272" s="130" t="s">
        <v>146</v>
      </c>
      <c r="B1272" s="125" t="s">
        <v>168</v>
      </c>
      <c r="C1272" s="125" t="s">
        <v>17</v>
      </c>
      <c r="D1272" s="125" t="s">
        <v>373</v>
      </c>
      <c r="E1272" s="125" t="s">
        <v>472</v>
      </c>
      <c r="F1272" s="127"/>
      <c r="G1272" s="127"/>
      <c r="H1272" s="127"/>
      <c r="I1272" s="128"/>
      <c r="J1272" s="60"/>
      <c r="K1272" s="60"/>
      <c r="L1272" s="60"/>
      <c r="M1272" s="60"/>
      <c r="N1272" s="38">
        <f>F1272+J1272+K1272</f>
        <v>0</v>
      </c>
      <c r="O1272" s="38">
        <f>G1272+K1272</f>
        <v>0</v>
      </c>
      <c r="P1272" s="38">
        <f>H1272+L1272+M1272</f>
        <v>0</v>
      </c>
      <c r="Q1272" s="39">
        <f>I1272+M1272</f>
        <v>0</v>
      </c>
      <c r="R1272" s="110"/>
    </row>
    <row r="1273" spans="1:18" s="26" customFormat="1" ht="20.25" hidden="1">
      <c r="A1273" s="130" t="s">
        <v>78</v>
      </c>
      <c r="B1273" s="125" t="s">
        <v>168</v>
      </c>
      <c r="C1273" s="125" t="s">
        <v>17</v>
      </c>
      <c r="D1273" s="125" t="s">
        <v>373</v>
      </c>
      <c r="E1273" s="125" t="s">
        <v>516</v>
      </c>
      <c r="F1273" s="127"/>
      <c r="G1273" s="127"/>
      <c r="H1273" s="127"/>
      <c r="I1273" s="128"/>
      <c r="J1273" s="60"/>
      <c r="K1273" s="60"/>
      <c r="L1273" s="60"/>
      <c r="M1273" s="60"/>
      <c r="N1273" s="38">
        <f>F1273+J1273+K1273</f>
        <v>0</v>
      </c>
      <c r="O1273" s="38">
        <f>G1273+K1273</f>
        <v>0</v>
      </c>
      <c r="P1273" s="38">
        <f>H1273+L1273+M1273</f>
        <v>0</v>
      </c>
      <c r="Q1273" s="39">
        <f>I1273+M1273</f>
        <v>0</v>
      </c>
      <c r="R1273" s="110"/>
    </row>
    <row r="1274" spans="1:18" s="26" customFormat="1" ht="33.75" hidden="1">
      <c r="A1274" s="158" t="s">
        <v>688</v>
      </c>
      <c r="B1274" s="125" t="s">
        <v>168</v>
      </c>
      <c r="C1274" s="125" t="s">
        <v>17</v>
      </c>
      <c r="D1274" s="131" t="s">
        <v>689</v>
      </c>
      <c r="E1274" s="126"/>
      <c r="F1274" s="127">
        <f>F1275</f>
        <v>0</v>
      </c>
      <c r="G1274" s="127">
        <f t="shared" ref="G1274:I1275" si="473">G1275</f>
        <v>0</v>
      </c>
      <c r="H1274" s="127">
        <f t="shared" si="473"/>
        <v>0</v>
      </c>
      <c r="I1274" s="128">
        <f t="shared" si="473"/>
        <v>0</v>
      </c>
      <c r="J1274" s="60"/>
      <c r="K1274" s="60"/>
      <c r="L1274" s="60"/>
      <c r="M1274" s="60"/>
      <c r="N1274" s="38">
        <f>N1275</f>
        <v>0</v>
      </c>
      <c r="O1274" s="38">
        <f t="shared" ref="O1274:Q1275" si="474">O1275</f>
        <v>0</v>
      </c>
      <c r="P1274" s="38">
        <f t="shared" si="474"/>
        <v>0</v>
      </c>
      <c r="Q1274" s="39">
        <f t="shared" si="474"/>
        <v>0</v>
      </c>
      <c r="R1274" s="110"/>
    </row>
    <row r="1275" spans="1:18" s="26" customFormat="1" ht="50.25" hidden="1">
      <c r="A1275" s="158" t="s">
        <v>690</v>
      </c>
      <c r="B1275" s="125" t="s">
        <v>168</v>
      </c>
      <c r="C1275" s="125" t="s">
        <v>17</v>
      </c>
      <c r="D1275" s="131" t="s">
        <v>691</v>
      </c>
      <c r="E1275" s="126"/>
      <c r="F1275" s="127">
        <f>F1276</f>
        <v>0</v>
      </c>
      <c r="G1275" s="127">
        <f t="shared" si="473"/>
        <v>0</v>
      </c>
      <c r="H1275" s="127">
        <f t="shared" si="473"/>
        <v>0</v>
      </c>
      <c r="I1275" s="128">
        <f t="shared" si="473"/>
        <v>0</v>
      </c>
      <c r="J1275" s="60"/>
      <c r="K1275" s="60"/>
      <c r="L1275" s="60"/>
      <c r="M1275" s="60"/>
      <c r="N1275" s="38">
        <f>N1276</f>
        <v>0</v>
      </c>
      <c r="O1275" s="38">
        <f t="shared" si="474"/>
        <v>0</v>
      </c>
      <c r="P1275" s="38">
        <f t="shared" si="474"/>
        <v>0</v>
      </c>
      <c r="Q1275" s="39">
        <f t="shared" si="474"/>
        <v>0</v>
      </c>
      <c r="R1275" s="110"/>
    </row>
    <row r="1276" spans="1:18" s="26" customFormat="1" ht="33.75" hidden="1">
      <c r="A1276" s="158" t="s">
        <v>77</v>
      </c>
      <c r="B1276" s="125" t="s">
        <v>168</v>
      </c>
      <c r="C1276" s="125" t="s">
        <v>17</v>
      </c>
      <c r="D1276" s="131" t="s">
        <v>691</v>
      </c>
      <c r="E1276" s="125" t="s">
        <v>471</v>
      </c>
      <c r="F1276" s="127">
        <f>F1277+F1278</f>
        <v>0</v>
      </c>
      <c r="G1276" s="127">
        <f>G1277+G1278</f>
        <v>0</v>
      </c>
      <c r="H1276" s="127">
        <f>H1277+H1278</f>
        <v>0</v>
      </c>
      <c r="I1276" s="128">
        <f>I1277+I1278</f>
        <v>0</v>
      </c>
      <c r="J1276" s="60"/>
      <c r="K1276" s="60"/>
      <c r="L1276" s="60"/>
      <c r="M1276" s="60"/>
      <c r="N1276" s="38">
        <f>N1277+N1278</f>
        <v>0</v>
      </c>
      <c r="O1276" s="38">
        <f>O1277+O1278</f>
        <v>0</v>
      </c>
      <c r="P1276" s="38">
        <f>P1277+P1278</f>
        <v>0</v>
      </c>
      <c r="Q1276" s="39">
        <f>Q1277+Q1278</f>
        <v>0</v>
      </c>
      <c r="R1276" s="110"/>
    </row>
    <row r="1277" spans="1:18" s="26" customFormat="1" ht="20.25" hidden="1">
      <c r="A1277" s="130" t="s">
        <v>146</v>
      </c>
      <c r="B1277" s="125" t="s">
        <v>168</v>
      </c>
      <c r="C1277" s="125" t="s">
        <v>17</v>
      </c>
      <c r="D1277" s="131" t="s">
        <v>691</v>
      </c>
      <c r="E1277" s="125" t="s">
        <v>472</v>
      </c>
      <c r="F1277" s="127"/>
      <c r="G1277" s="127"/>
      <c r="H1277" s="127"/>
      <c r="I1277" s="128"/>
      <c r="J1277" s="60"/>
      <c r="K1277" s="60"/>
      <c r="L1277" s="60"/>
      <c r="M1277" s="60"/>
      <c r="N1277" s="38">
        <f>F1277+J1277+K1277</f>
        <v>0</v>
      </c>
      <c r="O1277" s="38">
        <f>G1277+K1277</f>
        <v>0</v>
      </c>
      <c r="P1277" s="38">
        <f>H1277+L1277+M1277</f>
        <v>0</v>
      </c>
      <c r="Q1277" s="39">
        <f>I1277+M1277</f>
        <v>0</v>
      </c>
      <c r="R1277" s="110"/>
    </row>
    <row r="1278" spans="1:18" s="26" customFormat="1" ht="20.25" hidden="1">
      <c r="A1278" s="130" t="s">
        <v>78</v>
      </c>
      <c r="B1278" s="125" t="s">
        <v>168</v>
      </c>
      <c r="C1278" s="125" t="s">
        <v>17</v>
      </c>
      <c r="D1278" s="131" t="s">
        <v>691</v>
      </c>
      <c r="E1278" s="125" t="s">
        <v>516</v>
      </c>
      <c r="F1278" s="127"/>
      <c r="G1278" s="127"/>
      <c r="H1278" s="127"/>
      <c r="I1278" s="128"/>
      <c r="J1278" s="60"/>
      <c r="K1278" s="60"/>
      <c r="L1278" s="60"/>
      <c r="M1278" s="60"/>
      <c r="N1278" s="38">
        <f>F1278+J1278+K1278</f>
        <v>0</v>
      </c>
      <c r="O1278" s="38">
        <f>G1278+K1278</f>
        <v>0</v>
      </c>
      <c r="P1278" s="38">
        <f>H1278+L1278+M1278</f>
        <v>0</v>
      </c>
      <c r="Q1278" s="39">
        <f>I1278+M1278</f>
        <v>0</v>
      </c>
      <c r="R1278" s="110"/>
    </row>
    <row r="1279" spans="1:18" s="26" customFormat="1" ht="20.25" hidden="1">
      <c r="A1279" s="124" t="s">
        <v>733</v>
      </c>
      <c r="B1279" s="125" t="s">
        <v>168</v>
      </c>
      <c r="C1279" s="125" t="s">
        <v>17</v>
      </c>
      <c r="D1279" s="133" t="s">
        <v>734</v>
      </c>
      <c r="E1279" s="125"/>
      <c r="F1279" s="127">
        <f t="shared" ref="F1279:I1281" si="475">F1280</f>
        <v>0</v>
      </c>
      <c r="G1279" s="127">
        <f t="shared" si="475"/>
        <v>0</v>
      </c>
      <c r="H1279" s="127">
        <f t="shared" si="475"/>
        <v>0</v>
      </c>
      <c r="I1279" s="128">
        <f t="shared" si="475"/>
        <v>0</v>
      </c>
      <c r="J1279" s="60"/>
      <c r="K1279" s="60"/>
      <c r="L1279" s="60"/>
      <c r="M1279" s="60"/>
      <c r="N1279" s="38">
        <f t="shared" ref="N1279:Q1281" si="476">N1280</f>
        <v>0</v>
      </c>
      <c r="O1279" s="38">
        <f t="shared" si="476"/>
        <v>0</v>
      </c>
      <c r="P1279" s="38">
        <f t="shared" si="476"/>
        <v>0</v>
      </c>
      <c r="Q1279" s="39">
        <f t="shared" si="476"/>
        <v>0</v>
      </c>
      <c r="R1279" s="110"/>
    </row>
    <row r="1280" spans="1:18" s="26" customFormat="1" ht="50.25" hidden="1">
      <c r="A1280" s="158" t="s">
        <v>735</v>
      </c>
      <c r="B1280" s="125" t="s">
        <v>168</v>
      </c>
      <c r="C1280" s="125" t="s">
        <v>17</v>
      </c>
      <c r="D1280" s="133" t="s">
        <v>736</v>
      </c>
      <c r="E1280" s="152"/>
      <c r="F1280" s="127">
        <f t="shared" si="475"/>
        <v>0</v>
      </c>
      <c r="G1280" s="127">
        <f t="shared" si="475"/>
        <v>0</v>
      </c>
      <c r="H1280" s="127">
        <f t="shared" si="475"/>
        <v>0</v>
      </c>
      <c r="I1280" s="128">
        <f t="shared" si="475"/>
        <v>0</v>
      </c>
      <c r="J1280" s="60"/>
      <c r="K1280" s="60"/>
      <c r="L1280" s="60"/>
      <c r="M1280" s="60"/>
      <c r="N1280" s="38">
        <f t="shared" si="476"/>
        <v>0</v>
      </c>
      <c r="O1280" s="38">
        <f t="shared" si="476"/>
        <v>0</v>
      </c>
      <c r="P1280" s="38">
        <f t="shared" si="476"/>
        <v>0</v>
      </c>
      <c r="Q1280" s="39">
        <f t="shared" si="476"/>
        <v>0</v>
      </c>
      <c r="R1280" s="110"/>
    </row>
    <row r="1281" spans="1:18" s="26" customFormat="1" ht="33.75" hidden="1">
      <c r="A1281" s="130" t="s">
        <v>197</v>
      </c>
      <c r="B1281" s="125" t="s">
        <v>168</v>
      </c>
      <c r="C1281" s="125" t="s">
        <v>17</v>
      </c>
      <c r="D1281" s="133" t="s">
        <v>736</v>
      </c>
      <c r="E1281" s="152">
        <v>400</v>
      </c>
      <c r="F1281" s="127">
        <f t="shared" si="475"/>
        <v>0</v>
      </c>
      <c r="G1281" s="127">
        <f t="shared" si="475"/>
        <v>0</v>
      </c>
      <c r="H1281" s="127">
        <f t="shared" si="475"/>
        <v>0</v>
      </c>
      <c r="I1281" s="128">
        <f t="shared" si="475"/>
        <v>0</v>
      </c>
      <c r="J1281" s="60"/>
      <c r="K1281" s="60"/>
      <c r="L1281" s="60"/>
      <c r="M1281" s="60"/>
      <c r="N1281" s="38">
        <f t="shared" si="476"/>
        <v>0</v>
      </c>
      <c r="O1281" s="38">
        <f t="shared" si="476"/>
        <v>0</v>
      </c>
      <c r="P1281" s="38">
        <f t="shared" si="476"/>
        <v>0</v>
      </c>
      <c r="Q1281" s="39">
        <f t="shared" si="476"/>
        <v>0</v>
      </c>
      <c r="R1281" s="110"/>
    </row>
    <row r="1282" spans="1:18" s="26" customFormat="1" ht="20.25" hidden="1">
      <c r="A1282" s="130" t="s">
        <v>195</v>
      </c>
      <c r="B1282" s="125" t="s">
        <v>168</v>
      </c>
      <c r="C1282" s="125" t="s">
        <v>17</v>
      </c>
      <c r="D1282" s="133" t="s">
        <v>736</v>
      </c>
      <c r="E1282" s="152">
        <v>410</v>
      </c>
      <c r="F1282" s="127"/>
      <c r="G1282" s="127"/>
      <c r="H1282" s="127"/>
      <c r="I1282" s="128"/>
      <c r="J1282" s="60"/>
      <c r="K1282" s="60"/>
      <c r="L1282" s="60"/>
      <c r="M1282" s="60"/>
      <c r="N1282" s="38">
        <f>F1282+J1282+K1282</f>
        <v>0</v>
      </c>
      <c r="O1282" s="38">
        <f>G1282+K1282</f>
        <v>0</v>
      </c>
      <c r="P1282" s="38">
        <f>H1282+L1282+M1282</f>
        <v>0</v>
      </c>
      <c r="Q1282" s="39">
        <f>I1282+M1282</f>
        <v>0</v>
      </c>
      <c r="R1282" s="110"/>
    </row>
    <row r="1283" spans="1:18" s="41" customFormat="1" ht="20.25">
      <c r="A1283" s="10" t="s">
        <v>19</v>
      </c>
      <c r="B1283" s="3" t="s">
        <v>168</v>
      </c>
      <c r="C1283" s="3" t="s">
        <v>17</v>
      </c>
      <c r="D1283" s="5" t="s">
        <v>20</v>
      </c>
      <c r="E1283" s="3"/>
      <c r="F1283" s="38">
        <f>F1284+F1303+F1326+F1322+F1329+F1333</f>
        <v>540326</v>
      </c>
      <c r="G1283" s="38">
        <f t="shared" ref="G1283:I1283" si="477">G1284+G1303+G1326+G1322+G1329+G1333</f>
        <v>0</v>
      </c>
      <c r="H1283" s="38">
        <f t="shared" si="477"/>
        <v>545727</v>
      </c>
      <c r="I1283" s="38">
        <f t="shared" si="477"/>
        <v>0</v>
      </c>
      <c r="J1283" s="54"/>
      <c r="K1283" s="54"/>
      <c r="L1283" s="54"/>
      <c r="M1283" s="54"/>
      <c r="N1283" s="38">
        <f>N1284+N1303+N1326+N1322</f>
        <v>540040</v>
      </c>
      <c r="O1283" s="38">
        <f>O1284+O1303+O1326+O1322</f>
        <v>0</v>
      </c>
      <c r="P1283" s="38">
        <f>P1284+P1303+P1326+P1322</f>
        <v>545727</v>
      </c>
      <c r="Q1283" s="39">
        <f>Q1284+Q1303+Q1326+Q1322</f>
        <v>0</v>
      </c>
      <c r="R1283" s="110"/>
    </row>
    <row r="1284" spans="1:18" s="41" customFormat="1" ht="33.75">
      <c r="A1284" s="76" t="s">
        <v>73</v>
      </c>
      <c r="B1284" s="3" t="s">
        <v>168</v>
      </c>
      <c r="C1284" s="3" t="s">
        <v>17</v>
      </c>
      <c r="D1284" s="51" t="s">
        <v>159</v>
      </c>
      <c r="E1284" s="3"/>
      <c r="F1284" s="38">
        <f>F1288+F1292+F1295+F1299+F1285</f>
        <v>534448</v>
      </c>
      <c r="G1284" s="38">
        <f>G1288+G1292+G1295+G1299+G1285</f>
        <v>0</v>
      </c>
      <c r="H1284" s="38">
        <f>H1288+H1292+H1295+H1299+H1285</f>
        <v>534448</v>
      </c>
      <c r="I1284" s="39">
        <f>I1288+I1292+I1295+I1299+I1285</f>
        <v>0</v>
      </c>
      <c r="J1284" s="54"/>
      <c r="K1284" s="54"/>
      <c r="L1284" s="54"/>
      <c r="M1284" s="54"/>
      <c r="N1284" s="38">
        <f>N1288+N1292+N1295+N1299+N1285</f>
        <v>534448</v>
      </c>
      <c r="O1284" s="38">
        <f>O1288+O1292+O1295+O1299+O1285</f>
        <v>0</v>
      </c>
      <c r="P1284" s="38">
        <f>P1288+P1292+P1295+P1299+P1285</f>
        <v>534448</v>
      </c>
      <c r="Q1284" s="39">
        <f>Q1288+Q1292+Q1295+Q1299+Q1285</f>
        <v>0</v>
      </c>
      <c r="R1284" s="110"/>
    </row>
    <row r="1285" spans="1:18" s="41" customFormat="1" ht="20.25">
      <c r="A1285" s="76" t="s">
        <v>357</v>
      </c>
      <c r="B1285" s="3" t="s">
        <v>168</v>
      </c>
      <c r="C1285" s="3" t="s">
        <v>17</v>
      </c>
      <c r="D1285" s="51" t="s">
        <v>374</v>
      </c>
      <c r="E1285" s="3"/>
      <c r="F1285" s="38">
        <f t="shared" ref="F1285:I1286" si="478">F1286</f>
        <v>33585</v>
      </c>
      <c r="G1285" s="38">
        <f t="shared" si="478"/>
        <v>0</v>
      </c>
      <c r="H1285" s="38">
        <f t="shared" si="478"/>
        <v>33585</v>
      </c>
      <c r="I1285" s="39">
        <f t="shared" si="478"/>
        <v>0</v>
      </c>
      <c r="J1285" s="54"/>
      <c r="K1285" s="54"/>
      <c r="L1285" s="54"/>
      <c r="M1285" s="54"/>
      <c r="N1285" s="38">
        <f t="shared" ref="N1285:Q1286" si="479">N1286</f>
        <v>33585</v>
      </c>
      <c r="O1285" s="38">
        <f t="shared" si="479"/>
        <v>0</v>
      </c>
      <c r="P1285" s="38">
        <f t="shared" si="479"/>
        <v>33585</v>
      </c>
      <c r="Q1285" s="39">
        <f t="shared" si="479"/>
        <v>0</v>
      </c>
      <c r="R1285" s="110"/>
    </row>
    <row r="1286" spans="1:18" s="41" customFormat="1" ht="33.75">
      <c r="A1286" s="76" t="s">
        <v>77</v>
      </c>
      <c r="B1286" s="3" t="s">
        <v>168</v>
      </c>
      <c r="C1286" s="3" t="s">
        <v>17</v>
      </c>
      <c r="D1286" s="51" t="s">
        <v>374</v>
      </c>
      <c r="E1286" s="3" t="s">
        <v>471</v>
      </c>
      <c r="F1286" s="38">
        <f t="shared" si="478"/>
        <v>33585</v>
      </c>
      <c r="G1286" s="38">
        <f t="shared" si="478"/>
        <v>0</v>
      </c>
      <c r="H1286" s="38">
        <f t="shared" si="478"/>
        <v>33585</v>
      </c>
      <c r="I1286" s="39">
        <f t="shared" si="478"/>
        <v>0</v>
      </c>
      <c r="J1286" s="54"/>
      <c r="K1286" s="54"/>
      <c r="L1286" s="54"/>
      <c r="M1286" s="54"/>
      <c r="N1286" s="38">
        <f t="shared" si="479"/>
        <v>33585</v>
      </c>
      <c r="O1286" s="38">
        <f t="shared" si="479"/>
        <v>0</v>
      </c>
      <c r="P1286" s="38">
        <f t="shared" si="479"/>
        <v>33585</v>
      </c>
      <c r="Q1286" s="39">
        <f t="shared" si="479"/>
        <v>0</v>
      </c>
      <c r="R1286" s="110"/>
    </row>
    <row r="1287" spans="1:18" s="41" customFormat="1" ht="20.25">
      <c r="A1287" s="76" t="s">
        <v>78</v>
      </c>
      <c r="B1287" s="3" t="s">
        <v>168</v>
      </c>
      <c r="C1287" s="3" t="s">
        <v>17</v>
      </c>
      <c r="D1287" s="51" t="s">
        <v>374</v>
      </c>
      <c r="E1287" s="3" t="s">
        <v>516</v>
      </c>
      <c r="F1287" s="38">
        <v>33585</v>
      </c>
      <c r="G1287" s="38"/>
      <c r="H1287" s="38">
        <v>33585</v>
      </c>
      <c r="I1287" s="39"/>
      <c r="J1287" s="54"/>
      <c r="K1287" s="54"/>
      <c r="L1287" s="54"/>
      <c r="M1287" s="54"/>
      <c r="N1287" s="38">
        <f>F1287+J1287+K1287</f>
        <v>33585</v>
      </c>
      <c r="O1287" s="38">
        <f>G1287+K1287</f>
        <v>0</v>
      </c>
      <c r="P1287" s="38">
        <f>H1287+L1287+M1287</f>
        <v>33585</v>
      </c>
      <c r="Q1287" s="39">
        <f>I1287+M1287</f>
        <v>0</v>
      </c>
      <c r="R1287" s="110"/>
    </row>
    <row r="1288" spans="1:18" s="41" customFormat="1" ht="20.25">
      <c r="A1288" s="10" t="s">
        <v>359</v>
      </c>
      <c r="B1288" s="3" t="s">
        <v>168</v>
      </c>
      <c r="C1288" s="3" t="s">
        <v>17</v>
      </c>
      <c r="D1288" s="51" t="s">
        <v>375</v>
      </c>
      <c r="E1288" s="3"/>
      <c r="F1288" s="38">
        <f>F1289</f>
        <v>99507</v>
      </c>
      <c r="G1288" s="38">
        <f>G1289</f>
        <v>0</v>
      </c>
      <c r="H1288" s="38">
        <f>H1289</f>
        <v>99507</v>
      </c>
      <c r="I1288" s="39">
        <f>I1289</f>
        <v>0</v>
      </c>
      <c r="J1288" s="54"/>
      <c r="K1288" s="54"/>
      <c r="L1288" s="54"/>
      <c r="M1288" s="54"/>
      <c r="N1288" s="38">
        <f>N1289</f>
        <v>99507</v>
      </c>
      <c r="O1288" s="38">
        <f>O1289</f>
        <v>0</v>
      </c>
      <c r="P1288" s="38">
        <f>P1289</f>
        <v>99507</v>
      </c>
      <c r="Q1288" s="39">
        <f>Q1289</f>
        <v>0</v>
      </c>
      <c r="R1288" s="110"/>
    </row>
    <row r="1289" spans="1:18" s="41" customFormat="1" ht="33.75">
      <c r="A1289" s="8" t="s">
        <v>77</v>
      </c>
      <c r="B1289" s="3" t="s">
        <v>168</v>
      </c>
      <c r="C1289" s="3" t="s">
        <v>17</v>
      </c>
      <c r="D1289" s="51" t="s">
        <v>375</v>
      </c>
      <c r="E1289" s="3" t="s">
        <v>471</v>
      </c>
      <c r="F1289" s="38">
        <f>F1290+F1291</f>
        <v>99507</v>
      </c>
      <c r="G1289" s="38">
        <f>G1290+G1291</f>
        <v>0</v>
      </c>
      <c r="H1289" s="38">
        <f>H1290+H1291</f>
        <v>99507</v>
      </c>
      <c r="I1289" s="39">
        <f>I1290+I1291</f>
        <v>0</v>
      </c>
      <c r="J1289" s="54"/>
      <c r="K1289" s="54"/>
      <c r="L1289" s="54"/>
      <c r="M1289" s="54"/>
      <c r="N1289" s="38">
        <f>N1290+N1291</f>
        <v>99507</v>
      </c>
      <c r="O1289" s="38">
        <f>O1290+O1291</f>
        <v>0</v>
      </c>
      <c r="P1289" s="38">
        <f>P1290+P1291</f>
        <v>99507</v>
      </c>
      <c r="Q1289" s="39">
        <f>Q1290+Q1291</f>
        <v>0</v>
      </c>
      <c r="R1289" s="110"/>
    </row>
    <row r="1290" spans="1:18" s="41" customFormat="1" ht="20.25">
      <c r="A1290" s="10" t="s">
        <v>146</v>
      </c>
      <c r="B1290" s="3" t="s">
        <v>168</v>
      </c>
      <c r="C1290" s="3" t="s">
        <v>17</v>
      </c>
      <c r="D1290" s="51" t="s">
        <v>375</v>
      </c>
      <c r="E1290" s="3" t="s">
        <v>472</v>
      </c>
      <c r="F1290" s="38">
        <v>23482</v>
      </c>
      <c r="G1290" s="38"/>
      <c r="H1290" s="38">
        <v>23482</v>
      </c>
      <c r="I1290" s="39"/>
      <c r="J1290" s="54"/>
      <c r="K1290" s="54"/>
      <c r="L1290" s="54"/>
      <c r="M1290" s="54"/>
      <c r="N1290" s="38">
        <f>F1290+J1290+K1290</f>
        <v>23482</v>
      </c>
      <c r="O1290" s="38">
        <f>G1290+K1290</f>
        <v>0</v>
      </c>
      <c r="P1290" s="38">
        <f>H1290+L1290+M1290</f>
        <v>23482</v>
      </c>
      <c r="Q1290" s="39">
        <f>I1290+M1290</f>
        <v>0</v>
      </c>
      <c r="R1290" s="110"/>
    </row>
    <row r="1291" spans="1:18" s="41" customFormat="1" ht="20.25">
      <c r="A1291" s="10" t="s">
        <v>78</v>
      </c>
      <c r="B1291" s="3" t="s">
        <v>168</v>
      </c>
      <c r="C1291" s="3" t="s">
        <v>17</v>
      </c>
      <c r="D1291" s="51" t="s">
        <v>375</v>
      </c>
      <c r="E1291" s="3" t="s">
        <v>516</v>
      </c>
      <c r="F1291" s="38">
        <v>76025</v>
      </c>
      <c r="G1291" s="38"/>
      <c r="H1291" s="38">
        <v>76025</v>
      </c>
      <c r="I1291" s="39"/>
      <c r="J1291" s="54"/>
      <c r="K1291" s="54"/>
      <c r="L1291" s="54"/>
      <c r="M1291" s="54"/>
      <c r="N1291" s="38">
        <f>F1291+J1291+K1291</f>
        <v>76025</v>
      </c>
      <c r="O1291" s="38">
        <f>G1291+K1291</f>
        <v>0</v>
      </c>
      <c r="P1291" s="38">
        <f>H1291+L1291+M1291</f>
        <v>76025</v>
      </c>
      <c r="Q1291" s="39">
        <f>I1291+M1291</f>
        <v>0</v>
      </c>
      <c r="R1291" s="110"/>
    </row>
    <row r="1292" spans="1:18" s="41" customFormat="1" ht="20.25">
      <c r="A1292" s="10" t="s">
        <v>361</v>
      </c>
      <c r="B1292" s="3" t="s">
        <v>168</v>
      </c>
      <c r="C1292" s="3" t="s">
        <v>17</v>
      </c>
      <c r="D1292" s="51" t="s">
        <v>376</v>
      </c>
      <c r="E1292" s="3"/>
      <c r="F1292" s="38">
        <f t="shared" ref="F1292:I1293" si="480">F1293</f>
        <v>51216</v>
      </c>
      <c r="G1292" s="38">
        <f t="shared" si="480"/>
        <v>0</v>
      </c>
      <c r="H1292" s="38">
        <f t="shared" si="480"/>
        <v>51216</v>
      </c>
      <c r="I1292" s="39">
        <f t="shared" si="480"/>
        <v>0</v>
      </c>
      <c r="J1292" s="54"/>
      <c r="K1292" s="54"/>
      <c r="L1292" s="54"/>
      <c r="M1292" s="54"/>
      <c r="N1292" s="38">
        <f t="shared" ref="N1292:Q1293" si="481">N1293</f>
        <v>51216</v>
      </c>
      <c r="O1292" s="38">
        <f t="shared" si="481"/>
        <v>0</v>
      </c>
      <c r="P1292" s="38">
        <f t="shared" si="481"/>
        <v>51216</v>
      </c>
      <c r="Q1292" s="39">
        <f t="shared" si="481"/>
        <v>0</v>
      </c>
      <c r="R1292" s="110"/>
    </row>
    <row r="1293" spans="1:18" s="26" customFormat="1" ht="33.75">
      <c r="A1293" s="8" t="s">
        <v>77</v>
      </c>
      <c r="B1293" s="3" t="s">
        <v>168</v>
      </c>
      <c r="C1293" s="3" t="s">
        <v>17</v>
      </c>
      <c r="D1293" s="51" t="s">
        <v>376</v>
      </c>
      <c r="E1293" s="3" t="s">
        <v>471</v>
      </c>
      <c r="F1293" s="38">
        <f t="shared" si="480"/>
        <v>51216</v>
      </c>
      <c r="G1293" s="38">
        <f t="shared" si="480"/>
        <v>0</v>
      </c>
      <c r="H1293" s="38">
        <f t="shared" si="480"/>
        <v>51216</v>
      </c>
      <c r="I1293" s="39">
        <f t="shared" si="480"/>
        <v>0</v>
      </c>
      <c r="J1293" s="60"/>
      <c r="K1293" s="60"/>
      <c r="L1293" s="60"/>
      <c r="M1293" s="60"/>
      <c r="N1293" s="38">
        <f t="shared" si="481"/>
        <v>51216</v>
      </c>
      <c r="O1293" s="38">
        <f t="shared" si="481"/>
        <v>0</v>
      </c>
      <c r="P1293" s="38">
        <f t="shared" si="481"/>
        <v>51216</v>
      </c>
      <c r="Q1293" s="39">
        <f t="shared" si="481"/>
        <v>0</v>
      </c>
      <c r="R1293" s="110"/>
    </row>
    <row r="1294" spans="1:18" s="26" customFormat="1" ht="20.25">
      <c r="A1294" s="10" t="s">
        <v>146</v>
      </c>
      <c r="B1294" s="3" t="s">
        <v>168</v>
      </c>
      <c r="C1294" s="3" t="s">
        <v>17</v>
      </c>
      <c r="D1294" s="51" t="s">
        <v>376</v>
      </c>
      <c r="E1294" s="3" t="s">
        <v>472</v>
      </c>
      <c r="F1294" s="38">
        <v>51216</v>
      </c>
      <c r="G1294" s="38"/>
      <c r="H1294" s="38">
        <v>51216</v>
      </c>
      <c r="I1294" s="39"/>
      <c r="J1294" s="60"/>
      <c r="K1294" s="60"/>
      <c r="L1294" s="60"/>
      <c r="M1294" s="60"/>
      <c r="N1294" s="38">
        <f>F1294+J1294+K1294</f>
        <v>51216</v>
      </c>
      <c r="O1294" s="38">
        <f>G1294+K1294</f>
        <v>0</v>
      </c>
      <c r="P1294" s="38">
        <f>H1294+L1294+M1294</f>
        <v>51216</v>
      </c>
      <c r="Q1294" s="39">
        <f>I1294+M1294</f>
        <v>0</v>
      </c>
      <c r="R1294" s="110"/>
    </row>
    <row r="1295" spans="1:18" s="26" customFormat="1" ht="20.25">
      <c r="A1295" s="10" t="s">
        <v>363</v>
      </c>
      <c r="B1295" s="3" t="s">
        <v>168</v>
      </c>
      <c r="C1295" s="3" t="s">
        <v>17</v>
      </c>
      <c r="D1295" s="51" t="s">
        <v>377</v>
      </c>
      <c r="E1295" s="3"/>
      <c r="F1295" s="38">
        <f>F1296</f>
        <v>195129</v>
      </c>
      <c r="G1295" s="38">
        <f>G1296</f>
        <v>0</v>
      </c>
      <c r="H1295" s="38">
        <f>H1296</f>
        <v>195129</v>
      </c>
      <c r="I1295" s="39">
        <f>I1296</f>
        <v>0</v>
      </c>
      <c r="J1295" s="60"/>
      <c r="K1295" s="60"/>
      <c r="L1295" s="60"/>
      <c r="M1295" s="60"/>
      <c r="N1295" s="38">
        <f>N1296</f>
        <v>195129</v>
      </c>
      <c r="O1295" s="38">
        <f>O1296</f>
        <v>0</v>
      </c>
      <c r="P1295" s="38">
        <f>P1296</f>
        <v>195129</v>
      </c>
      <c r="Q1295" s="39">
        <f>Q1296</f>
        <v>0</v>
      </c>
      <c r="R1295" s="110"/>
    </row>
    <row r="1296" spans="1:18" s="26" customFormat="1" ht="33.75">
      <c r="A1296" s="8" t="s">
        <v>77</v>
      </c>
      <c r="B1296" s="3" t="s">
        <v>168</v>
      </c>
      <c r="C1296" s="3" t="s">
        <v>17</v>
      </c>
      <c r="D1296" s="51" t="s">
        <v>377</v>
      </c>
      <c r="E1296" s="3" t="s">
        <v>471</v>
      </c>
      <c r="F1296" s="38">
        <f>F1297+F1298</f>
        <v>195129</v>
      </c>
      <c r="G1296" s="38">
        <f t="shared" ref="G1296:Q1296" si="482">G1297+G1298</f>
        <v>0</v>
      </c>
      <c r="H1296" s="38">
        <f t="shared" si="482"/>
        <v>195129</v>
      </c>
      <c r="I1296" s="38">
        <f t="shared" si="482"/>
        <v>0</v>
      </c>
      <c r="J1296" s="38">
        <f t="shared" si="482"/>
        <v>0</v>
      </c>
      <c r="K1296" s="38">
        <f t="shared" si="482"/>
        <v>0</v>
      </c>
      <c r="L1296" s="38">
        <f t="shared" si="482"/>
        <v>0</v>
      </c>
      <c r="M1296" s="38">
        <f t="shared" si="482"/>
        <v>0</v>
      </c>
      <c r="N1296" s="38">
        <f t="shared" si="482"/>
        <v>195129</v>
      </c>
      <c r="O1296" s="38">
        <f t="shared" si="482"/>
        <v>0</v>
      </c>
      <c r="P1296" s="38">
        <f t="shared" si="482"/>
        <v>195129</v>
      </c>
      <c r="Q1296" s="38">
        <f t="shared" si="482"/>
        <v>0</v>
      </c>
      <c r="R1296" s="110"/>
    </row>
    <row r="1297" spans="1:18" s="26" customFormat="1" ht="20.25">
      <c r="A1297" s="10" t="s">
        <v>146</v>
      </c>
      <c r="B1297" s="3" t="s">
        <v>168</v>
      </c>
      <c r="C1297" s="3" t="s">
        <v>17</v>
      </c>
      <c r="D1297" s="51" t="s">
        <v>377</v>
      </c>
      <c r="E1297" s="3" t="s">
        <v>472</v>
      </c>
      <c r="F1297" s="38">
        <v>168308</v>
      </c>
      <c r="G1297" s="38"/>
      <c r="H1297" s="38">
        <v>168308</v>
      </c>
      <c r="I1297" s="39"/>
      <c r="J1297" s="60"/>
      <c r="K1297" s="60"/>
      <c r="L1297" s="60"/>
      <c r="M1297" s="60"/>
      <c r="N1297" s="38">
        <f>F1297+J1297+K1297</f>
        <v>168308</v>
      </c>
      <c r="O1297" s="38">
        <f>G1297+K1297</f>
        <v>0</v>
      </c>
      <c r="P1297" s="38">
        <f>H1297+L1297+M1297</f>
        <v>168308</v>
      </c>
      <c r="Q1297" s="39">
        <f>I1297+M1297</f>
        <v>0</v>
      </c>
      <c r="R1297" s="110"/>
    </row>
    <row r="1298" spans="1:18" s="26" customFormat="1" ht="20.25">
      <c r="A1298" s="10" t="s">
        <v>78</v>
      </c>
      <c r="B1298" s="3" t="s">
        <v>168</v>
      </c>
      <c r="C1298" s="3" t="s">
        <v>17</v>
      </c>
      <c r="D1298" s="51" t="s">
        <v>377</v>
      </c>
      <c r="E1298" s="3" t="s">
        <v>516</v>
      </c>
      <c r="F1298" s="38">
        <v>26821</v>
      </c>
      <c r="G1298" s="38"/>
      <c r="H1298" s="38">
        <v>26821</v>
      </c>
      <c r="I1298" s="39"/>
      <c r="J1298" s="60"/>
      <c r="K1298" s="60"/>
      <c r="L1298" s="60"/>
      <c r="M1298" s="60"/>
      <c r="N1298" s="38">
        <f>F1298+J1298+K1298</f>
        <v>26821</v>
      </c>
      <c r="O1298" s="38">
        <f>G1298+K1298</f>
        <v>0</v>
      </c>
      <c r="P1298" s="38">
        <f>H1298+L1298+M1298</f>
        <v>26821</v>
      </c>
      <c r="Q1298" s="39">
        <f>I1298+M1298</f>
        <v>0</v>
      </c>
      <c r="R1298" s="110"/>
    </row>
    <row r="1299" spans="1:18" s="26" customFormat="1" ht="33.75">
      <c r="A1299" s="10" t="s">
        <v>365</v>
      </c>
      <c r="B1299" s="3" t="s">
        <v>168</v>
      </c>
      <c r="C1299" s="3" t="s">
        <v>17</v>
      </c>
      <c r="D1299" s="51" t="s">
        <v>378</v>
      </c>
      <c r="E1299" s="3"/>
      <c r="F1299" s="38">
        <f>F1300</f>
        <v>155011</v>
      </c>
      <c r="G1299" s="38">
        <f>G1300</f>
        <v>0</v>
      </c>
      <c r="H1299" s="38">
        <f>H1300</f>
        <v>155011</v>
      </c>
      <c r="I1299" s="39">
        <f>I1300</f>
        <v>0</v>
      </c>
      <c r="J1299" s="60"/>
      <c r="K1299" s="60"/>
      <c r="L1299" s="60"/>
      <c r="M1299" s="60"/>
      <c r="N1299" s="38">
        <f>N1300</f>
        <v>155011</v>
      </c>
      <c r="O1299" s="38">
        <f>O1300</f>
        <v>0</v>
      </c>
      <c r="P1299" s="38">
        <f>P1300</f>
        <v>155011</v>
      </c>
      <c r="Q1299" s="39">
        <f>Q1300</f>
        <v>0</v>
      </c>
      <c r="R1299" s="110"/>
    </row>
    <row r="1300" spans="1:18" s="26" customFormat="1" ht="33.75">
      <c r="A1300" s="8" t="s">
        <v>77</v>
      </c>
      <c r="B1300" s="3" t="s">
        <v>168</v>
      </c>
      <c r="C1300" s="3" t="s">
        <v>17</v>
      </c>
      <c r="D1300" s="51" t="s">
        <v>378</v>
      </c>
      <c r="E1300" s="3" t="s">
        <v>471</v>
      </c>
      <c r="F1300" s="38">
        <f>F1301+F1302</f>
        <v>155011</v>
      </c>
      <c r="G1300" s="38">
        <f>G1301+G1302</f>
        <v>0</v>
      </c>
      <c r="H1300" s="38">
        <f>H1301+H1302</f>
        <v>155011</v>
      </c>
      <c r="I1300" s="39">
        <f>I1301+I1302</f>
        <v>0</v>
      </c>
      <c r="J1300" s="60"/>
      <c r="K1300" s="60"/>
      <c r="L1300" s="60"/>
      <c r="M1300" s="60"/>
      <c r="N1300" s="38">
        <f>N1301+N1302</f>
        <v>155011</v>
      </c>
      <c r="O1300" s="38">
        <f>O1301+O1302</f>
        <v>0</v>
      </c>
      <c r="P1300" s="38">
        <f>P1301+P1302</f>
        <v>155011</v>
      </c>
      <c r="Q1300" s="39">
        <f>Q1301+Q1302</f>
        <v>0</v>
      </c>
      <c r="R1300" s="110"/>
    </row>
    <row r="1301" spans="1:18" s="26" customFormat="1" ht="20.25">
      <c r="A1301" s="10" t="s">
        <v>146</v>
      </c>
      <c r="B1301" s="3" t="s">
        <v>168</v>
      </c>
      <c r="C1301" s="3" t="s">
        <v>17</v>
      </c>
      <c r="D1301" s="51" t="s">
        <v>378</v>
      </c>
      <c r="E1301" s="3" t="s">
        <v>472</v>
      </c>
      <c r="F1301" s="38">
        <v>69463</v>
      </c>
      <c r="G1301" s="38"/>
      <c r="H1301" s="38">
        <v>69463</v>
      </c>
      <c r="I1301" s="39"/>
      <c r="J1301" s="60"/>
      <c r="K1301" s="60"/>
      <c r="L1301" s="60"/>
      <c r="M1301" s="60"/>
      <c r="N1301" s="38">
        <f>F1301+J1301+K1301</f>
        <v>69463</v>
      </c>
      <c r="O1301" s="38">
        <f>G1301+K1301</f>
        <v>0</v>
      </c>
      <c r="P1301" s="38">
        <f>H1301+L1301+M1301</f>
        <v>69463</v>
      </c>
      <c r="Q1301" s="39">
        <f>I1301+M1301</f>
        <v>0</v>
      </c>
      <c r="R1301" s="110"/>
    </row>
    <row r="1302" spans="1:18" s="26" customFormat="1" ht="20.25">
      <c r="A1302" s="10" t="s">
        <v>78</v>
      </c>
      <c r="B1302" s="3" t="s">
        <v>168</v>
      </c>
      <c r="C1302" s="3" t="s">
        <v>17</v>
      </c>
      <c r="D1302" s="51" t="s">
        <v>378</v>
      </c>
      <c r="E1302" s="3" t="s">
        <v>516</v>
      </c>
      <c r="F1302" s="38">
        <v>85548</v>
      </c>
      <c r="G1302" s="38"/>
      <c r="H1302" s="38">
        <v>85548</v>
      </c>
      <c r="I1302" s="39"/>
      <c r="J1302" s="60"/>
      <c r="K1302" s="60"/>
      <c r="L1302" s="60"/>
      <c r="M1302" s="60"/>
      <c r="N1302" s="38">
        <f>F1302+J1302+K1302</f>
        <v>85548</v>
      </c>
      <c r="O1302" s="38">
        <f>G1302+K1302</f>
        <v>0</v>
      </c>
      <c r="P1302" s="38">
        <f>H1302+L1302+M1302</f>
        <v>85548</v>
      </c>
      <c r="Q1302" s="39">
        <f>I1302+M1302</f>
        <v>0</v>
      </c>
      <c r="R1302" s="110"/>
    </row>
    <row r="1303" spans="1:18" s="26" customFormat="1" ht="20.25">
      <c r="A1303" s="8" t="s">
        <v>67</v>
      </c>
      <c r="B1303" s="3" t="s">
        <v>168</v>
      </c>
      <c r="C1303" s="3" t="s">
        <v>17</v>
      </c>
      <c r="D1303" s="51" t="s">
        <v>94</v>
      </c>
      <c r="E1303" s="3"/>
      <c r="F1303" s="38">
        <f>F1307+F1311+F1314+F1318+F1304</f>
        <v>5592</v>
      </c>
      <c r="G1303" s="38">
        <f>G1307+G1311+G1314+G1318+G1304</f>
        <v>0</v>
      </c>
      <c r="H1303" s="38">
        <f>H1307+H1311+H1314+H1318+H1304</f>
        <v>11279</v>
      </c>
      <c r="I1303" s="39">
        <f>I1307+I1311+I1314+I1318+I1304</f>
        <v>0</v>
      </c>
      <c r="J1303" s="60"/>
      <c r="K1303" s="60"/>
      <c r="L1303" s="60"/>
      <c r="M1303" s="60"/>
      <c r="N1303" s="38">
        <f>N1307+N1311+N1314+N1318+N1304</f>
        <v>5592</v>
      </c>
      <c r="O1303" s="38">
        <f>O1307+O1311+O1314+O1318+O1304</f>
        <v>0</v>
      </c>
      <c r="P1303" s="38">
        <f>P1307+P1311+P1314+P1318+P1304</f>
        <v>11279</v>
      </c>
      <c r="Q1303" s="39">
        <f>Q1307+Q1311+Q1314+Q1318+Q1304</f>
        <v>0</v>
      </c>
      <c r="R1303" s="110"/>
    </row>
    <row r="1304" spans="1:18" s="49" customFormat="1" ht="20.25">
      <c r="A1304" s="8" t="s">
        <v>357</v>
      </c>
      <c r="B1304" s="3" t="s">
        <v>168</v>
      </c>
      <c r="C1304" s="3" t="s">
        <v>17</v>
      </c>
      <c r="D1304" s="51" t="s">
        <v>379</v>
      </c>
      <c r="E1304" s="3"/>
      <c r="F1304" s="38">
        <f t="shared" ref="F1304:I1305" si="483">F1305</f>
        <v>5</v>
      </c>
      <c r="G1304" s="38">
        <f t="shared" si="483"/>
        <v>0</v>
      </c>
      <c r="H1304" s="38">
        <f t="shared" si="483"/>
        <v>5</v>
      </c>
      <c r="I1304" s="39">
        <f t="shared" si="483"/>
        <v>0</v>
      </c>
      <c r="J1304" s="66"/>
      <c r="K1304" s="66"/>
      <c r="L1304" s="66"/>
      <c r="M1304" s="66"/>
      <c r="N1304" s="38">
        <f t="shared" ref="N1304:Q1305" si="484">N1305</f>
        <v>5</v>
      </c>
      <c r="O1304" s="38">
        <f t="shared" si="484"/>
        <v>0</v>
      </c>
      <c r="P1304" s="38">
        <f t="shared" si="484"/>
        <v>5</v>
      </c>
      <c r="Q1304" s="39">
        <f t="shared" si="484"/>
        <v>0</v>
      </c>
      <c r="R1304" s="110"/>
    </row>
    <row r="1305" spans="1:18" s="37" customFormat="1" ht="33.75">
      <c r="A1305" s="8" t="s">
        <v>77</v>
      </c>
      <c r="B1305" s="3" t="s">
        <v>168</v>
      </c>
      <c r="C1305" s="3" t="s">
        <v>17</v>
      </c>
      <c r="D1305" s="51" t="s">
        <v>379</v>
      </c>
      <c r="E1305" s="3" t="s">
        <v>471</v>
      </c>
      <c r="F1305" s="38">
        <f t="shared" si="483"/>
        <v>5</v>
      </c>
      <c r="G1305" s="38">
        <f t="shared" si="483"/>
        <v>0</v>
      </c>
      <c r="H1305" s="38">
        <f t="shared" si="483"/>
        <v>5</v>
      </c>
      <c r="I1305" s="39">
        <f t="shared" si="483"/>
        <v>0</v>
      </c>
      <c r="J1305" s="62"/>
      <c r="K1305" s="62"/>
      <c r="L1305" s="62"/>
      <c r="M1305" s="62"/>
      <c r="N1305" s="38">
        <f t="shared" si="484"/>
        <v>5</v>
      </c>
      <c r="O1305" s="38">
        <f t="shared" si="484"/>
        <v>0</v>
      </c>
      <c r="P1305" s="38">
        <f t="shared" si="484"/>
        <v>5</v>
      </c>
      <c r="Q1305" s="39">
        <f t="shared" si="484"/>
        <v>0</v>
      </c>
      <c r="R1305" s="110"/>
    </row>
    <row r="1306" spans="1:18" s="37" customFormat="1" ht="20.25">
      <c r="A1306" s="8" t="s">
        <v>78</v>
      </c>
      <c r="B1306" s="3" t="s">
        <v>168</v>
      </c>
      <c r="C1306" s="3" t="s">
        <v>17</v>
      </c>
      <c r="D1306" s="51" t="s">
        <v>379</v>
      </c>
      <c r="E1306" s="3" t="s">
        <v>516</v>
      </c>
      <c r="F1306" s="38">
        <v>5</v>
      </c>
      <c r="G1306" s="38"/>
      <c r="H1306" s="38">
        <v>5</v>
      </c>
      <c r="I1306" s="39"/>
      <c r="J1306" s="62"/>
      <c r="K1306" s="62"/>
      <c r="L1306" s="62"/>
      <c r="M1306" s="62"/>
      <c r="N1306" s="38">
        <f>F1306+J1306+K1306</f>
        <v>5</v>
      </c>
      <c r="O1306" s="38">
        <f>G1306+K1306</f>
        <v>0</v>
      </c>
      <c r="P1306" s="38">
        <f>H1306+L1306+M1306</f>
        <v>5</v>
      </c>
      <c r="Q1306" s="39">
        <f>I1306+M1306</f>
        <v>0</v>
      </c>
      <c r="R1306" s="110"/>
    </row>
    <row r="1307" spans="1:18" s="37" customFormat="1" ht="20.25">
      <c r="A1307" s="10" t="s">
        <v>359</v>
      </c>
      <c r="B1307" s="3" t="s">
        <v>168</v>
      </c>
      <c r="C1307" s="3" t="s">
        <v>17</v>
      </c>
      <c r="D1307" s="51" t="s">
        <v>380</v>
      </c>
      <c r="E1307" s="3"/>
      <c r="F1307" s="38">
        <f>F1308</f>
        <v>180</v>
      </c>
      <c r="G1307" s="38">
        <f>G1308</f>
        <v>0</v>
      </c>
      <c r="H1307" s="38">
        <f>H1308</f>
        <v>1944</v>
      </c>
      <c r="I1307" s="39">
        <f>I1308</f>
        <v>0</v>
      </c>
      <c r="J1307" s="62"/>
      <c r="K1307" s="62"/>
      <c r="L1307" s="62"/>
      <c r="M1307" s="62"/>
      <c r="N1307" s="38">
        <f>N1308</f>
        <v>180</v>
      </c>
      <c r="O1307" s="38">
        <f>O1308</f>
        <v>0</v>
      </c>
      <c r="P1307" s="38">
        <f>P1308</f>
        <v>1944</v>
      </c>
      <c r="Q1307" s="39">
        <f>Q1308</f>
        <v>0</v>
      </c>
      <c r="R1307" s="110"/>
    </row>
    <row r="1308" spans="1:18" s="37" customFormat="1" ht="33.75">
      <c r="A1308" s="8" t="s">
        <v>77</v>
      </c>
      <c r="B1308" s="3" t="s">
        <v>168</v>
      </c>
      <c r="C1308" s="3" t="s">
        <v>17</v>
      </c>
      <c r="D1308" s="51" t="s">
        <v>380</v>
      </c>
      <c r="E1308" s="3" t="s">
        <v>471</v>
      </c>
      <c r="F1308" s="38">
        <f>F1309+F1310</f>
        <v>180</v>
      </c>
      <c r="G1308" s="38">
        <f>G1309+G1310</f>
        <v>0</v>
      </c>
      <c r="H1308" s="38">
        <f>H1309+H1310</f>
        <v>1944</v>
      </c>
      <c r="I1308" s="39">
        <f>I1309+I1310</f>
        <v>0</v>
      </c>
      <c r="J1308" s="62"/>
      <c r="K1308" s="62"/>
      <c r="L1308" s="62"/>
      <c r="M1308" s="62"/>
      <c r="N1308" s="38">
        <f>N1309+N1310</f>
        <v>180</v>
      </c>
      <c r="O1308" s="38">
        <f>O1309+O1310</f>
        <v>0</v>
      </c>
      <c r="P1308" s="38">
        <f>P1309+P1310</f>
        <v>1944</v>
      </c>
      <c r="Q1308" s="39">
        <f>Q1309+Q1310</f>
        <v>0</v>
      </c>
      <c r="R1308" s="110"/>
    </row>
    <row r="1309" spans="1:18" s="37" customFormat="1" ht="20.25">
      <c r="A1309" s="10" t="s">
        <v>146</v>
      </c>
      <c r="B1309" s="3" t="s">
        <v>168</v>
      </c>
      <c r="C1309" s="3" t="s">
        <v>17</v>
      </c>
      <c r="D1309" s="51" t="s">
        <v>380</v>
      </c>
      <c r="E1309" s="3" t="s">
        <v>472</v>
      </c>
      <c r="F1309" s="38">
        <v>6</v>
      </c>
      <c r="G1309" s="38"/>
      <c r="H1309" s="38">
        <v>6</v>
      </c>
      <c r="I1309" s="39"/>
      <c r="J1309" s="62"/>
      <c r="K1309" s="62"/>
      <c r="L1309" s="62"/>
      <c r="M1309" s="62"/>
      <c r="N1309" s="38">
        <f>F1309+J1309+K1309</f>
        <v>6</v>
      </c>
      <c r="O1309" s="38">
        <f>G1309+K1309</f>
        <v>0</v>
      </c>
      <c r="P1309" s="38">
        <f>H1309+L1309+M1309</f>
        <v>6</v>
      </c>
      <c r="Q1309" s="39">
        <f>I1309+M1309</f>
        <v>0</v>
      </c>
      <c r="R1309" s="110"/>
    </row>
    <row r="1310" spans="1:18" s="37" customFormat="1" ht="20.25">
      <c r="A1310" s="10" t="s">
        <v>78</v>
      </c>
      <c r="B1310" s="3" t="s">
        <v>168</v>
      </c>
      <c r="C1310" s="3" t="s">
        <v>17</v>
      </c>
      <c r="D1310" s="51" t="s">
        <v>380</v>
      </c>
      <c r="E1310" s="3" t="s">
        <v>516</v>
      </c>
      <c r="F1310" s="38">
        <v>174</v>
      </c>
      <c r="G1310" s="38"/>
      <c r="H1310" s="38">
        <v>1938</v>
      </c>
      <c r="I1310" s="39"/>
      <c r="J1310" s="62"/>
      <c r="K1310" s="62"/>
      <c r="L1310" s="62"/>
      <c r="M1310" s="62"/>
      <c r="N1310" s="38">
        <f>F1310+J1310+K1310</f>
        <v>174</v>
      </c>
      <c r="O1310" s="38">
        <f>G1310+K1310</f>
        <v>0</v>
      </c>
      <c r="P1310" s="38">
        <f>H1310+L1310+M1310</f>
        <v>1938</v>
      </c>
      <c r="Q1310" s="39">
        <f>I1310+M1310</f>
        <v>0</v>
      </c>
      <c r="R1310" s="110"/>
    </row>
    <row r="1311" spans="1:18" s="37" customFormat="1" ht="20.25">
      <c r="A1311" s="10" t="s">
        <v>361</v>
      </c>
      <c r="B1311" s="3" t="s">
        <v>168</v>
      </c>
      <c r="C1311" s="3" t="s">
        <v>17</v>
      </c>
      <c r="D1311" s="51" t="s">
        <v>381</v>
      </c>
      <c r="E1311" s="3"/>
      <c r="F1311" s="38">
        <f t="shared" ref="F1311:I1312" si="485">F1312</f>
        <v>767</v>
      </c>
      <c r="G1311" s="38">
        <f t="shared" si="485"/>
        <v>0</v>
      </c>
      <c r="H1311" s="38">
        <f t="shared" si="485"/>
        <v>842</v>
      </c>
      <c r="I1311" s="39">
        <f t="shared" si="485"/>
        <v>0</v>
      </c>
      <c r="J1311" s="62"/>
      <c r="K1311" s="62"/>
      <c r="L1311" s="62"/>
      <c r="M1311" s="62"/>
      <c r="N1311" s="38">
        <f t="shared" ref="N1311:Q1312" si="486">N1312</f>
        <v>767</v>
      </c>
      <c r="O1311" s="38">
        <f t="shared" si="486"/>
        <v>0</v>
      </c>
      <c r="P1311" s="38">
        <f t="shared" si="486"/>
        <v>842</v>
      </c>
      <c r="Q1311" s="39">
        <f t="shared" si="486"/>
        <v>0</v>
      </c>
      <c r="R1311" s="110"/>
    </row>
    <row r="1312" spans="1:18" s="37" customFormat="1" ht="33.75">
      <c r="A1312" s="8" t="s">
        <v>77</v>
      </c>
      <c r="B1312" s="3" t="s">
        <v>168</v>
      </c>
      <c r="C1312" s="3" t="s">
        <v>17</v>
      </c>
      <c r="D1312" s="51" t="s">
        <v>381</v>
      </c>
      <c r="E1312" s="3" t="s">
        <v>471</v>
      </c>
      <c r="F1312" s="38">
        <f t="shared" si="485"/>
        <v>767</v>
      </c>
      <c r="G1312" s="38">
        <f t="shared" si="485"/>
        <v>0</v>
      </c>
      <c r="H1312" s="38">
        <f t="shared" si="485"/>
        <v>842</v>
      </c>
      <c r="I1312" s="39">
        <f t="shared" si="485"/>
        <v>0</v>
      </c>
      <c r="J1312" s="62"/>
      <c r="K1312" s="62"/>
      <c r="L1312" s="62"/>
      <c r="M1312" s="62"/>
      <c r="N1312" s="38">
        <f t="shared" si="486"/>
        <v>767</v>
      </c>
      <c r="O1312" s="38">
        <f t="shared" si="486"/>
        <v>0</v>
      </c>
      <c r="P1312" s="38">
        <f t="shared" si="486"/>
        <v>842</v>
      </c>
      <c r="Q1312" s="39">
        <f t="shared" si="486"/>
        <v>0</v>
      </c>
      <c r="R1312" s="110"/>
    </row>
    <row r="1313" spans="1:18" s="37" customFormat="1" ht="20.25">
      <c r="A1313" s="10" t="s">
        <v>146</v>
      </c>
      <c r="B1313" s="3" t="s">
        <v>168</v>
      </c>
      <c r="C1313" s="3" t="s">
        <v>17</v>
      </c>
      <c r="D1313" s="51" t="s">
        <v>381</v>
      </c>
      <c r="E1313" s="3" t="s">
        <v>472</v>
      </c>
      <c r="F1313" s="38">
        <v>767</v>
      </c>
      <c r="G1313" s="38"/>
      <c r="H1313" s="38">
        <v>842</v>
      </c>
      <c r="I1313" s="39"/>
      <c r="J1313" s="62"/>
      <c r="K1313" s="62"/>
      <c r="L1313" s="62"/>
      <c r="M1313" s="62"/>
      <c r="N1313" s="38">
        <f>F1313+J1313+K1313</f>
        <v>767</v>
      </c>
      <c r="O1313" s="38">
        <f>G1313+K1313</f>
        <v>0</v>
      </c>
      <c r="P1313" s="38">
        <f>H1313+L1313+M1313</f>
        <v>842</v>
      </c>
      <c r="Q1313" s="39">
        <f>I1313+M1313</f>
        <v>0</v>
      </c>
      <c r="R1313" s="110"/>
    </row>
    <row r="1314" spans="1:18" s="37" customFormat="1" ht="20.25">
      <c r="A1314" s="10" t="s">
        <v>363</v>
      </c>
      <c r="B1314" s="3" t="s">
        <v>168</v>
      </c>
      <c r="C1314" s="3" t="s">
        <v>17</v>
      </c>
      <c r="D1314" s="51" t="s">
        <v>382</v>
      </c>
      <c r="E1314" s="3"/>
      <c r="F1314" s="38">
        <f>F1315</f>
        <v>3314</v>
      </c>
      <c r="G1314" s="38">
        <f>G1315</f>
        <v>0</v>
      </c>
      <c r="H1314" s="38">
        <f>H1315</f>
        <v>3798</v>
      </c>
      <c r="I1314" s="39">
        <f>I1315</f>
        <v>0</v>
      </c>
      <c r="J1314" s="62"/>
      <c r="K1314" s="62"/>
      <c r="L1314" s="62"/>
      <c r="M1314" s="62"/>
      <c r="N1314" s="38">
        <f>N1315</f>
        <v>3314</v>
      </c>
      <c r="O1314" s="38">
        <f>O1315</f>
        <v>0</v>
      </c>
      <c r="P1314" s="38">
        <f>P1315</f>
        <v>3798</v>
      </c>
      <c r="Q1314" s="39">
        <f>Q1315</f>
        <v>0</v>
      </c>
      <c r="R1314" s="110"/>
    </row>
    <row r="1315" spans="1:18" s="37" customFormat="1" ht="33.75">
      <c r="A1315" s="8" t="s">
        <v>77</v>
      </c>
      <c r="B1315" s="3" t="s">
        <v>168</v>
      </c>
      <c r="C1315" s="3" t="s">
        <v>17</v>
      </c>
      <c r="D1315" s="51" t="s">
        <v>382</v>
      </c>
      <c r="E1315" s="3" t="s">
        <v>471</v>
      </c>
      <c r="F1315" s="38">
        <f>F1316+F1317</f>
        <v>3314</v>
      </c>
      <c r="G1315" s="38">
        <f t="shared" ref="G1315:Q1315" si="487">G1316+G1317</f>
        <v>0</v>
      </c>
      <c r="H1315" s="38">
        <f t="shared" si="487"/>
        <v>3798</v>
      </c>
      <c r="I1315" s="38">
        <f t="shared" si="487"/>
        <v>0</v>
      </c>
      <c r="J1315" s="38">
        <f t="shared" si="487"/>
        <v>0</v>
      </c>
      <c r="K1315" s="38">
        <f t="shared" si="487"/>
        <v>0</v>
      </c>
      <c r="L1315" s="38">
        <f t="shared" si="487"/>
        <v>0</v>
      </c>
      <c r="M1315" s="38">
        <f t="shared" si="487"/>
        <v>0</v>
      </c>
      <c r="N1315" s="38">
        <f t="shared" si="487"/>
        <v>3314</v>
      </c>
      <c r="O1315" s="38">
        <f t="shared" si="487"/>
        <v>0</v>
      </c>
      <c r="P1315" s="38">
        <f t="shared" si="487"/>
        <v>3798</v>
      </c>
      <c r="Q1315" s="38">
        <f t="shared" si="487"/>
        <v>0</v>
      </c>
      <c r="R1315" s="110"/>
    </row>
    <row r="1316" spans="1:18" s="37" customFormat="1" ht="20.25">
      <c r="A1316" s="10" t="s">
        <v>146</v>
      </c>
      <c r="B1316" s="3" t="s">
        <v>168</v>
      </c>
      <c r="C1316" s="3" t="s">
        <v>17</v>
      </c>
      <c r="D1316" s="51" t="s">
        <v>382</v>
      </c>
      <c r="E1316" s="3" t="s">
        <v>472</v>
      </c>
      <c r="F1316" s="38">
        <v>3314</v>
      </c>
      <c r="G1316" s="38"/>
      <c r="H1316" s="38">
        <v>3798</v>
      </c>
      <c r="I1316" s="39"/>
      <c r="J1316" s="62"/>
      <c r="K1316" s="62"/>
      <c r="L1316" s="62"/>
      <c r="M1316" s="62"/>
      <c r="N1316" s="38">
        <f>F1316+J1316+K1316</f>
        <v>3314</v>
      </c>
      <c r="O1316" s="38">
        <f>G1316+K1316</f>
        <v>0</v>
      </c>
      <c r="P1316" s="38">
        <f>H1316+L1316+M1316</f>
        <v>3798</v>
      </c>
      <c r="Q1316" s="39">
        <f>I1316+M1316</f>
        <v>0</v>
      </c>
      <c r="R1316" s="110"/>
    </row>
    <row r="1317" spans="1:18" s="37" customFormat="1" ht="20.25" hidden="1">
      <c r="A1317" s="130" t="s">
        <v>78</v>
      </c>
      <c r="B1317" s="125" t="s">
        <v>168</v>
      </c>
      <c r="C1317" s="125" t="s">
        <v>17</v>
      </c>
      <c r="D1317" s="140" t="s">
        <v>382</v>
      </c>
      <c r="E1317" s="125" t="s">
        <v>516</v>
      </c>
      <c r="F1317" s="127"/>
      <c r="G1317" s="127"/>
      <c r="H1317" s="127"/>
      <c r="I1317" s="128"/>
      <c r="J1317" s="62"/>
      <c r="K1317" s="62"/>
      <c r="L1317" s="62"/>
      <c r="M1317" s="62"/>
      <c r="N1317" s="38">
        <f>F1317+J1317+K1317</f>
        <v>0</v>
      </c>
      <c r="O1317" s="38">
        <f>G1317+K1317</f>
        <v>0</v>
      </c>
      <c r="P1317" s="38">
        <f>H1317+L1317+M1317</f>
        <v>0</v>
      </c>
      <c r="Q1317" s="39">
        <f>I1317+M1317</f>
        <v>0</v>
      </c>
      <c r="R1317" s="110"/>
    </row>
    <row r="1318" spans="1:18" s="37" customFormat="1" ht="33.75">
      <c r="A1318" s="10" t="s">
        <v>365</v>
      </c>
      <c r="B1318" s="3" t="s">
        <v>168</v>
      </c>
      <c r="C1318" s="3" t="s">
        <v>17</v>
      </c>
      <c r="D1318" s="51" t="s">
        <v>383</v>
      </c>
      <c r="E1318" s="3"/>
      <c r="F1318" s="38">
        <f>F1319</f>
        <v>1326</v>
      </c>
      <c r="G1318" s="38">
        <f>G1319</f>
        <v>0</v>
      </c>
      <c r="H1318" s="38">
        <f>H1319</f>
        <v>4690</v>
      </c>
      <c r="I1318" s="39">
        <f>I1319</f>
        <v>0</v>
      </c>
      <c r="J1318" s="62"/>
      <c r="K1318" s="62"/>
      <c r="L1318" s="62"/>
      <c r="M1318" s="62"/>
      <c r="N1318" s="38">
        <f>N1319</f>
        <v>1326</v>
      </c>
      <c r="O1318" s="38">
        <f>O1319</f>
        <v>0</v>
      </c>
      <c r="P1318" s="38">
        <f>P1319</f>
        <v>4690</v>
      </c>
      <c r="Q1318" s="39">
        <f>Q1319</f>
        <v>0</v>
      </c>
      <c r="R1318" s="110"/>
    </row>
    <row r="1319" spans="1:18" s="37" customFormat="1" ht="33.75">
      <c r="A1319" s="8" t="s">
        <v>77</v>
      </c>
      <c r="B1319" s="3" t="s">
        <v>168</v>
      </c>
      <c r="C1319" s="3" t="s">
        <v>17</v>
      </c>
      <c r="D1319" s="51" t="s">
        <v>383</v>
      </c>
      <c r="E1319" s="3" t="s">
        <v>471</v>
      </c>
      <c r="F1319" s="38">
        <f>F1320+F1321</f>
        <v>1326</v>
      </c>
      <c r="G1319" s="38">
        <f>G1320+G1321</f>
        <v>0</v>
      </c>
      <c r="H1319" s="38">
        <f>H1320+H1321</f>
        <v>4690</v>
      </c>
      <c r="I1319" s="39">
        <f>I1320+I1321</f>
        <v>0</v>
      </c>
      <c r="J1319" s="62"/>
      <c r="K1319" s="62"/>
      <c r="L1319" s="62"/>
      <c r="M1319" s="62"/>
      <c r="N1319" s="38">
        <f>N1320+N1321</f>
        <v>1326</v>
      </c>
      <c r="O1319" s="38">
        <f>O1320+O1321</f>
        <v>0</v>
      </c>
      <c r="P1319" s="38">
        <f>P1320+P1321</f>
        <v>4690</v>
      </c>
      <c r="Q1319" s="39">
        <f>Q1320+Q1321</f>
        <v>0</v>
      </c>
      <c r="R1319" s="110"/>
    </row>
    <row r="1320" spans="1:18" s="37" customFormat="1" ht="20.25">
      <c r="A1320" s="10" t="s">
        <v>146</v>
      </c>
      <c r="B1320" s="3" t="s">
        <v>168</v>
      </c>
      <c r="C1320" s="3" t="s">
        <v>17</v>
      </c>
      <c r="D1320" s="51" t="s">
        <v>383</v>
      </c>
      <c r="E1320" s="3" t="s">
        <v>472</v>
      </c>
      <c r="F1320" s="38">
        <v>14</v>
      </c>
      <c r="G1320" s="38"/>
      <c r="H1320" s="38">
        <v>14</v>
      </c>
      <c r="I1320" s="39"/>
      <c r="J1320" s="62"/>
      <c r="K1320" s="62"/>
      <c r="L1320" s="62"/>
      <c r="M1320" s="62"/>
      <c r="N1320" s="38">
        <f>F1320+J1320+K1320</f>
        <v>14</v>
      </c>
      <c r="O1320" s="38">
        <f>G1320+K1320</f>
        <v>0</v>
      </c>
      <c r="P1320" s="38">
        <f>H1320+L1320+M1320</f>
        <v>14</v>
      </c>
      <c r="Q1320" s="39">
        <f>I1320+M1320</f>
        <v>0</v>
      </c>
      <c r="R1320" s="110"/>
    </row>
    <row r="1321" spans="1:18" s="37" customFormat="1" ht="20.25">
      <c r="A1321" s="10" t="s">
        <v>78</v>
      </c>
      <c r="B1321" s="3" t="s">
        <v>168</v>
      </c>
      <c r="C1321" s="3" t="s">
        <v>17</v>
      </c>
      <c r="D1321" s="51" t="s">
        <v>383</v>
      </c>
      <c r="E1321" s="3" t="s">
        <v>516</v>
      </c>
      <c r="F1321" s="38">
        <v>1312</v>
      </c>
      <c r="G1321" s="38"/>
      <c r="H1321" s="38">
        <v>4676</v>
      </c>
      <c r="I1321" s="39"/>
      <c r="J1321" s="62"/>
      <c r="K1321" s="62"/>
      <c r="L1321" s="62"/>
      <c r="M1321" s="62"/>
      <c r="N1321" s="38">
        <f>F1321+J1321+K1321</f>
        <v>1312</v>
      </c>
      <c r="O1321" s="38">
        <f>G1321+K1321</f>
        <v>0</v>
      </c>
      <c r="P1321" s="38">
        <f>H1321+L1321+M1321</f>
        <v>4676</v>
      </c>
      <c r="Q1321" s="39">
        <f>I1321+M1321</f>
        <v>0</v>
      </c>
      <c r="R1321" s="110"/>
    </row>
    <row r="1322" spans="1:18" s="37" customFormat="1" ht="66.75" hidden="1">
      <c r="A1322" s="130" t="s">
        <v>176</v>
      </c>
      <c r="B1322" s="125" t="s">
        <v>168</v>
      </c>
      <c r="C1322" s="125" t="s">
        <v>17</v>
      </c>
      <c r="D1322" s="140" t="s">
        <v>680</v>
      </c>
      <c r="E1322" s="125"/>
      <c r="F1322" s="127">
        <f t="shared" ref="F1322:I1324" si="488">F1323</f>
        <v>0</v>
      </c>
      <c r="G1322" s="127">
        <f t="shared" si="488"/>
        <v>0</v>
      </c>
      <c r="H1322" s="127">
        <f t="shared" si="488"/>
        <v>0</v>
      </c>
      <c r="I1322" s="128">
        <f t="shared" si="488"/>
        <v>0</v>
      </c>
      <c r="J1322" s="62"/>
      <c r="K1322" s="62"/>
      <c r="L1322" s="62"/>
      <c r="M1322" s="62"/>
      <c r="N1322" s="38">
        <f t="shared" ref="N1322:Q1324" si="489">N1323</f>
        <v>0</v>
      </c>
      <c r="O1322" s="38">
        <f t="shared" si="489"/>
        <v>0</v>
      </c>
      <c r="P1322" s="38">
        <f t="shared" si="489"/>
        <v>0</v>
      </c>
      <c r="Q1322" s="39">
        <f t="shared" si="489"/>
        <v>0</v>
      </c>
      <c r="R1322" s="110"/>
    </row>
    <row r="1323" spans="1:18" s="37" customFormat="1" ht="20.25" hidden="1">
      <c r="A1323" s="130" t="s">
        <v>737</v>
      </c>
      <c r="B1323" s="125" t="s">
        <v>168</v>
      </c>
      <c r="C1323" s="125" t="s">
        <v>17</v>
      </c>
      <c r="D1323" s="140" t="s">
        <v>738</v>
      </c>
      <c r="E1323" s="125"/>
      <c r="F1323" s="127">
        <f t="shared" si="488"/>
        <v>0</v>
      </c>
      <c r="G1323" s="127">
        <f t="shared" si="488"/>
        <v>0</v>
      </c>
      <c r="H1323" s="127">
        <f t="shared" si="488"/>
        <v>0</v>
      </c>
      <c r="I1323" s="128">
        <f t="shared" si="488"/>
        <v>0</v>
      </c>
      <c r="J1323" s="62"/>
      <c r="K1323" s="62"/>
      <c r="L1323" s="62"/>
      <c r="M1323" s="62"/>
      <c r="N1323" s="38">
        <f t="shared" si="489"/>
        <v>0</v>
      </c>
      <c r="O1323" s="38">
        <f t="shared" si="489"/>
        <v>0</v>
      </c>
      <c r="P1323" s="38">
        <f t="shared" si="489"/>
        <v>0</v>
      </c>
      <c r="Q1323" s="39">
        <f t="shared" si="489"/>
        <v>0</v>
      </c>
      <c r="R1323" s="110"/>
    </row>
    <row r="1324" spans="1:18" s="37" customFormat="1" ht="20.25" hidden="1">
      <c r="A1324" s="130" t="s">
        <v>39</v>
      </c>
      <c r="B1324" s="125" t="s">
        <v>168</v>
      </c>
      <c r="C1324" s="125" t="s">
        <v>17</v>
      </c>
      <c r="D1324" s="140" t="s">
        <v>738</v>
      </c>
      <c r="E1324" s="125">
        <v>800</v>
      </c>
      <c r="F1324" s="127">
        <f t="shared" si="488"/>
        <v>0</v>
      </c>
      <c r="G1324" s="127">
        <f t="shared" si="488"/>
        <v>0</v>
      </c>
      <c r="H1324" s="127">
        <f t="shared" si="488"/>
        <v>0</v>
      </c>
      <c r="I1324" s="128">
        <f t="shared" si="488"/>
        <v>0</v>
      </c>
      <c r="J1324" s="62"/>
      <c r="K1324" s="62"/>
      <c r="L1324" s="62"/>
      <c r="M1324" s="62"/>
      <c r="N1324" s="38">
        <f t="shared" si="489"/>
        <v>0</v>
      </c>
      <c r="O1324" s="38">
        <f t="shared" si="489"/>
        <v>0</v>
      </c>
      <c r="P1324" s="38">
        <f t="shared" si="489"/>
        <v>0</v>
      </c>
      <c r="Q1324" s="39">
        <f t="shared" si="489"/>
        <v>0</v>
      </c>
      <c r="R1324" s="110"/>
    </row>
    <row r="1325" spans="1:18" s="37" customFormat="1" ht="66.75" hidden="1">
      <c r="A1325" s="130" t="s">
        <v>180</v>
      </c>
      <c r="B1325" s="125" t="s">
        <v>168</v>
      </c>
      <c r="C1325" s="125" t="s">
        <v>17</v>
      </c>
      <c r="D1325" s="140" t="s">
        <v>738</v>
      </c>
      <c r="E1325" s="125">
        <v>810</v>
      </c>
      <c r="F1325" s="127"/>
      <c r="G1325" s="127"/>
      <c r="H1325" s="127"/>
      <c r="I1325" s="128"/>
      <c r="J1325" s="62"/>
      <c r="K1325" s="62"/>
      <c r="L1325" s="62"/>
      <c r="M1325" s="62"/>
      <c r="N1325" s="38"/>
      <c r="O1325" s="38"/>
      <c r="P1325" s="38"/>
      <c r="Q1325" s="39"/>
      <c r="R1325" s="110"/>
    </row>
    <row r="1326" spans="1:18" s="37" customFormat="1" ht="50.25" hidden="1">
      <c r="A1326" s="158" t="s">
        <v>735</v>
      </c>
      <c r="B1326" s="125" t="s">
        <v>168</v>
      </c>
      <c r="C1326" s="125" t="s">
        <v>17</v>
      </c>
      <c r="D1326" s="133" t="s">
        <v>739</v>
      </c>
      <c r="E1326" s="152"/>
      <c r="F1326" s="127">
        <f t="shared" ref="F1326:I1327" si="490">F1327</f>
        <v>0</v>
      </c>
      <c r="G1326" s="127">
        <f t="shared" si="490"/>
        <v>0</v>
      </c>
      <c r="H1326" s="127">
        <f t="shared" si="490"/>
        <v>0</v>
      </c>
      <c r="I1326" s="128">
        <f t="shared" si="490"/>
        <v>0</v>
      </c>
      <c r="J1326" s="62"/>
      <c r="K1326" s="62"/>
      <c r="L1326" s="62"/>
      <c r="M1326" s="62"/>
      <c r="N1326" s="38">
        <f t="shared" ref="N1326:Q1327" si="491">N1327</f>
        <v>0</v>
      </c>
      <c r="O1326" s="38">
        <f t="shared" si="491"/>
        <v>0</v>
      </c>
      <c r="P1326" s="38">
        <f t="shared" si="491"/>
        <v>0</v>
      </c>
      <c r="Q1326" s="39">
        <f t="shared" si="491"/>
        <v>0</v>
      </c>
      <c r="R1326" s="110"/>
    </row>
    <row r="1327" spans="1:18" s="37" customFormat="1" ht="33.75" hidden="1">
      <c r="A1327" s="130" t="s">
        <v>197</v>
      </c>
      <c r="B1327" s="125" t="s">
        <v>168</v>
      </c>
      <c r="C1327" s="125" t="s">
        <v>17</v>
      </c>
      <c r="D1327" s="133" t="s">
        <v>739</v>
      </c>
      <c r="E1327" s="152">
        <v>400</v>
      </c>
      <c r="F1327" s="127">
        <f t="shared" si="490"/>
        <v>0</v>
      </c>
      <c r="G1327" s="127">
        <f t="shared" si="490"/>
        <v>0</v>
      </c>
      <c r="H1327" s="127">
        <f t="shared" si="490"/>
        <v>0</v>
      </c>
      <c r="I1327" s="128">
        <f t="shared" si="490"/>
        <v>0</v>
      </c>
      <c r="J1327" s="62"/>
      <c r="K1327" s="62"/>
      <c r="L1327" s="62"/>
      <c r="M1327" s="62"/>
      <c r="N1327" s="38">
        <f t="shared" si="491"/>
        <v>0</v>
      </c>
      <c r="O1327" s="38">
        <f t="shared" si="491"/>
        <v>0</v>
      </c>
      <c r="P1327" s="38">
        <f t="shared" si="491"/>
        <v>0</v>
      </c>
      <c r="Q1327" s="39">
        <f t="shared" si="491"/>
        <v>0</v>
      </c>
      <c r="R1327" s="110"/>
    </row>
    <row r="1328" spans="1:18" s="37" customFormat="1" ht="20.25" hidden="1">
      <c r="A1328" s="130" t="s">
        <v>195</v>
      </c>
      <c r="B1328" s="125" t="s">
        <v>168</v>
      </c>
      <c r="C1328" s="125" t="s">
        <v>17</v>
      </c>
      <c r="D1328" s="133" t="s">
        <v>739</v>
      </c>
      <c r="E1328" s="152">
        <v>410</v>
      </c>
      <c r="F1328" s="127"/>
      <c r="G1328" s="127"/>
      <c r="H1328" s="127"/>
      <c r="I1328" s="128"/>
      <c r="J1328" s="62"/>
      <c r="K1328" s="62"/>
      <c r="L1328" s="62"/>
      <c r="M1328" s="62"/>
      <c r="N1328" s="38"/>
      <c r="O1328" s="38"/>
      <c r="P1328" s="38"/>
      <c r="Q1328" s="39"/>
      <c r="R1328" s="110"/>
    </row>
    <row r="1329" spans="1:18" s="37" customFormat="1" ht="33.75">
      <c r="A1329" s="10" t="s">
        <v>372</v>
      </c>
      <c r="B1329" s="3" t="s">
        <v>168</v>
      </c>
      <c r="C1329" s="3" t="s">
        <v>17</v>
      </c>
      <c r="D1329" s="9" t="s">
        <v>373</v>
      </c>
      <c r="E1329" s="58"/>
      <c r="F1329" s="38">
        <f>F1330</f>
        <v>254</v>
      </c>
      <c r="G1329" s="38">
        <f t="shared" ref="G1329:Q1329" si="492">G1330</f>
        <v>0</v>
      </c>
      <c r="H1329" s="38">
        <f t="shared" si="492"/>
        <v>0</v>
      </c>
      <c r="I1329" s="38">
        <f t="shared" si="492"/>
        <v>0</v>
      </c>
      <c r="J1329" s="38">
        <f t="shared" si="492"/>
        <v>0</v>
      </c>
      <c r="K1329" s="38">
        <f t="shared" si="492"/>
        <v>0</v>
      </c>
      <c r="L1329" s="38">
        <f t="shared" si="492"/>
        <v>0</v>
      </c>
      <c r="M1329" s="38">
        <f t="shared" si="492"/>
        <v>0</v>
      </c>
      <c r="N1329" s="38">
        <f t="shared" si="492"/>
        <v>254</v>
      </c>
      <c r="O1329" s="38">
        <f t="shared" si="492"/>
        <v>0</v>
      </c>
      <c r="P1329" s="38">
        <f t="shared" si="492"/>
        <v>0</v>
      </c>
      <c r="Q1329" s="38">
        <f t="shared" si="492"/>
        <v>0</v>
      </c>
      <c r="R1329" s="110"/>
    </row>
    <row r="1330" spans="1:18" s="37" customFormat="1" ht="33.75">
      <c r="A1330" s="8" t="s">
        <v>77</v>
      </c>
      <c r="B1330" s="3" t="s">
        <v>168</v>
      </c>
      <c r="C1330" s="3" t="s">
        <v>17</v>
      </c>
      <c r="D1330" s="9" t="s">
        <v>373</v>
      </c>
      <c r="E1330" s="3" t="s">
        <v>471</v>
      </c>
      <c r="F1330" s="38">
        <f>F1331+F1332</f>
        <v>254</v>
      </c>
      <c r="G1330" s="38">
        <f t="shared" ref="G1330:Q1330" si="493">G1331+G1332</f>
        <v>0</v>
      </c>
      <c r="H1330" s="38">
        <f t="shared" si="493"/>
        <v>0</v>
      </c>
      <c r="I1330" s="38">
        <f t="shared" si="493"/>
        <v>0</v>
      </c>
      <c r="J1330" s="38">
        <f t="shared" si="493"/>
        <v>0</v>
      </c>
      <c r="K1330" s="38">
        <f t="shared" si="493"/>
        <v>0</v>
      </c>
      <c r="L1330" s="38">
        <f t="shared" si="493"/>
        <v>0</v>
      </c>
      <c r="M1330" s="38">
        <f t="shared" si="493"/>
        <v>0</v>
      </c>
      <c r="N1330" s="38">
        <f t="shared" si="493"/>
        <v>254</v>
      </c>
      <c r="O1330" s="38">
        <f t="shared" si="493"/>
        <v>0</v>
      </c>
      <c r="P1330" s="38">
        <f t="shared" si="493"/>
        <v>0</v>
      </c>
      <c r="Q1330" s="38">
        <f t="shared" si="493"/>
        <v>0</v>
      </c>
      <c r="R1330" s="110"/>
    </row>
    <row r="1331" spans="1:18" s="37" customFormat="1" ht="20.25">
      <c r="A1331" s="10" t="s">
        <v>146</v>
      </c>
      <c r="B1331" s="3" t="s">
        <v>168</v>
      </c>
      <c r="C1331" s="3" t="s">
        <v>17</v>
      </c>
      <c r="D1331" s="9" t="s">
        <v>373</v>
      </c>
      <c r="E1331" s="3" t="s">
        <v>472</v>
      </c>
      <c r="F1331" s="38">
        <v>169</v>
      </c>
      <c r="G1331" s="38"/>
      <c r="H1331" s="38"/>
      <c r="I1331" s="39"/>
      <c r="J1331" s="62"/>
      <c r="K1331" s="62"/>
      <c r="L1331" s="62"/>
      <c r="M1331" s="62"/>
      <c r="N1331" s="38">
        <f>F1331+J1331+K1331</f>
        <v>169</v>
      </c>
      <c r="O1331" s="38">
        <f>G1331+K1331</f>
        <v>0</v>
      </c>
      <c r="P1331" s="38">
        <f>H1331+L1331+M1331</f>
        <v>0</v>
      </c>
      <c r="Q1331" s="39">
        <f>I1331+M1331</f>
        <v>0</v>
      </c>
      <c r="R1331" s="110"/>
    </row>
    <row r="1332" spans="1:18" s="37" customFormat="1" ht="20.25">
      <c r="A1332" s="10" t="s">
        <v>78</v>
      </c>
      <c r="B1332" s="3" t="s">
        <v>168</v>
      </c>
      <c r="C1332" s="3" t="s">
        <v>17</v>
      </c>
      <c r="D1332" s="9" t="s">
        <v>373</v>
      </c>
      <c r="E1332" s="3" t="s">
        <v>516</v>
      </c>
      <c r="F1332" s="38">
        <v>85</v>
      </c>
      <c r="G1332" s="38"/>
      <c r="H1332" s="38"/>
      <c r="I1332" s="39"/>
      <c r="J1332" s="62"/>
      <c r="K1332" s="62"/>
      <c r="L1332" s="62"/>
      <c r="M1332" s="62"/>
      <c r="N1332" s="38">
        <f>F1332+J1332+K1332</f>
        <v>85</v>
      </c>
      <c r="O1332" s="38">
        <f>G1332+K1332</f>
        <v>0</v>
      </c>
      <c r="P1332" s="38">
        <f>H1332+L1332+M1332</f>
        <v>0</v>
      </c>
      <c r="Q1332" s="39">
        <f>I1332+M1332</f>
        <v>0</v>
      </c>
      <c r="R1332" s="110"/>
    </row>
    <row r="1333" spans="1:18" s="37" customFormat="1" ht="66.75">
      <c r="A1333" s="83" t="s">
        <v>457</v>
      </c>
      <c r="B1333" s="3" t="s">
        <v>168</v>
      </c>
      <c r="C1333" s="3" t="s">
        <v>17</v>
      </c>
      <c r="D1333" s="3" t="s">
        <v>456</v>
      </c>
      <c r="E1333" s="3"/>
      <c r="F1333" s="38">
        <f>F1334</f>
        <v>32</v>
      </c>
      <c r="G1333" s="38">
        <f t="shared" ref="G1333:I1333" si="494">G1334</f>
        <v>0</v>
      </c>
      <c r="H1333" s="38">
        <f t="shared" si="494"/>
        <v>0</v>
      </c>
      <c r="I1333" s="38">
        <f t="shared" si="494"/>
        <v>0</v>
      </c>
      <c r="J1333" s="62"/>
      <c r="K1333" s="62"/>
      <c r="L1333" s="62"/>
      <c r="M1333" s="62"/>
      <c r="N1333" s="38"/>
      <c r="O1333" s="38"/>
      <c r="P1333" s="38"/>
      <c r="Q1333" s="39"/>
      <c r="R1333" s="110"/>
    </row>
    <row r="1334" spans="1:18" s="37" customFormat="1" ht="33.75">
      <c r="A1334" s="8" t="s">
        <v>77</v>
      </c>
      <c r="B1334" s="3" t="s">
        <v>168</v>
      </c>
      <c r="C1334" s="3" t="s">
        <v>17</v>
      </c>
      <c r="D1334" s="3" t="s">
        <v>456</v>
      </c>
      <c r="E1334" s="4">
        <v>600</v>
      </c>
      <c r="F1334" s="38">
        <f>F1335+F1336</f>
        <v>32</v>
      </c>
      <c r="G1334" s="38">
        <f t="shared" ref="G1334:I1334" si="495">G1335+G1336</f>
        <v>0</v>
      </c>
      <c r="H1334" s="38">
        <f t="shared" si="495"/>
        <v>0</v>
      </c>
      <c r="I1334" s="38">
        <f t="shared" si="495"/>
        <v>0</v>
      </c>
      <c r="J1334" s="62"/>
      <c r="K1334" s="62"/>
      <c r="L1334" s="62"/>
      <c r="M1334" s="62"/>
      <c r="N1334" s="38"/>
      <c r="O1334" s="38"/>
      <c r="P1334" s="38"/>
      <c r="Q1334" s="39"/>
      <c r="R1334" s="110"/>
    </row>
    <row r="1335" spans="1:18" s="37" customFormat="1" ht="20.25">
      <c r="A1335" s="8" t="s">
        <v>146</v>
      </c>
      <c r="B1335" s="3" t="s">
        <v>168</v>
      </c>
      <c r="C1335" s="3" t="s">
        <v>17</v>
      </c>
      <c r="D1335" s="3" t="s">
        <v>456</v>
      </c>
      <c r="E1335" s="4">
        <v>610</v>
      </c>
      <c r="F1335" s="38">
        <v>28</v>
      </c>
      <c r="G1335" s="38"/>
      <c r="H1335" s="38"/>
      <c r="I1335" s="39"/>
      <c r="J1335" s="62"/>
      <c r="K1335" s="62"/>
      <c r="L1335" s="62"/>
      <c r="M1335" s="62"/>
      <c r="N1335" s="38"/>
      <c r="O1335" s="38"/>
      <c r="P1335" s="38"/>
      <c r="Q1335" s="39"/>
      <c r="R1335" s="110"/>
    </row>
    <row r="1336" spans="1:18" s="37" customFormat="1" ht="20.25">
      <c r="A1336" s="8" t="s">
        <v>78</v>
      </c>
      <c r="B1336" s="3" t="s">
        <v>168</v>
      </c>
      <c r="C1336" s="3" t="s">
        <v>17</v>
      </c>
      <c r="D1336" s="3" t="s">
        <v>456</v>
      </c>
      <c r="E1336" s="4">
        <v>620</v>
      </c>
      <c r="F1336" s="38">
        <v>4</v>
      </c>
      <c r="G1336" s="38"/>
      <c r="H1336" s="38"/>
      <c r="I1336" s="39"/>
      <c r="J1336" s="62"/>
      <c r="K1336" s="62"/>
      <c r="L1336" s="62"/>
      <c r="M1336" s="62"/>
      <c r="N1336" s="38"/>
      <c r="O1336" s="38"/>
      <c r="P1336" s="38"/>
      <c r="Q1336" s="39"/>
      <c r="R1336" s="110"/>
    </row>
    <row r="1337" spans="1:18" s="37" customFormat="1" ht="27.75" hidden="1" customHeight="1">
      <c r="A1337" s="167" t="s">
        <v>740</v>
      </c>
      <c r="B1337" s="125" t="s">
        <v>168</v>
      </c>
      <c r="C1337" s="125" t="s">
        <v>17</v>
      </c>
      <c r="D1337" s="133" t="s">
        <v>741</v>
      </c>
      <c r="E1337" s="152"/>
      <c r="F1337" s="127">
        <f t="shared" ref="F1337:I1338" si="496">F1338</f>
        <v>0</v>
      </c>
      <c r="G1337" s="127">
        <f t="shared" si="496"/>
        <v>0</v>
      </c>
      <c r="H1337" s="127">
        <f t="shared" si="496"/>
        <v>0</v>
      </c>
      <c r="I1337" s="128">
        <f t="shared" si="496"/>
        <v>0</v>
      </c>
      <c r="J1337" s="62"/>
      <c r="K1337" s="62"/>
      <c r="L1337" s="62"/>
      <c r="M1337" s="62"/>
      <c r="N1337" s="38">
        <f t="shared" ref="N1337:Q1338" si="497">N1338</f>
        <v>0</v>
      </c>
      <c r="O1337" s="38">
        <f t="shared" si="497"/>
        <v>0</v>
      </c>
      <c r="P1337" s="38">
        <f t="shared" si="497"/>
        <v>0</v>
      </c>
      <c r="Q1337" s="39">
        <f t="shared" si="497"/>
        <v>0</v>
      </c>
      <c r="R1337" s="110"/>
    </row>
    <row r="1338" spans="1:18" s="37" customFormat="1" ht="33.75" hidden="1">
      <c r="A1338" s="130" t="s">
        <v>197</v>
      </c>
      <c r="B1338" s="125" t="s">
        <v>168</v>
      </c>
      <c r="C1338" s="125" t="s">
        <v>17</v>
      </c>
      <c r="D1338" s="133" t="s">
        <v>741</v>
      </c>
      <c r="E1338" s="152">
        <v>400</v>
      </c>
      <c r="F1338" s="127">
        <f t="shared" si="496"/>
        <v>0</v>
      </c>
      <c r="G1338" s="127">
        <f t="shared" si="496"/>
        <v>0</v>
      </c>
      <c r="H1338" s="127">
        <f t="shared" si="496"/>
        <v>0</v>
      </c>
      <c r="I1338" s="128">
        <f t="shared" si="496"/>
        <v>0</v>
      </c>
      <c r="J1338" s="62"/>
      <c r="K1338" s="62"/>
      <c r="L1338" s="62"/>
      <c r="M1338" s="62"/>
      <c r="N1338" s="38">
        <f t="shared" si="497"/>
        <v>0</v>
      </c>
      <c r="O1338" s="38">
        <f t="shared" si="497"/>
        <v>0</v>
      </c>
      <c r="P1338" s="38">
        <f t="shared" si="497"/>
        <v>0</v>
      </c>
      <c r="Q1338" s="39">
        <f t="shared" si="497"/>
        <v>0</v>
      </c>
      <c r="R1338" s="110"/>
    </row>
    <row r="1339" spans="1:18" s="37" customFormat="1" ht="20.25" hidden="1">
      <c r="A1339" s="130" t="s">
        <v>195</v>
      </c>
      <c r="B1339" s="125" t="s">
        <v>168</v>
      </c>
      <c r="C1339" s="125" t="s">
        <v>17</v>
      </c>
      <c r="D1339" s="133" t="s">
        <v>741</v>
      </c>
      <c r="E1339" s="152">
        <v>410</v>
      </c>
      <c r="F1339" s="127"/>
      <c r="G1339" s="127"/>
      <c r="H1339" s="127"/>
      <c r="I1339" s="128"/>
      <c r="J1339" s="62"/>
      <c r="K1339" s="62"/>
      <c r="L1339" s="62"/>
      <c r="M1339" s="62"/>
      <c r="N1339" s="38"/>
      <c r="O1339" s="38"/>
      <c r="P1339" s="38"/>
      <c r="Q1339" s="39"/>
      <c r="R1339" s="110"/>
    </row>
    <row r="1340" spans="1:18" s="32" customFormat="1" ht="20.25">
      <c r="A1340" s="27"/>
      <c r="B1340" s="68"/>
      <c r="C1340" s="68"/>
      <c r="D1340" s="84"/>
      <c r="E1340" s="68"/>
      <c r="F1340" s="30"/>
      <c r="G1340" s="30"/>
      <c r="H1340" s="30"/>
      <c r="I1340" s="30"/>
      <c r="J1340" s="30"/>
      <c r="K1340" s="30"/>
      <c r="L1340" s="30"/>
      <c r="M1340" s="30"/>
      <c r="N1340" s="30"/>
      <c r="O1340" s="30"/>
      <c r="P1340" s="30"/>
      <c r="Q1340" s="30"/>
      <c r="R1340" s="110"/>
    </row>
    <row r="1341" spans="1:18" s="37" customFormat="1" ht="35.25" customHeight="1">
      <c r="A1341" s="33" t="s">
        <v>384</v>
      </c>
      <c r="B1341" s="34" t="s">
        <v>168</v>
      </c>
      <c r="C1341" s="34" t="s">
        <v>43</v>
      </c>
      <c r="D1341" s="43"/>
      <c r="E1341" s="34"/>
      <c r="F1341" s="36">
        <f>F1342+F1347</f>
        <v>5905</v>
      </c>
      <c r="G1341" s="36">
        <f t="shared" ref="G1341:Q1341" si="498">G1342+G1347</f>
        <v>0</v>
      </c>
      <c r="H1341" s="36">
        <f t="shared" si="498"/>
        <v>2990</v>
      </c>
      <c r="I1341" s="36">
        <f t="shared" si="498"/>
        <v>0</v>
      </c>
      <c r="J1341" s="36">
        <f t="shared" si="498"/>
        <v>0</v>
      </c>
      <c r="K1341" s="36">
        <f t="shared" si="498"/>
        <v>0</v>
      </c>
      <c r="L1341" s="36">
        <f t="shared" si="498"/>
        <v>0</v>
      </c>
      <c r="M1341" s="36">
        <f t="shared" si="498"/>
        <v>0</v>
      </c>
      <c r="N1341" s="36">
        <f t="shared" si="498"/>
        <v>5905</v>
      </c>
      <c r="O1341" s="36">
        <f t="shared" si="498"/>
        <v>0</v>
      </c>
      <c r="P1341" s="36">
        <f t="shared" si="498"/>
        <v>2990</v>
      </c>
      <c r="Q1341" s="36">
        <f t="shared" si="498"/>
        <v>0</v>
      </c>
      <c r="R1341" s="110"/>
    </row>
    <row r="1342" spans="1:18" s="37" customFormat="1" ht="33.75" hidden="1">
      <c r="A1342" s="129" t="s">
        <v>308</v>
      </c>
      <c r="B1342" s="125" t="s">
        <v>168</v>
      </c>
      <c r="C1342" s="125" t="s">
        <v>43</v>
      </c>
      <c r="D1342" s="140" t="s">
        <v>309</v>
      </c>
      <c r="E1342" s="125"/>
      <c r="F1342" s="127">
        <f t="shared" ref="F1342:Q1345" si="499">F1343</f>
        <v>0</v>
      </c>
      <c r="G1342" s="127">
        <f t="shared" si="499"/>
        <v>0</v>
      </c>
      <c r="H1342" s="127">
        <f t="shared" si="499"/>
        <v>0</v>
      </c>
      <c r="I1342" s="127">
        <f t="shared" si="499"/>
        <v>0</v>
      </c>
      <c r="J1342" s="38">
        <f t="shared" si="499"/>
        <v>0</v>
      </c>
      <c r="K1342" s="38">
        <f t="shared" si="499"/>
        <v>0</v>
      </c>
      <c r="L1342" s="38">
        <f t="shared" si="499"/>
        <v>0</v>
      </c>
      <c r="M1342" s="38">
        <f t="shared" si="499"/>
        <v>0</v>
      </c>
      <c r="N1342" s="38">
        <f t="shared" si="499"/>
        <v>0</v>
      </c>
      <c r="O1342" s="38">
        <f t="shared" si="499"/>
        <v>0</v>
      </c>
      <c r="P1342" s="38">
        <f t="shared" si="499"/>
        <v>0</v>
      </c>
      <c r="Q1342" s="38">
        <f t="shared" si="499"/>
        <v>0</v>
      </c>
      <c r="R1342" s="110"/>
    </row>
    <row r="1343" spans="1:18" s="37" customFormat="1" ht="20.25" hidden="1">
      <c r="A1343" s="124" t="s">
        <v>67</v>
      </c>
      <c r="B1343" s="125" t="s">
        <v>168</v>
      </c>
      <c r="C1343" s="125" t="s">
        <v>43</v>
      </c>
      <c r="D1343" s="140" t="s">
        <v>313</v>
      </c>
      <c r="E1343" s="125"/>
      <c r="F1343" s="127">
        <f t="shared" si="499"/>
        <v>0</v>
      </c>
      <c r="G1343" s="127">
        <f t="shared" si="499"/>
        <v>0</v>
      </c>
      <c r="H1343" s="127">
        <f t="shared" si="499"/>
        <v>0</v>
      </c>
      <c r="I1343" s="127">
        <f t="shared" si="499"/>
        <v>0</v>
      </c>
      <c r="J1343" s="38">
        <f t="shared" si="499"/>
        <v>0</v>
      </c>
      <c r="K1343" s="38">
        <f t="shared" si="499"/>
        <v>0</v>
      </c>
      <c r="L1343" s="38">
        <f t="shared" si="499"/>
        <v>0</v>
      </c>
      <c r="M1343" s="38">
        <f t="shared" si="499"/>
        <v>0</v>
      </c>
      <c r="N1343" s="38">
        <f t="shared" si="499"/>
        <v>0</v>
      </c>
      <c r="O1343" s="38">
        <f t="shared" si="499"/>
        <v>0</v>
      </c>
      <c r="P1343" s="38">
        <f t="shared" si="499"/>
        <v>0</v>
      </c>
      <c r="Q1343" s="38">
        <f t="shared" si="499"/>
        <v>0</v>
      </c>
      <c r="R1343" s="110"/>
    </row>
    <row r="1344" spans="1:18" s="37" customFormat="1" ht="49.5" hidden="1" customHeight="1">
      <c r="A1344" s="130" t="s">
        <v>385</v>
      </c>
      <c r="B1344" s="125" t="s">
        <v>168</v>
      </c>
      <c r="C1344" s="125" t="s">
        <v>43</v>
      </c>
      <c r="D1344" s="140" t="s">
        <v>386</v>
      </c>
      <c r="E1344" s="125"/>
      <c r="F1344" s="127">
        <f t="shared" si="499"/>
        <v>0</v>
      </c>
      <c r="G1344" s="127">
        <f t="shared" si="499"/>
        <v>0</v>
      </c>
      <c r="H1344" s="127">
        <f t="shared" si="499"/>
        <v>0</v>
      </c>
      <c r="I1344" s="127">
        <f t="shared" si="499"/>
        <v>0</v>
      </c>
      <c r="J1344" s="38">
        <f t="shared" si="499"/>
        <v>0</v>
      </c>
      <c r="K1344" s="38">
        <f t="shared" si="499"/>
        <v>0</v>
      </c>
      <c r="L1344" s="38">
        <f t="shared" si="499"/>
        <v>0</v>
      </c>
      <c r="M1344" s="38">
        <f t="shared" si="499"/>
        <v>0</v>
      </c>
      <c r="N1344" s="38">
        <f t="shared" si="499"/>
        <v>0</v>
      </c>
      <c r="O1344" s="38">
        <f t="shared" si="499"/>
        <v>0</v>
      </c>
      <c r="P1344" s="38">
        <f t="shared" si="499"/>
        <v>0</v>
      </c>
      <c r="Q1344" s="38">
        <f t="shared" si="499"/>
        <v>0</v>
      </c>
      <c r="R1344" s="110"/>
    </row>
    <row r="1345" spans="1:18" s="37" customFormat="1" ht="33.75" hidden="1">
      <c r="A1345" s="130" t="s">
        <v>35</v>
      </c>
      <c r="B1345" s="125" t="s">
        <v>168</v>
      </c>
      <c r="C1345" s="125" t="s">
        <v>43</v>
      </c>
      <c r="D1345" s="140" t="s">
        <v>386</v>
      </c>
      <c r="E1345" s="125" t="s">
        <v>483</v>
      </c>
      <c r="F1345" s="127">
        <f t="shared" si="499"/>
        <v>0</v>
      </c>
      <c r="G1345" s="127">
        <f t="shared" si="499"/>
        <v>0</v>
      </c>
      <c r="H1345" s="127">
        <f t="shared" si="499"/>
        <v>0</v>
      </c>
      <c r="I1345" s="127">
        <f t="shared" si="499"/>
        <v>0</v>
      </c>
      <c r="J1345" s="38">
        <f t="shared" si="499"/>
        <v>0</v>
      </c>
      <c r="K1345" s="38">
        <f t="shared" si="499"/>
        <v>0</v>
      </c>
      <c r="L1345" s="38">
        <f t="shared" si="499"/>
        <v>0</v>
      </c>
      <c r="M1345" s="38">
        <f t="shared" si="499"/>
        <v>0</v>
      </c>
      <c r="N1345" s="38">
        <f t="shared" si="499"/>
        <v>0</v>
      </c>
      <c r="O1345" s="38">
        <f t="shared" si="499"/>
        <v>0</v>
      </c>
      <c r="P1345" s="38">
        <f t="shared" si="499"/>
        <v>0</v>
      </c>
      <c r="Q1345" s="38">
        <f t="shared" si="499"/>
        <v>0</v>
      </c>
      <c r="R1345" s="110"/>
    </row>
    <row r="1346" spans="1:18" s="37" customFormat="1" ht="50.25" hidden="1">
      <c r="A1346" s="124" t="s">
        <v>36</v>
      </c>
      <c r="B1346" s="125" t="s">
        <v>168</v>
      </c>
      <c r="C1346" s="125" t="s">
        <v>43</v>
      </c>
      <c r="D1346" s="140" t="s">
        <v>386</v>
      </c>
      <c r="E1346" s="125" t="s">
        <v>484</v>
      </c>
      <c r="F1346" s="127"/>
      <c r="G1346" s="127"/>
      <c r="H1346" s="127"/>
      <c r="I1346" s="128"/>
      <c r="J1346" s="62"/>
      <c r="K1346" s="62"/>
      <c r="L1346" s="62"/>
      <c r="M1346" s="62"/>
      <c r="N1346" s="38">
        <f>F1346+J1346+K1346</f>
        <v>0</v>
      </c>
      <c r="O1346" s="38">
        <f>G1346+K1346</f>
        <v>0</v>
      </c>
      <c r="P1346" s="38">
        <f>H1346+L1346+M1346</f>
        <v>0</v>
      </c>
      <c r="Q1346" s="39">
        <f>I1346+M1346</f>
        <v>0</v>
      </c>
      <c r="R1346" s="110"/>
    </row>
    <row r="1347" spans="1:18" s="37" customFormat="1" ht="20.25">
      <c r="A1347" s="10" t="s">
        <v>19</v>
      </c>
      <c r="B1347" s="3" t="s">
        <v>168</v>
      </c>
      <c r="C1347" s="3" t="s">
        <v>43</v>
      </c>
      <c r="D1347" s="51" t="s">
        <v>20</v>
      </c>
      <c r="E1347" s="3"/>
      <c r="F1347" s="38">
        <f t="shared" ref="F1347:I1350" si="500">F1348</f>
        <v>5905</v>
      </c>
      <c r="G1347" s="38">
        <f t="shared" si="500"/>
        <v>0</v>
      </c>
      <c r="H1347" s="38">
        <f t="shared" si="500"/>
        <v>2990</v>
      </c>
      <c r="I1347" s="39">
        <f t="shared" si="500"/>
        <v>0</v>
      </c>
      <c r="J1347" s="62"/>
      <c r="K1347" s="62"/>
      <c r="L1347" s="62"/>
      <c r="M1347" s="62"/>
      <c r="N1347" s="38">
        <f t="shared" ref="N1347:Q1350" si="501">N1348</f>
        <v>5905</v>
      </c>
      <c r="O1347" s="38">
        <f t="shared" si="501"/>
        <v>0</v>
      </c>
      <c r="P1347" s="38">
        <f t="shared" si="501"/>
        <v>2990</v>
      </c>
      <c r="Q1347" s="39">
        <f t="shared" si="501"/>
        <v>0</v>
      </c>
      <c r="R1347" s="110"/>
    </row>
    <row r="1348" spans="1:18" s="37" customFormat="1" ht="20.25">
      <c r="A1348" s="8" t="s">
        <v>67</v>
      </c>
      <c r="B1348" s="3" t="s">
        <v>168</v>
      </c>
      <c r="C1348" s="3" t="s">
        <v>43</v>
      </c>
      <c r="D1348" s="51" t="s">
        <v>94</v>
      </c>
      <c r="E1348" s="3"/>
      <c r="F1348" s="38">
        <f t="shared" si="500"/>
        <v>5905</v>
      </c>
      <c r="G1348" s="38">
        <f t="shared" si="500"/>
        <v>0</v>
      </c>
      <c r="H1348" s="38">
        <f t="shared" si="500"/>
        <v>2990</v>
      </c>
      <c r="I1348" s="39">
        <f t="shared" si="500"/>
        <v>0</v>
      </c>
      <c r="J1348" s="62"/>
      <c r="K1348" s="62"/>
      <c r="L1348" s="62"/>
      <c r="M1348" s="62"/>
      <c r="N1348" s="38">
        <f t="shared" si="501"/>
        <v>5905</v>
      </c>
      <c r="O1348" s="38">
        <f t="shared" si="501"/>
        <v>0</v>
      </c>
      <c r="P1348" s="38">
        <f t="shared" si="501"/>
        <v>2990</v>
      </c>
      <c r="Q1348" s="39">
        <f t="shared" si="501"/>
        <v>0</v>
      </c>
      <c r="R1348" s="110"/>
    </row>
    <row r="1349" spans="1:18" s="37" customFormat="1" ht="36.75" customHeight="1">
      <c r="A1349" s="10" t="s">
        <v>385</v>
      </c>
      <c r="B1349" s="3" t="s">
        <v>168</v>
      </c>
      <c r="C1349" s="3" t="s">
        <v>43</v>
      </c>
      <c r="D1349" s="51" t="s">
        <v>387</v>
      </c>
      <c r="E1349" s="3"/>
      <c r="F1349" s="38">
        <f t="shared" si="500"/>
        <v>5905</v>
      </c>
      <c r="G1349" s="38">
        <f t="shared" si="500"/>
        <v>0</v>
      </c>
      <c r="H1349" s="38">
        <f t="shared" si="500"/>
        <v>2990</v>
      </c>
      <c r="I1349" s="39">
        <f t="shared" si="500"/>
        <v>0</v>
      </c>
      <c r="J1349" s="62"/>
      <c r="K1349" s="62"/>
      <c r="L1349" s="62"/>
      <c r="M1349" s="62"/>
      <c r="N1349" s="38">
        <f t="shared" si="501"/>
        <v>5905</v>
      </c>
      <c r="O1349" s="38">
        <f t="shared" si="501"/>
        <v>0</v>
      </c>
      <c r="P1349" s="38">
        <f t="shared" si="501"/>
        <v>2990</v>
      </c>
      <c r="Q1349" s="39">
        <f t="shared" si="501"/>
        <v>0</v>
      </c>
      <c r="R1349" s="110"/>
    </row>
    <row r="1350" spans="1:18" s="37" customFormat="1" ht="33.75">
      <c r="A1350" s="10" t="s">
        <v>35</v>
      </c>
      <c r="B1350" s="3" t="s">
        <v>168</v>
      </c>
      <c r="C1350" s="3" t="s">
        <v>43</v>
      </c>
      <c r="D1350" s="51" t="s">
        <v>387</v>
      </c>
      <c r="E1350" s="3" t="s">
        <v>483</v>
      </c>
      <c r="F1350" s="38">
        <f t="shared" si="500"/>
        <v>5905</v>
      </c>
      <c r="G1350" s="38">
        <f>G1351</f>
        <v>0</v>
      </c>
      <c r="H1350" s="38">
        <f t="shared" si="500"/>
        <v>2990</v>
      </c>
      <c r="I1350" s="39">
        <f t="shared" si="500"/>
        <v>0</v>
      </c>
      <c r="J1350" s="62"/>
      <c r="K1350" s="62"/>
      <c r="L1350" s="62"/>
      <c r="M1350" s="62"/>
      <c r="N1350" s="38">
        <f t="shared" si="501"/>
        <v>5905</v>
      </c>
      <c r="O1350" s="38">
        <f t="shared" si="501"/>
        <v>0</v>
      </c>
      <c r="P1350" s="38">
        <f t="shared" si="501"/>
        <v>2990</v>
      </c>
      <c r="Q1350" s="39">
        <f t="shared" si="501"/>
        <v>0</v>
      </c>
      <c r="R1350" s="110"/>
    </row>
    <row r="1351" spans="1:18" s="37" customFormat="1" ht="34.5" customHeight="1">
      <c r="A1351" s="8" t="s">
        <v>36</v>
      </c>
      <c r="B1351" s="3" t="s">
        <v>168</v>
      </c>
      <c r="C1351" s="3" t="s">
        <v>43</v>
      </c>
      <c r="D1351" s="51" t="s">
        <v>387</v>
      </c>
      <c r="E1351" s="3" t="s">
        <v>484</v>
      </c>
      <c r="F1351" s="38">
        <v>5905</v>
      </c>
      <c r="G1351" s="38"/>
      <c r="H1351" s="38">
        <v>2990</v>
      </c>
      <c r="I1351" s="39"/>
      <c r="J1351" s="62"/>
      <c r="K1351" s="62"/>
      <c r="L1351" s="62"/>
      <c r="M1351" s="62"/>
      <c r="N1351" s="38">
        <f>F1351+J1351+K1351</f>
        <v>5905</v>
      </c>
      <c r="O1351" s="38">
        <f>G1351+K1351</f>
        <v>0</v>
      </c>
      <c r="P1351" s="38">
        <f>H1351+L1351+M1351</f>
        <v>2990</v>
      </c>
      <c r="Q1351" s="39">
        <f>I1351+M1351</f>
        <v>0</v>
      </c>
      <c r="R1351" s="110"/>
    </row>
    <row r="1352" spans="1:18" s="32" customFormat="1" ht="20.25">
      <c r="A1352" s="89"/>
      <c r="B1352" s="68"/>
      <c r="C1352" s="68"/>
      <c r="D1352" s="84"/>
      <c r="E1352" s="68"/>
      <c r="F1352" s="30"/>
      <c r="G1352" s="30"/>
      <c r="H1352" s="30"/>
      <c r="I1352" s="30"/>
      <c r="J1352" s="30"/>
      <c r="K1352" s="30"/>
      <c r="L1352" s="30"/>
      <c r="M1352" s="30"/>
      <c r="N1352" s="30"/>
      <c r="O1352" s="30"/>
      <c r="P1352" s="30"/>
      <c r="Q1352" s="30"/>
      <c r="R1352" s="110"/>
    </row>
    <row r="1353" spans="1:18" s="37" customFormat="1" ht="20.25">
      <c r="A1353" s="21" t="s">
        <v>388</v>
      </c>
      <c r="B1353" s="22" t="s">
        <v>389</v>
      </c>
      <c r="C1353" s="22"/>
      <c r="D1353" s="23"/>
      <c r="E1353" s="22"/>
      <c r="F1353" s="59">
        <f t="shared" ref="F1353:Q1353" si="502">F1355+F1371+F1514+F1488</f>
        <v>224298</v>
      </c>
      <c r="G1353" s="59">
        <f t="shared" si="502"/>
        <v>0</v>
      </c>
      <c r="H1353" s="59">
        <f t="shared" si="502"/>
        <v>224298</v>
      </c>
      <c r="I1353" s="59">
        <f t="shared" si="502"/>
        <v>0</v>
      </c>
      <c r="J1353" s="59">
        <f t="shared" si="502"/>
        <v>0</v>
      </c>
      <c r="K1353" s="59">
        <f t="shared" si="502"/>
        <v>0</v>
      </c>
      <c r="L1353" s="59">
        <f t="shared" si="502"/>
        <v>0</v>
      </c>
      <c r="M1353" s="59">
        <f t="shared" si="502"/>
        <v>0</v>
      </c>
      <c r="N1353" s="59">
        <f t="shared" si="502"/>
        <v>203251</v>
      </c>
      <c r="O1353" s="59">
        <f t="shared" si="502"/>
        <v>0</v>
      </c>
      <c r="P1353" s="59">
        <f t="shared" si="502"/>
        <v>200941</v>
      </c>
      <c r="Q1353" s="59">
        <f t="shared" si="502"/>
        <v>0</v>
      </c>
      <c r="R1353" s="110"/>
    </row>
    <row r="1354" spans="1:18" s="32" customFormat="1" ht="20.25">
      <c r="A1354" s="70"/>
      <c r="B1354" s="71"/>
      <c r="C1354" s="71"/>
      <c r="D1354" s="72"/>
      <c r="E1354" s="71"/>
      <c r="F1354" s="30"/>
      <c r="G1354" s="30"/>
      <c r="H1354" s="30"/>
      <c r="I1354" s="30"/>
      <c r="J1354" s="30"/>
      <c r="K1354" s="30"/>
      <c r="L1354" s="30"/>
      <c r="M1354" s="30"/>
      <c r="N1354" s="30"/>
      <c r="O1354" s="30"/>
      <c r="P1354" s="30"/>
      <c r="Q1354" s="30"/>
      <c r="R1354" s="110"/>
    </row>
    <row r="1355" spans="1:18" s="37" customFormat="1" ht="20.25">
      <c r="A1355" s="33" t="s">
        <v>390</v>
      </c>
      <c r="B1355" s="34" t="s">
        <v>111</v>
      </c>
      <c r="C1355" s="34" t="s">
        <v>17</v>
      </c>
      <c r="D1355" s="23"/>
      <c r="E1355" s="22"/>
      <c r="F1355" s="90">
        <f>F1356+F1363</f>
        <v>61667</v>
      </c>
      <c r="G1355" s="90">
        <f t="shared" ref="G1355:Q1355" si="503">G1356+G1363</f>
        <v>0</v>
      </c>
      <c r="H1355" s="90">
        <f t="shared" si="503"/>
        <v>61667</v>
      </c>
      <c r="I1355" s="90">
        <f t="shared" si="503"/>
        <v>0</v>
      </c>
      <c r="J1355" s="90">
        <f t="shared" si="503"/>
        <v>0</v>
      </c>
      <c r="K1355" s="90">
        <f t="shared" si="503"/>
        <v>0</v>
      </c>
      <c r="L1355" s="90">
        <f t="shared" si="503"/>
        <v>0</v>
      </c>
      <c r="M1355" s="90">
        <f t="shared" si="503"/>
        <v>0</v>
      </c>
      <c r="N1355" s="90">
        <f t="shared" si="503"/>
        <v>61667</v>
      </c>
      <c r="O1355" s="90">
        <f t="shared" si="503"/>
        <v>0</v>
      </c>
      <c r="P1355" s="90">
        <f t="shared" si="503"/>
        <v>61667</v>
      </c>
      <c r="Q1355" s="90">
        <f t="shared" si="503"/>
        <v>0</v>
      </c>
      <c r="R1355" s="110"/>
    </row>
    <row r="1356" spans="1:18" s="37" customFormat="1" ht="51">
      <c r="A1356" s="10" t="s">
        <v>481</v>
      </c>
      <c r="B1356" s="9" t="s">
        <v>111</v>
      </c>
      <c r="C1356" s="9" t="s">
        <v>17</v>
      </c>
      <c r="D1356" s="9" t="s">
        <v>476</v>
      </c>
      <c r="E1356" s="9"/>
      <c r="F1356" s="121">
        <f t="shared" ref="F1356:Q1361" si="504">F1357</f>
        <v>61667</v>
      </c>
      <c r="G1356" s="121">
        <f t="shared" si="504"/>
        <v>0</v>
      </c>
      <c r="H1356" s="121">
        <f t="shared" si="504"/>
        <v>61667</v>
      </c>
      <c r="I1356" s="121">
        <f t="shared" si="504"/>
        <v>0</v>
      </c>
      <c r="J1356" s="121">
        <f t="shared" si="504"/>
        <v>0</v>
      </c>
      <c r="K1356" s="121">
        <f t="shared" si="504"/>
        <v>0</v>
      </c>
      <c r="L1356" s="121">
        <f t="shared" si="504"/>
        <v>0</v>
      </c>
      <c r="M1356" s="121">
        <f t="shared" si="504"/>
        <v>0</v>
      </c>
      <c r="N1356" s="121">
        <f t="shared" si="504"/>
        <v>61667</v>
      </c>
      <c r="O1356" s="121">
        <f t="shared" si="504"/>
        <v>0</v>
      </c>
      <c r="P1356" s="121">
        <f t="shared" si="504"/>
        <v>61667</v>
      </c>
      <c r="Q1356" s="121">
        <f t="shared" si="504"/>
        <v>0</v>
      </c>
      <c r="R1356" s="110"/>
    </row>
    <row r="1357" spans="1:18" s="37" customFormat="1" ht="33.75">
      <c r="A1357" s="8" t="s">
        <v>391</v>
      </c>
      <c r="B1357" s="9" t="s">
        <v>111</v>
      </c>
      <c r="C1357" s="9" t="s">
        <v>17</v>
      </c>
      <c r="D1357" s="9" t="s">
        <v>533</v>
      </c>
      <c r="E1357" s="9"/>
      <c r="F1357" s="121">
        <f t="shared" si="504"/>
        <v>61667</v>
      </c>
      <c r="G1357" s="121">
        <f t="shared" si="504"/>
        <v>0</v>
      </c>
      <c r="H1357" s="121">
        <f t="shared" si="504"/>
        <v>61667</v>
      </c>
      <c r="I1357" s="121">
        <f t="shared" si="504"/>
        <v>0</v>
      </c>
      <c r="J1357" s="121">
        <f t="shared" si="504"/>
        <v>0</v>
      </c>
      <c r="K1357" s="121">
        <f t="shared" si="504"/>
        <v>0</v>
      </c>
      <c r="L1357" s="121">
        <f t="shared" si="504"/>
        <v>0</v>
      </c>
      <c r="M1357" s="121">
        <f t="shared" si="504"/>
        <v>0</v>
      </c>
      <c r="N1357" s="121">
        <f t="shared" si="504"/>
        <v>61667</v>
      </c>
      <c r="O1357" s="121">
        <f t="shared" si="504"/>
        <v>0</v>
      </c>
      <c r="P1357" s="121">
        <f t="shared" si="504"/>
        <v>61667</v>
      </c>
      <c r="Q1357" s="121">
        <f t="shared" si="504"/>
        <v>0</v>
      </c>
      <c r="R1357" s="110"/>
    </row>
    <row r="1358" spans="1:18" s="37" customFormat="1" ht="173.25" customHeight="1">
      <c r="A1358" s="8" t="s">
        <v>534</v>
      </c>
      <c r="B1358" s="9" t="s">
        <v>111</v>
      </c>
      <c r="C1358" s="9" t="s">
        <v>17</v>
      </c>
      <c r="D1358" s="9" t="s">
        <v>535</v>
      </c>
      <c r="E1358" s="9"/>
      <c r="F1358" s="121">
        <f>F1361+F1359</f>
        <v>61667</v>
      </c>
      <c r="G1358" s="121">
        <f t="shared" ref="G1358:Q1358" si="505">G1361+G1359</f>
        <v>0</v>
      </c>
      <c r="H1358" s="121">
        <f t="shared" si="505"/>
        <v>61667</v>
      </c>
      <c r="I1358" s="121">
        <f t="shared" si="505"/>
        <v>0</v>
      </c>
      <c r="J1358" s="121">
        <f t="shared" si="505"/>
        <v>0</v>
      </c>
      <c r="K1358" s="121">
        <f t="shared" si="505"/>
        <v>0</v>
      </c>
      <c r="L1358" s="121">
        <f t="shared" si="505"/>
        <v>0</v>
      </c>
      <c r="M1358" s="121">
        <f t="shared" si="505"/>
        <v>0</v>
      </c>
      <c r="N1358" s="121">
        <f t="shared" si="505"/>
        <v>61667</v>
      </c>
      <c r="O1358" s="121">
        <f t="shared" si="505"/>
        <v>0</v>
      </c>
      <c r="P1358" s="121">
        <f t="shared" si="505"/>
        <v>61667</v>
      </c>
      <c r="Q1358" s="121">
        <f t="shared" si="505"/>
        <v>0</v>
      </c>
      <c r="R1358" s="110"/>
    </row>
    <row r="1359" spans="1:18" s="37" customFormat="1" ht="33.75">
      <c r="A1359" s="10" t="s">
        <v>35</v>
      </c>
      <c r="B1359" s="9" t="s">
        <v>111</v>
      </c>
      <c r="C1359" s="9" t="s">
        <v>17</v>
      </c>
      <c r="D1359" s="9" t="s">
        <v>535</v>
      </c>
      <c r="E1359" s="9" t="s">
        <v>483</v>
      </c>
      <c r="F1359" s="121">
        <f t="shared" ref="F1359:Q1359" si="506">F1360</f>
        <v>479</v>
      </c>
      <c r="G1359" s="121">
        <f t="shared" si="506"/>
        <v>0</v>
      </c>
      <c r="H1359" s="121">
        <f t="shared" si="506"/>
        <v>479</v>
      </c>
      <c r="I1359" s="121">
        <f t="shared" si="506"/>
        <v>0</v>
      </c>
      <c r="J1359" s="121">
        <f t="shared" si="506"/>
        <v>0</v>
      </c>
      <c r="K1359" s="121">
        <f t="shared" si="506"/>
        <v>0</v>
      </c>
      <c r="L1359" s="121">
        <f t="shared" si="506"/>
        <v>0</v>
      </c>
      <c r="M1359" s="121">
        <f t="shared" si="506"/>
        <v>0</v>
      </c>
      <c r="N1359" s="121">
        <f t="shared" si="506"/>
        <v>479</v>
      </c>
      <c r="O1359" s="121">
        <f t="shared" si="506"/>
        <v>0</v>
      </c>
      <c r="P1359" s="121">
        <f t="shared" si="506"/>
        <v>479</v>
      </c>
      <c r="Q1359" s="121">
        <f t="shared" si="506"/>
        <v>0</v>
      </c>
      <c r="R1359" s="110"/>
    </row>
    <row r="1360" spans="1:18" s="37" customFormat="1" ht="33" customHeight="1">
      <c r="A1360" s="8" t="s">
        <v>36</v>
      </c>
      <c r="B1360" s="9" t="s">
        <v>111</v>
      </c>
      <c r="C1360" s="9" t="s">
        <v>17</v>
      </c>
      <c r="D1360" s="9" t="s">
        <v>535</v>
      </c>
      <c r="E1360" s="9" t="s">
        <v>484</v>
      </c>
      <c r="F1360" s="38">
        <v>479</v>
      </c>
      <c r="G1360" s="38"/>
      <c r="H1360" s="38">
        <v>479</v>
      </c>
      <c r="I1360" s="39"/>
      <c r="J1360" s="62"/>
      <c r="K1360" s="62"/>
      <c r="L1360" s="62"/>
      <c r="M1360" s="62"/>
      <c r="N1360" s="38">
        <f>F1360+J1360+K1360</f>
        <v>479</v>
      </c>
      <c r="O1360" s="38">
        <f>G1360+K1360</f>
        <v>0</v>
      </c>
      <c r="P1360" s="38">
        <f>H1360+L1360+M1360</f>
        <v>479</v>
      </c>
      <c r="Q1360" s="39">
        <f>I1360+M1360</f>
        <v>0</v>
      </c>
      <c r="R1360" s="110"/>
    </row>
    <row r="1361" spans="1:18" s="37" customFormat="1" ht="20.25">
      <c r="A1361" s="10" t="s">
        <v>37</v>
      </c>
      <c r="B1361" s="9" t="s">
        <v>111</v>
      </c>
      <c r="C1361" s="9" t="s">
        <v>17</v>
      </c>
      <c r="D1361" s="9" t="s">
        <v>535</v>
      </c>
      <c r="E1361" s="9" t="s">
        <v>497</v>
      </c>
      <c r="F1361" s="121">
        <f t="shared" si="504"/>
        <v>61188</v>
      </c>
      <c r="G1361" s="121">
        <f t="shared" si="504"/>
        <v>0</v>
      </c>
      <c r="H1361" s="121">
        <f t="shared" si="504"/>
        <v>61188</v>
      </c>
      <c r="I1361" s="121">
        <f t="shared" si="504"/>
        <v>0</v>
      </c>
      <c r="J1361" s="121">
        <f t="shared" si="504"/>
        <v>0</v>
      </c>
      <c r="K1361" s="121">
        <f t="shared" si="504"/>
        <v>0</v>
      </c>
      <c r="L1361" s="121">
        <f t="shared" si="504"/>
        <v>0</v>
      </c>
      <c r="M1361" s="121">
        <f t="shared" si="504"/>
        <v>0</v>
      </c>
      <c r="N1361" s="121">
        <f t="shared" si="504"/>
        <v>61188</v>
      </c>
      <c r="O1361" s="121">
        <f t="shared" si="504"/>
        <v>0</v>
      </c>
      <c r="P1361" s="121">
        <f t="shared" si="504"/>
        <v>61188</v>
      </c>
      <c r="Q1361" s="121">
        <f t="shared" si="504"/>
        <v>0</v>
      </c>
      <c r="R1361" s="110"/>
    </row>
    <row r="1362" spans="1:18" s="37" customFormat="1" ht="33.75">
      <c r="A1362" s="10" t="s">
        <v>394</v>
      </c>
      <c r="B1362" s="9" t="s">
        <v>111</v>
      </c>
      <c r="C1362" s="9" t="s">
        <v>17</v>
      </c>
      <c r="D1362" s="9" t="s">
        <v>535</v>
      </c>
      <c r="E1362" s="9" t="s">
        <v>536</v>
      </c>
      <c r="F1362" s="38">
        <v>61188</v>
      </c>
      <c r="G1362" s="38"/>
      <c r="H1362" s="38">
        <v>61188</v>
      </c>
      <c r="I1362" s="39"/>
      <c r="J1362" s="62"/>
      <c r="K1362" s="62"/>
      <c r="L1362" s="62"/>
      <c r="M1362" s="62"/>
      <c r="N1362" s="38">
        <f>F1362+J1362+K1362</f>
        <v>61188</v>
      </c>
      <c r="O1362" s="38">
        <f>G1362+K1362</f>
        <v>0</v>
      </c>
      <c r="P1362" s="38">
        <f>H1362+L1362+M1362</f>
        <v>61188</v>
      </c>
      <c r="Q1362" s="39">
        <f>I1362+M1362</f>
        <v>0</v>
      </c>
      <c r="R1362" s="110"/>
    </row>
    <row r="1363" spans="1:18" s="37" customFormat="1" ht="20.25" hidden="1">
      <c r="A1363" s="130" t="s">
        <v>19</v>
      </c>
      <c r="B1363" s="133" t="s">
        <v>111</v>
      </c>
      <c r="C1363" s="133" t="s">
        <v>17</v>
      </c>
      <c r="D1363" s="133" t="s">
        <v>20</v>
      </c>
      <c r="E1363" s="133"/>
      <c r="F1363" s="127">
        <f>F1364</f>
        <v>0</v>
      </c>
      <c r="G1363" s="127">
        <f t="shared" ref="G1363:Q1364" si="507">G1364</f>
        <v>0</v>
      </c>
      <c r="H1363" s="127">
        <f t="shared" si="507"/>
        <v>0</v>
      </c>
      <c r="I1363" s="127">
        <f t="shared" si="507"/>
        <v>0</v>
      </c>
      <c r="J1363" s="38">
        <f t="shared" si="507"/>
        <v>0</v>
      </c>
      <c r="K1363" s="38">
        <f t="shared" si="507"/>
        <v>0</v>
      </c>
      <c r="L1363" s="38">
        <f t="shared" si="507"/>
        <v>0</v>
      </c>
      <c r="M1363" s="38">
        <f t="shared" si="507"/>
        <v>0</v>
      </c>
      <c r="N1363" s="38">
        <f t="shared" si="507"/>
        <v>0</v>
      </c>
      <c r="O1363" s="38">
        <f t="shared" si="507"/>
        <v>0</v>
      </c>
      <c r="P1363" s="38">
        <f t="shared" si="507"/>
        <v>0</v>
      </c>
      <c r="Q1363" s="38">
        <f t="shared" si="507"/>
        <v>0</v>
      </c>
      <c r="R1363" s="110"/>
    </row>
    <row r="1364" spans="1:18" s="37" customFormat="1" ht="33.75" hidden="1">
      <c r="A1364" s="130" t="s">
        <v>391</v>
      </c>
      <c r="B1364" s="133" t="s">
        <v>111</v>
      </c>
      <c r="C1364" s="133" t="s">
        <v>17</v>
      </c>
      <c r="D1364" s="133" t="s">
        <v>392</v>
      </c>
      <c r="E1364" s="133"/>
      <c r="F1364" s="127">
        <f>F1365</f>
        <v>0</v>
      </c>
      <c r="G1364" s="127">
        <f t="shared" si="507"/>
        <v>0</v>
      </c>
      <c r="H1364" s="127">
        <f t="shared" si="507"/>
        <v>0</v>
      </c>
      <c r="I1364" s="127">
        <f t="shared" si="507"/>
        <v>0</v>
      </c>
      <c r="J1364" s="38">
        <f t="shared" si="507"/>
        <v>0</v>
      </c>
      <c r="K1364" s="38">
        <f t="shared" si="507"/>
        <v>0</v>
      </c>
      <c r="L1364" s="38">
        <f t="shared" si="507"/>
        <v>0</v>
      </c>
      <c r="M1364" s="38">
        <f t="shared" si="507"/>
        <v>0</v>
      </c>
      <c r="N1364" s="38">
        <f t="shared" si="507"/>
        <v>0</v>
      </c>
      <c r="O1364" s="38">
        <f t="shared" si="507"/>
        <v>0</v>
      </c>
      <c r="P1364" s="38">
        <f t="shared" si="507"/>
        <v>0</v>
      </c>
      <c r="Q1364" s="38">
        <f t="shared" si="507"/>
        <v>0</v>
      </c>
      <c r="R1364" s="110"/>
    </row>
    <row r="1365" spans="1:18" s="37" customFormat="1" ht="172.5" hidden="1" customHeight="1">
      <c r="A1365" s="130" t="s">
        <v>742</v>
      </c>
      <c r="B1365" s="133" t="s">
        <v>111</v>
      </c>
      <c r="C1365" s="133" t="s">
        <v>17</v>
      </c>
      <c r="D1365" s="133" t="s">
        <v>393</v>
      </c>
      <c r="E1365" s="133"/>
      <c r="F1365" s="127">
        <f>F1366+F1368</f>
        <v>0</v>
      </c>
      <c r="G1365" s="127">
        <f t="shared" ref="G1365:Q1365" si="508">G1366+G1368</f>
        <v>0</v>
      </c>
      <c r="H1365" s="127">
        <f t="shared" si="508"/>
        <v>0</v>
      </c>
      <c r="I1365" s="127">
        <f t="shared" si="508"/>
        <v>0</v>
      </c>
      <c r="J1365" s="38">
        <f t="shared" si="508"/>
        <v>0</v>
      </c>
      <c r="K1365" s="38">
        <f t="shared" si="508"/>
        <v>0</v>
      </c>
      <c r="L1365" s="38">
        <f t="shared" si="508"/>
        <v>0</v>
      </c>
      <c r="M1365" s="38">
        <f t="shared" si="508"/>
        <v>0</v>
      </c>
      <c r="N1365" s="38">
        <f t="shared" si="508"/>
        <v>0</v>
      </c>
      <c r="O1365" s="38">
        <f t="shared" si="508"/>
        <v>0</v>
      </c>
      <c r="P1365" s="38">
        <f t="shared" si="508"/>
        <v>0</v>
      </c>
      <c r="Q1365" s="38">
        <f t="shared" si="508"/>
        <v>0</v>
      </c>
      <c r="R1365" s="110"/>
    </row>
    <row r="1366" spans="1:18" s="37" customFormat="1" ht="33.75" hidden="1">
      <c r="A1366" s="130" t="s">
        <v>35</v>
      </c>
      <c r="B1366" s="133" t="s">
        <v>111</v>
      </c>
      <c r="C1366" s="133" t="s">
        <v>17</v>
      </c>
      <c r="D1366" s="133" t="s">
        <v>393</v>
      </c>
      <c r="E1366" s="133" t="s">
        <v>483</v>
      </c>
      <c r="F1366" s="127">
        <f>F1367</f>
        <v>0</v>
      </c>
      <c r="G1366" s="127">
        <f t="shared" ref="G1366:Q1366" si="509">G1367</f>
        <v>0</v>
      </c>
      <c r="H1366" s="127">
        <f t="shared" si="509"/>
        <v>0</v>
      </c>
      <c r="I1366" s="127">
        <f t="shared" si="509"/>
        <v>0</v>
      </c>
      <c r="J1366" s="38">
        <f t="shared" si="509"/>
        <v>0</v>
      </c>
      <c r="K1366" s="38">
        <f t="shared" si="509"/>
        <v>0</v>
      </c>
      <c r="L1366" s="38">
        <f t="shared" si="509"/>
        <v>0</v>
      </c>
      <c r="M1366" s="38">
        <f t="shared" si="509"/>
        <v>0</v>
      </c>
      <c r="N1366" s="38">
        <f t="shared" si="509"/>
        <v>0</v>
      </c>
      <c r="O1366" s="38">
        <f t="shared" si="509"/>
        <v>0</v>
      </c>
      <c r="P1366" s="38">
        <f t="shared" si="509"/>
        <v>0</v>
      </c>
      <c r="Q1366" s="38">
        <f t="shared" si="509"/>
        <v>0</v>
      </c>
      <c r="R1366" s="110"/>
    </row>
    <row r="1367" spans="1:18" s="37" customFormat="1" ht="50.25" hidden="1">
      <c r="A1367" s="130" t="s">
        <v>36</v>
      </c>
      <c r="B1367" s="133" t="s">
        <v>111</v>
      </c>
      <c r="C1367" s="133" t="s">
        <v>17</v>
      </c>
      <c r="D1367" s="133" t="s">
        <v>393</v>
      </c>
      <c r="E1367" s="133" t="s">
        <v>484</v>
      </c>
      <c r="F1367" s="127"/>
      <c r="G1367" s="127"/>
      <c r="H1367" s="127"/>
      <c r="I1367" s="128"/>
      <c r="J1367" s="62"/>
      <c r="K1367" s="62"/>
      <c r="L1367" s="62"/>
      <c r="M1367" s="62"/>
      <c r="N1367" s="38">
        <f>F1367+J1367+K1367</f>
        <v>0</v>
      </c>
      <c r="O1367" s="38">
        <f>G1367+K1367</f>
        <v>0</v>
      </c>
      <c r="P1367" s="38">
        <f>H1367+L1367+M1367</f>
        <v>0</v>
      </c>
      <c r="Q1367" s="39">
        <f>I1367+M1367</f>
        <v>0</v>
      </c>
      <c r="R1367" s="110"/>
    </row>
    <row r="1368" spans="1:18" s="37" customFormat="1" ht="35.25" hidden="1" customHeight="1">
      <c r="A1368" s="130" t="s">
        <v>37</v>
      </c>
      <c r="B1368" s="133" t="s">
        <v>111</v>
      </c>
      <c r="C1368" s="133" t="s">
        <v>17</v>
      </c>
      <c r="D1368" s="133" t="s">
        <v>393</v>
      </c>
      <c r="E1368" s="133" t="s">
        <v>497</v>
      </c>
      <c r="F1368" s="127">
        <f>F1369</f>
        <v>0</v>
      </c>
      <c r="G1368" s="127">
        <f t="shared" ref="G1368:Q1368" si="510">G1369</f>
        <v>0</v>
      </c>
      <c r="H1368" s="127">
        <f t="shared" si="510"/>
        <v>0</v>
      </c>
      <c r="I1368" s="127">
        <f t="shared" si="510"/>
        <v>0</v>
      </c>
      <c r="J1368" s="38">
        <f t="shared" si="510"/>
        <v>0</v>
      </c>
      <c r="K1368" s="38">
        <f t="shared" si="510"/>
        <v>0</v>
      </c>
      <c r="L1368" s="38">
        <f t="shared" si="510"/>
        <v>0</v>
      </c>
      <c r="M1368" s="38">
        <f t="shared" si="510"/>
        <v>0</v>
      </c>
      <c r="N1368" s="38">
        <f t="shared" si="510"/>
        <v>0</v>
      </c>
      <c r="O1368" s="38">
        <f t="shared" si="510"/>
        <v>0</v>
      </c>
      <c r="P1368" s="38">
        <f t="shared" si="510"/>
        <v>0</v>
      </c>
      <c r="Q1368" s="38">
        <f t="shared" si="510"/>
        <v>0</v>
      </c>
      <c r="R1368" s="110"/>
    </row>
    <row r="1369" spans="1:18" s="37" customFormat="1" ht="33.75" hidden="1">
      <c r="A1369" s="130" t="s">
        <v>394</v>
      </c>
      <c r="B1369" s="133" t="s">
        <v>111</v>
      </c>
      <c r="C1369" s="133" t="s">
        <v>17</v>
      </c>
      <c r="D1369" s="133" t="s">
        <v>393</v>
      </c>
      <c r="E1369" s="133">
        <v>320</v>
      </c>
      <c r="F1369" s="127"/>
      <c r="G1369" s="127"/>
      <c r="H1369" s="127"/>
      <c r="I1369" s="128"/>
      <c r="J1369" s="62"/>
      <c r="K1369" s="62"/>
      <c r="L1369" s="62"/>
      <c r="M1369" s="62"/>
      <c r="N1369" s="38">
        <f>F1369+J1369+K1369</f>
        <v>0</v>
      </c>
      <c r="O1369" s="38">
        <f>G1369+K1369</f>
        <v>0</v>
      </c>
      <c r="P1369" s="38">
        <f>H1369+L1369+M1369</f>
        <v>0</v>
      </c>
      <c r="Q1369" s="39">
        <f>I1369+M1369</f>
        <v>0</v>
      </c>
      <c r="R1369" s="110"/>
    </row>
    <row r="1370" spans="1:18" s="32" customFormat="1" ht="20.25">
      <c r="A1370" s="70"/>
      <c r="B1370" s="71"/>
      <c r="C1370" s="71"/>
      <c r="D1370" s="72"/>
      <c r="E1370" s="71"/>
      <c r="F1370" s="91"/>
      <c r="G1370" s="91"/>
      <c r="H1370" s="91"/>
      <c r="I1370" s="92"/>
      <c r="J1370" s="30"/>
      <c r="K1370" s="30"/>
      <c r="L1370" s="30"/>
      <c r="M1370" s="30"/>
      <c r="N1370" s="91"/>
      <c r="O1370" s="91"/>
      <c r="P1370" s="91"/>
      <c r="Q1370" s="92"/>
      <c r="R1370" s="110"/>
    </row>
    <row r="1371" spans="1:18" s="37" customFormat="1" ht="20.25" hidden="1">
      <c r="A1371" s="136" t="s">
        <v>395</v>
      </c>
      <c r="B1371" s="137" t="s">
        <v>111</v>
      </c>
      <c r="C1371" s="137" t="s">
        <v>28</v>
      </c>
      <c r="D1371" s="138"/>
      <c r="E1371" s="137"/>
      <c r="F1371" s="141">
        <f>F1476+F1372</f>
        <v>0</v>
      </c>
      <c r="G1371" s="141">
        <f>G1476+G1372</f>
        <v>0</v>
      </c>
      <c r="H1371" s="141">
        <f>H1476+H1372</f>
        <v>0</v>
      </c>
      <c r="I1371" s="141">
        <f>I1476+I1372</f>
        <v>0</v>
      </c>
      <c r="J1371" s="62"/>
      <c r="K1371" s="62"/>
      <c r="L1371" s="62"/>
      <c r="M1371" s="62"/>
      <c r="N1371" s="44">
        <f>N1476+N1372</f>
        <v>0</v>
      </c>
      <c r="O1371" s="44">
        <f>O1476+O1372</f>
        <v>0</v>
      </c>
      <c r="P1371" s="44">
        <f>P1476+P1372</f>
        <v>0</v>
      </c>
      <c r="Q1371" s="44">
        <f>Q1476+Q1372</f>
        <v>0</v>
      </c>
      <c r="R1371" s="110"/>
    </row>
    <row r="1372" spans="1:18" s="37" customFormat="1" ht="50.25" hidden="1">
      <c r="A1372" s="124" t="s">
        <v>397</v>
      </c>
      <c r="B1372" s="133" t="s">
        <v>111</v>
      </c>
      <c r="C1372" s="133" t="s">
        <v>28</v>
      </c>
      <c r="D1372" s="133" t="s">
        <v>398</v>
      </c>
      <c r="E1372" s="133"/>
      <c r="F1372" s="127">
        <f>F1373+F1473</f>
        <v>0</v>
      </c>
      <c r="G1372" s="127">
        <f>G1373+G1473</f>
        <v>0</v>
      </c>
      <c r="H1372" s="127">
        <f>H1373+H1473</f>
        <v>0</v>
      </c>
      <c r="I1372" s="127">
        <f>I1373+I1473</f>
        <v>0</v>
      </c>
      <c r="J1372" s="62"/>
      <c r="K1372" s="62"/>
      <c r="L1372" s="62"/>
      <c r="M1372" s="62"/>
      <c r="N1372" s="38">
        <f>N1373+N1473</f>
        <v>0</v>
      </c>
      <c r="O1372" s="38">
        <f>O1373+O1473</f>
        <v>0</v>
      </c>
      <c r="P1372" s="38">
        <f>P1373+P1473</f>
        <v>0</v>
      </c>
      <c r="Q1372" s="38">
        <f>Q1373+Q1473</f>
        <v>0</v>
      </c>
      <c r="R1372" s="110"/>
    </row>
    <row r="1373" spans="1:18" s="37" customFormat="1" ht="20.25" hidden="1">
      <c r="A1373" s="124" t="s">
        <v>743</v>
      </c>
      <c r="B1373" s="133" t="s">
        <v>111</v>
      </c>
      <c r="C1373" s="133" t="s">
        <v>28</v>
      </c>
      <c r="D1373" s="133" t="s">
        <v>744</v>
      </c>
      <c r="E1373" s="133"/>
      <c r="F1373" s="127">
        <f>F1374+F1377+F1380+F1383+F1386+F1389+F1392+F1395+F1398+F1401+F1404+F1407+F1410+F1413+F1416+F1419+F1422+F1428+F1431+F1434+F1437+F1443+F1446+F1449+F1425+F1440+F1452+F1455+F1458+F1461+F1464+F1467+F1470</f>
        <v>0</v>
      </c>
      <c r="G1373" s="127">
        <f>G1374+G1377+G1380+G1383+G1386+G1389+G1392+G1395+G1398+G1401+G1404+G1407+G1410+G1413+G1416+G1419+G1422+G1428+G1431+G1434+G1437+G1443+G1446+G1449+G1425+G1440+G1452+G1455+G1458+G1461+G1464+G1467+G1470</f>
        <v>0</v>
      </c>
      <c r="H1373" s="127">
        <f>H1374+H1377+H1380+H1383+H1386+H1389+H1392+H1395+H1398+H1401+H1404+H1407+H1410+H1413+H1416+H1419+H1422+H1428+H1431+H1434+H1437+H1443+H1446+H1449+H1425+H1440+H1452+H1455+H1458+H1461+H1464+H1467+H1470</f>
        <v>0</v>
      </c>
      <c r="I1373" s="127">
        <f>I1374+I1377+I1380+I1383+I1386+I1389+I1392+I1395+I1398+I1401+I1404+I1407+I1410+I1413+I1416+I1419+I1422+I1428+I1431+I1434+I1437+I1443+I1446+I1449+I1425+I1440+I1452+I1455+I1458+I1461+I1464+I1467+I1470</f>
        <v>0</v>
      </c>
      <c r="J1373" s="62"/>
      <c r="K1373" s="62"/>
      <c r="L1373" s="62"/>
      <c r="M1373" s="62"/>
      <c r="N1373" s="38">
        <f>N1374+N1377+N1380+N1383+N1386+N1389+N1392+N1395+N1398+N1401+N1404+N1407+N1410+N1413+N1416+N1419+N1422+N1428+N1431+N1434+N1437+N1443+N1446+N1449+N1425+N1440+N1452+N1455+N1458+N1461+N1464+N1467+N1470</f>
        <v>0</v>
      </c>
      <c r="O1373" s="38">
        <f>O1374+O1377+O1380+O1383+O1386+O1389+O1392+O1395+O1398+O1401+O1404+O1407+O1410+O1413+O1416+O1419+O1422+O1428+O1431+O1434+O1437+O1443+O1446+O1449+O1425+O1440+O1452+O1455+O1458+O1461+O1464+O1467+O1470</f>
        <v>0</v>
      </c>
      <c r="P1373" s="38">
        <f>P1374+P1377+P1380+P1383+P1386+P1389+P1392+P1395+P1398+P1401+P1404+P1407+P1410+P1413+P1416+P1419+P1422+P1428+P1431+P1434+P1437+P1443+P1446+P1449+P1425+P1440+P1452+P1455+P1458+P1461+P1464+P1467+P1470</f>
        <v>0</v>
      </c>
      <c r="Q1373" s="38">
        <f>Q1374+Q1377+Q1380+Q1383+Q1386+Q1389+Q1392+Q1395+Q1398+Q1401+Q1404+Q1407+Q1410+Q1413+Q1416+Q1419+Q1422+Q1428+Q1431+Q1434+Q1437+Q1443+Q1446+Q1449+Q1425+Q1440+Q1452+Q1455+Q1458+Q1461+Q1464+Q1467+Q1470</f>
        <v>0</v>
      </c>
      <c r="R1373" s="110"/>
    </row>
    <row r="1374" spans="1:18" s="37" customFormat="1" ht="33.75" hidden="1">
      <c r="A1374" s="130" t="s">
        <v>745</v>
      </c>
      <c r="B1374" s="133" t="s">
        <v>111</v>
      </c>
      <c r="C1374" s="133" t="s">
        <v>28</v>
      </c>
      <c r="D1374" s="133" t="s">
        <v>746</v>
      </c>
      <c r="E1374" s="133"/>
      <c r="F1374" s="127">
        <f t="shared" ref="F1374:I1375" si="511">F1375</f>
        <v>0</v>
      </c>
      <c r="G1374" s="127">
        <f t="shared" si="511"/>
        <v>0</v>
      </c>
      <c r="H1374" s="127">
        <f t="shared" si="511"/>
        <v>0</v>
      </c>
      <c r="I1374" s="128">
        <f t="shared" si="511"/>
        <v>0</v>
      </c>
      <c r="J1374" s="62"/>
      <c r="K1374" s="62"/>
      <c r="L1374" s="62"/>
      <c r="M1374" s="62"/>
      <c r="N1374" s="38">
        <f t="shared" ref="N1374:Q1375" si="512">N1375</f>
        <v>0</v>
      </c>
      <c r="O1374" s="38">
        <f t="shared" si="512"/>
        <v>0</v>
      </c>
      <c r="P1374" s="38">
        <f t="shared" si="512"/>
        <v>0</v>
      </c>
      <c r="Q1374" s="39">
        <f t="shared" si="512"/>
        <v>0</v>
      </c>
      <c r="R1374" s="110"/>
    </row>
    <row r="1375" spans="1:18" s="37" customFormat="1" ht="20.25" hidden="1" customHeight="1">
      <c r="A1375" s="147" t="s">
        <v>37</v>
      </c>
      <c r="B1375" s="133" t="s">
        <v>111</v>
      </c>
      <c r="C1375" s="133" t="s">
        <v>28</v>
      </c>
      <c r="D1375" s="133" t="s">
        <v>746</v>
      </c>
      <c r="E1375" s="133" t="s">
        <v>497</v>
      </c>
      <c r="F1375" s="127">
        <f t="shared" si="511"/>
        <v>0</v>
      </c>
      <c r="G1375" s="127">
        <f t="shared" si="511"/>
        <v>0</v>
      </c>
      <c r="H1375" s="127">
        <f t="shared" si="511"/>
        <v>0</v>
      </c>
      <c r="I1375" s="128">
        <f t="shared" si="511"/>
        <v>0</v>
      </c>
      <c r="J1375" s="62"/>
      <c r="K1375" s="62"/>
      <c r="L1375" s="62"/>
      <c r="M1375" s="62"/>
      <c r="N1375" s="38">
        <f t="shared" si="512"/>
        <v>0</v>
      </c>
      <c r="O1375" s="38">
        <f t="shared" si="512"/>
        <v>0</v>
      </c>
      <c r="P1375" s="38">
        <f t="shared" si="512"/>
        <v>0</v>
      </c>
      <c r="Q1375" s="39">
        <f t="shared" si="512"/>
        <v>0</v>
      </c>
      <c r="R1375" s="110"/>
    </row>
    <row r="1376" spans="1:18" s="37" customFormat="1" ht="33.75" hidden="1">
      <c r="A1376" s="130" t="s">
        <v>747</v>
      </c>
      <c r="B1376" s="133" t="s">
        <v>111</v>
      </c>
      <c r="C1376" s="133" t="s">
        <v>28</v>
      </c>
      <c r="D1376" s="133" t="s">
        <v>746</v>
      </c>
      <c r="E1376" s="133" t="s">
        <v>748</v>
      </c>
      <c r="F1376" s="127"/>
      <c r="G1376" s="127"/>
      <c r="H1376" s="127"/>
      <c r="I1376" s="128"/>
      <c r="J1376" s="62"/>
      <c r="K1376" s="62"/>
      <c r="L1376" s="62"/>
      <c r="M1376" s="62"/>
      <c r="N1376" s="38"/>
      <c r="O1376" s="38"/>
      <c r="P1376" s="38"/>
      <c r="Q1376" s="39"/>
      <c r="R1376" s="110"/>
    </row>
    <row r="1377" spans="1:18" s="37" customFormat="1" ht="66.75" hidden="1">
      <c r="A1377" s="130" t="s">
        <v>749</v>
      </c>
      <c r="B1377" s="133" t="s">
        <v>111</v>
      </c>
      <c r="C1377" s="133" t="s">
        <v>28</v>
      </c>
      <c r="D1377" s="133" t="s">
        <v>750</v>
      </c>
      <c r="E1377" s="133"/>
      <c r="F1377" s="127">
        <f t="shared" ref="F1377:I1378" si="513">F1378</f>
        <v>0</v>
      </c>
      <c r="G1377" s="127">
        <f t="shared" si="513"/>
        <v>0</v>
      </c>
      <c r="H1377" s="127">
        <f t="shared" si="513"/>
        <v>0</v>
      </c>
      <c r="I1377" s="128">
        <f t="shared" si="513"/>
        <v>0</v>
      </c>
      <c r="J1377" s="62"/>
      <c r="K1377" s="62"/>
      <c r="L1377" s="62"/>
      <c r="M1377" s="62"/>
      <c r="N1377" s="38">
        <f t="shared" ref="N1377:Q1378" si="514">N1378</f>
        <v>0</v>
      </c>
      <c r="O1377" s="38">
        <f t="shared" si="514"/>
        <v>0</v>
      </c>
      <c r="P1377" s="38">
        <f t="shared" si="514"/>
        <v>0</v>
      </c>
      <c r="Q1377" s="39">
        <f t="shared" si="514"/>
        <v>0</v>
      </c>
      <c r="R1377" s="110"/>
    </row>
    <row r="1378" spans="1:18" s="37" customFormat="1" ht="25.5" hidden="1" customHeight="1">
      <c r="A1378" s="147" t="s">
        <v>37</v>
      </c>
      <c r="B1378" s="133" t="s">
        <v>111</v>
      </c>
      <c r="C1378" s="133" t="s">
        <v>28</v>
      </c>
      <c r="D1378" s="133" t="s">
        <v>750</v>
      </c>
      <c r="E1378" s="133" t="s">
        <v>497</v>
      </c>
      <c r="F1378" s="127">
        <f t="shared" si="513"/>
        <v>0</v>
      </c>
      <c r="G1378" s="127">
        <f t="shared" si="513"/>
        <v>0</v>
      </c>
      <c r="H1378" s="127">
        <f t="shared" si="513"/>
        <v>0</v>
      </c>
      <c r="I1378" s="128">
        <f t="shared" si="513"/>
        <v>0</v>
      </c>
      <c r="J1378" s="62"/>
      <c r="K1378" s="62"/>
      <c r="L1378" s="62"/>
      <c r="M1378" s="62"/>
      <c r="N1378" s="38">
        <f t="shared" si="514"/>
        <v>0</v>
      </c>
      <c r="O1378" s="38">
        <f t="shared" si="514"/>
        <v>0</v>
      </c>
      <c r="P1378" s="38">
        <f t="shared" si="514"/>
        <v>0</v>
      </c>
      <c r="Q1378" s="39">
        <f t="shared" si="514"/>
        <v>0</v>
      </c>
      <c r="R1378" s="110"/>
    </row>
    <row r="1379" spans="1:18" s="37" customFormat="1" ht="33.75" hidden="1">
      <c r="A1379" s="130" t="s">
        <v>747</v>
      </c>
      <c r="B1379" s="133" t="s">
        <v>111</v>
      </c>
      <c r="C1379" s="133" t="s">
        <v>28</v>
      </c>
      <c r="D1379" s="133" t="s">
        <v>750</v>
      </c>
      <c r="E1379" s="133" t="s">
        <v>748</v>
      </c>
      <c r="F1379" s="127"/>
      <c r="G1379" s="127"/>
      <c r="H1379" s="127"/>
      <c r="I1379" s="128"/>
      <c r="J1379" s="62"/>
      <c r="K1379" s="62"/>
      <c r="L1379" s="62"/>
      <c r="M1379" s="62"/>
      <c r="N1379" s="38"/>
      <c r="O1379" s="38"/>
      <c r="P1379" s="38"/>
      <c r="Q1379" s="39"/>
      <c r="R1379" s="110"/>
    </row>
    <row r="1380" spans="1:18" s="37" customFormat="1" ht="66.75" hidden="1">
      <c r="A1380" s="147" t="s">
        <v>751</v>
      </c>
      <c r="B1380" s="133" t="s">
        <v>111</v>
      </c>
      <c r="C1380" s="133" t="s">
        <v>28</v>
      </c>
      <c r="D1380" s="133" t="s">
        <v>752</v>
      </c>
      <c r="E1380" s="133"/>
      <c r="F1380" s="127">
        <f t="shared" ref="F1380:I1381" si="515">F1381</f>
        <v>0</v>
      </c>
      <c r="G1380" s="127">
        <f t="shared" si="515"/>
        <v>0</v>
      </c>
      <c r="H1380" s="127">
        <f t="shared" si="515"/>
        <v>0</v>
      </c>
      <c r="I1380" s="128">
        <f t="shared" si="515"/>
        <v>0</v>
      </c>
      <c r="J1380" s="62"/>
      <c r="K1380" s="62"/>
      <c r="L1380" s="62"/>
      <c r="M1380" s="62"/>
      <c r="N1380" s="38">
        <f t="shared" ref="N1380:Q1381" si="516">N1381</f>
        <v>0</v>
      </c>
      <c r="O1380" s="38">
        <f t="shared" si="516"/>
        <v>0</v>
      </c>
      <c r="P1380" s="38">
        <f t="shared" si="516"/>
        <v>0</v>
      </c>
      <c r="Q1380" s="39">
        <f t="shared" si="516"/>
        <v>0</v>
      </c>
      <c r="R1380" s="110"/>
    </row>
    <row r="1381" spans="1:18" s="37" customFormat="1" ht="20.25" hidden="1">
      <c r="A1381" s="147" t="s">
        <v>37</v>
      </c>
      <c r="B1381" s="133" t="s">
        <v>111</v>
      </c>
      <c r="C1381" s="133" t="s">
        <v>28</v>
      </c>
      <c r="D1381" s="133" t="s">
        <v>752</v>
      </c>
      <c r="E1381" s="133" t="s">
        <v>497</v>
      </c>
      <c r="F1381" s="127">
        <f t="shared" si="515"/>
        <v>0</v>
      </c>
      <c r="G1381" s="127">
        <f t="shared" si="515"/>
        <v>0</v>
      </c>
      <c r="H1381" s="127">
        <f t="shared" si="515"/>
        <v>0</v>
      </c>
      <c r="I1381" s="128">
        <f t="shared" si="515"/>
        <v>0</v>
      </c>
      <c r="J1381" s="62"/>
      <c r="K1381" s="62"/>
      <c r="L1381" s="62"/>
      <c r="M1381" s="62"/>
      <c r="N1381" s="38">
        <f t="shared" si="516"/>
        <v>0</v>
      </c>
      <c r="O1381" s="38">
        <f t="shared" si="516"/>
        <v>0</v>
      </c>
      <c r="P1381" s="38">
        <f t="shared" si="516"/>
        <v>0</v>
      </c>
      <c r="Q1381" s="39">
        <f t="shared" si="516"/>
        <v>0</v>
      </c>
      <c r="R1381" s="110"/>
    </row>
    <row r="1382" spans="1:18" s="37" customFormat="1" ht="33.75" hidden="1">
      <c r="A1382" s="130" t="s">
        <v>747</v>
      </c>
      <c r="B1382" s="133" t="s">
        <v>111</v>
      </c>
      <c r="C1382" s="133" t="s">
        <v>28</v>
      </c>
      <c r="D1382" s="133" t="s">
        <v>752</v>
      </c>
      <c r="E1382" s="133" t="s">
        <v>748</v>
      </c>
      <c r="F1382" s="127"/>
      <c r="G1382" s="127"/>
      <c r="H1382" s="127"/>
      <c r="I1382" s="128"/>
      <c r="J1382" s="62"/>
      <c r="K1382" s="62"/>
      <c r="L1382" s="62"/>
      <c r="M1382" s="62"/>
      <c r="N1382" s="38"/>
      <c r="O1382" s="38"/>
      <c r="P1382" s="38"/>
      <c r="Q1382" s="39"/>
      <c r="R1382" s="110"/>
    </row>
    <row r="1383" spans="1:18" s="37" customFormat="1" ht="66.75" hidden="1">
      <c r="A1383" s="130" t="s">
        <v>753</v>
      </c>
      <c r="B1383" s="133" t="s">
        <v>111</v>
      </c>
      <c r="C1383" s="133" t="s">
        <v>28</v>
      </c>
      <c r="D1383" s="133" t="s">
        <v>754</v>
      </c>
      <c r="E1383" s="133"/>
      <c r="F1383" s="127">
        <f t="shared" ref="F1383:I1384" si="517">F1384</f>
        <v>0</v>
      </c>
      <c r="G1383" s="127">
        <f t="shared" si="517"/>
        <v>0</v>
      </c>
      <c r="H1383" s="127">
        <f t="shared" si="517"/>
        <v>0</v>
      </c>
      <c r="I1383" s="128">
        <f t="shared" si="517"/>
        <v>0</v>
      </c>
      <c r="J1383" s="62"/>
      <c r="K1383" s="62"/>
      <c r="L1383" s="62"/>
      <c r="M1383" s="62"/>
      <c r="N1383" s="38">
        <f t="shared" ref="N1383:Q1384" si="518">N1384</f>
        <v>0</v>
      </c>
      <c r="O1383" s="38">
        <f t="shared" si="518"/>
        <v>0</v>
      </c>
      <c r="P1383" s="38">
        <f t="shared" si="518"/>
        <v>0</v>
      </c>
      <c r="Q1383" s="39">
        <f t="shared" si="518"/>
        <v>0</v>
      </c>
      <c r="R1383" s="110"/>
    </row>
    <row r="1384" spans="1:18" s="37" customFormat="1" ht="24" hidden="1" customHeight="1">
      <c r="A1384" s="147" t="s">
        <v>37</v>
      </c>
      <c r="B1384" s="133" t="s">
        <v>111</v>
      </c>
      <c r="C1384" s="133" t="s">
        <v>28</v>
      </c>
      <c r="D1384" s="133" t="s">
        <v>754</v>
      </c>
      <c r="E1384" s="133" t="s">
        <v>497</v>
      </c>
      <c r="F1384" s="127">
        <f t="shared" si="517"/>
        <v>0</v>
      </c>
      <c r="G1384" s="127">
        <f t="shared" si="517"/>
        <v>0</v>
      </c>
      <c r="H1384" s="127">
        <f t="shared" si="517"/>
        <v>0</v>
      </c>
      <c r="I1384" s="128">
        <f t="shared" si="517"/>
        <v>0</v>
      </c>
      <c r="J1384" s="62"/>
      <c r="K1384" s="62"/>
      <c r="L1384" s="62"/>
      <c r="M1384" s="62"/>
      <c r="N1384" s="38">
        <f t="shared" si="518"/>
        <v>0</v>
      </c>
      <c r="O1384" s="38">
        <f t="shared" si="518"/>
        <v>0</v>
      </c>
      <c r="P1384" s="38">
        <f t="shared" si="518"/>
        <v>0</v>
      </c>
      <c r="Q1384" s="39">
        <f t="shared" si="518"/>
        <v>0</v>
      </c>
      <c r="R1384" s="110"/>
    </row>
    <row r="1385" spans="1:18" s="37" customFormat="1" ht="33.75" hidden="1">
      <c r="A1385" s="130" t="s">
        <v>747</v>
      </c>
      <c r="B1385" s="133" t="s">
        <v>111</v>
      </c>
      <c r="C1385" s="133" t="s">
        <v>28</v>
      </c>
      <c r="D1385" s="133" t="s">
        <v>754</v>
      </c>
      <c r="E1385" s="133" t="s">
        <v>748</v>
      </c>
      <c r="F1385" s="127"/>
      <c r="G1385" s="127"/>
      <c r="H1385" s="127"/>
      <c r="I1385" s="128"/>
      <c r="J1385" s="62"/>
      <c r="K1385" s="62"/>
      <c r="L1385" s="62"/>
      <c r="M1385" s="62"/>
      <c r="N1385" s="38"/>
      <c r="O1385" s="38"/>
      <c r="P1385" s="38"/>
      <c r="Q1385" s="39"/>
      <c r="R1385" s="110"/>
    </row>
    <row r="1386" spans="1:18" s="37" customFormat="1" ht="66.75" hidden="1">
      <c r="A1386" s="130" t="s">
        <v>755</v>
      </c>
      <c r="B1386" s="133" t="s">
        <v>111</v>
      </c>
      <c r="C1386" s="133" t="s">
        <v>28</v>
      </c>
      <c r="D1386" s="133" t="s">
        <v>756</v>
      </c>
      <c r="E1386" s="133"/>
      <c r="F1386" s="127">
        <f t="shared" ref="F1386:I1387" si="519">F1387</f>
        <v>0</v>
      </c>
      <c r="G1386" s="127">
        <f t="shared" si="519"/>
        <v>0</v>
      </c>
      <c r="H1386" s="127">
        <f t="shared" si="519"/>
        <v>0</v>
      </c>
      <c r="I1386" s="128">
        <f t="shared" si="519"/>
        <v>0</v>
      </c>
      <c r="J1386" s="62"/>
      <c r="K1386" s="62"/>
      <c r="L1386" s="62"/>
      <c r="M1386" s="62"/>
      <c r="N1386" s="38">
        <f t="shared" ref="N1386:Q1387" si="520">N1387</f>
        <v>0</v>
      </c>
      <c r="O1386" s="38">
        <f t="shared" si="520"/>
        <v>0</v>
      </c>
      <c r="P1386" s="38">
        <f t="shared" si="520"/>
        <v>0</v>
      </c>
      <c r="Q1386" s="39">
        <f t="shared" si="520"/>
        <v>0</v>
      </c>
      <c r="R1386" s="110"/>
    </row>
    <row r="1387" spans="1:18" s="37" customFormat="1" ht="21.75" hidden="1" customHeight="1">
      <c r="A1387" s="147" t="s">
        <v>37</v>
      </c>
      <c r="B1387" s="133" t="s">
        <v>111</v>
      </c>
      <c r="C1387" s="133" t="s">
        <v>28</v>
      </c>
      <c r="D1387" s="133" t="s">
        <v>756</v>
      </c>
      <c r="E1387" s="133" t="s">
        <v>497</v>
      </c>
      <c r="F1387" s="127">
        <f t="shared" si="519"/>
        <v>0</v>
      </c>
      <c r="G1387" s="127">
        <f t="shared" si="519"/>
        <v>0</v>
      </c>
      <c r="H1387" s="127">
        <f t="shared" si="519"/>
        <v>0</v>
      </c>
      <c r="I1387" s="128">
        <f t="shared" si="519"/>
        <v>0</v>
      </c>
      <c r="J1387" s="62"/>
      <c r="K1387" s="62"/>
      <c r="L1387" s="62"/>
      <c r="M1387" s="62"/>
      <c r="N1387" s="38">
        <f t="shared" si="520"/>
        <v>0</v>
      </c>
      <c r="O1387" s="38">
        <f t="shared" si="520"/>
        <v>0</v>
      </c>
      <c r="P1387" s="38">
        <f t="shared" si="520"/>
        <v>0</v>
      </c>
      <c r="Q1387" s="39">
        <f t="shared" si="520"/>
        <v>0</v>
      </c>
      <c r="R1387" s="110"/>
    </row>
    <row r="1388" spans="1:18" s="37" customFormat="1" ht="33.75" hidden="1">
      <c r="A1388" s="130" t="s">
        <v>747</v>
      </c>
      <c r="B1388" s="133" t="s">
        <v>111</v>
      </c>
      <c r="C1388" s="133" t="s">
        <v>28</v>
      </c>
      <c r="D1388" s="133" t="s">
        <v>756</v>
      </c>
      <c r="E1388" s="133" t="s">
        <v>748</v>
      </c>
      <c r="F1388" s="127"/>
      <c r="G1388" s="127"/>
      <c r="H1388" s="127"/>
      <c r="I1388" s="128"/>
      <c r="J1388" s="62"/>
      <c r="K1388" s="62"/>
      <c r="L1388" s="62"/>
      <c r="M1388" s="62"/>
      <c r="N1388" s="38"/>
      <c r="O1388" s="38"/>
      <c r="P1388" s="38"/>
      <c r="Q1388" s="39"/>
      <c r="R1388" s="110"/>
    </row>
    <row r="1389" spans="1:18" s="37" customFormat="1" ht="33.75" hidden="1">
      <c r="A1389" s="130" t="s">
        <v>757</v>
      </c>
      <c r="B1389" s="133" t="s">
        <v>111</v>
      </c>
      <c r="C1389" s="133" t="s">
        <v>28</v>
      </c>
      <c r="D1389" s="133" t="s">
        <v>758</v>
      </c>
      <c r="E1389" s="133"/>
      <c r="F1389" s="127">
        <f t="shared" ref="F1389:I1390" si="521">F1390</f>
        <v>0</v>
      </c>
      <c r="G1389" s="127">
        <f t="shared" si="521"/>
        <v>0</v>
      </c>
      <c r="H1389" s="127">
        <f t="shared" si="521"/>
        <v>0</v>
      </c>
      <c r="I1389" s="128">
        <f t="shared" si="521"/>
        <v>0</v>
      </c>
      <c r="J1389" s="62"/>
      <c r="K1389" s="62"/>
      <c r="L1389" s="62"/>
      <c r="M1389" s="62"/>
      <c r="N1389" s="38">
        <f t="shared" ref="N1389:Q1390" si="522">N1390</f>
        <v>0</v>
      </c>
      <c r="O1389" s="38">
        <f t="shared" si="522"/>
        <v>0</v>
      </c>
      <c r="P1389" s="38">
        <f t="shared" si="522"/>
        <v>0</v>
      </c>
      <c r="Q1389" s="39">
        <f t="shared" si="522"/>
        <v>0</v>
      </c>
      <c r="R1389" s="110"/>
    </row>
    <row r="1390" spans="1:18" s="37" customFormat="1" ht="23.25" hidden="1" customHeight="1">
      <c r="A1390" s="147" t="s">
        <v>37</v>
      </c>
      <c r="B1390" s="133" t="s">
        <v>111</v>
      </c>
      <c r="C1390" s="133" t="s">
        <v>28</v>
      </c>
      <c r="D1390" s="133" t="s">
        <v>758</v>
      </c>
      <c r="E1390" s="133" t="s">
        <v>497</v>
      </c>
      <c r="F1390" s="127">
        <f t="shared" si="521"/>
        <v>0</v>
      </c>
      <c r="G1390" s="127">
        <f t="shared" si="521"/>
        <v>0</v>
      </c>
      <c r="H1390" s="127">
        <f t="shared" si="521"/>
        <v>0</v>
      </c>
      <c r="I1390" s="128">
        <f t="shared" si="521"/>
        <v>0</v>
      </c>
      <c r="J1390" s="62"/>
      <c r="K1390" s="62"/>
      <c r="L1390" s="62"/>
      <c r="M1390" s="62"/>
      <c r="N1390" s="38">
        <f t="shared" si="522"/>
        <v>0</v>
      </c>
      <c r="O1390" s="38">
        <f t="shared" si="522"/>
        <v>0</v>
      </c>
      <c r="P1390" s="38">
        <f t="shared" si="522"/>
        <v>0</v>
      </c>
      <c r="Q1390" s="39">
        <f t="shared" si="522"/>
        <v>0</v>
      </c>
      <c r="R1390" s="110"/>
    </row>
    <row r="1391" spans="1:18" s="37" customFormat="1" ht="33.75" hidden="1">
      <c r="A1391" s="130" t="s">
        <v>747</v>
      </c>
      <c r="B1391" s="133" t="s">
        <v>111</v>
      </c>
      <c r="C1391" s="133" t="s">
        <v>28</v>
      </c>
      <c r="D1391" s="133" t="s">
        <v>758</v>
      </c>
      <c r="E1391" s="133" t="s">
        <v>748</v>
      </c>
      <c r="F1391" s="127"/>
      <c r="G1391" s="127"/>
      <c r="H1391" s="127"/>
      <c r="I1391" s="128"/>
      <c r="J1391" s="62"/>
      <c r="K1391" s="62"/>
      <c r="L1391" s="62"/>
      <c r="M1391" s="62"/>
      <c r="N1391" s="38"/>
      <c r="O1391" s="38"/>
      <c r="P1391" s="38"/>
      <c r="Q1391" s="39"/>
      <c r="R1391" s="110"/>
    </row>
    <row r="1392" spans="1:18" s="37" customFormat="1" ht="33.75" hidden="1">
      <c r="A1392" s="130" t="s">
        <v>759</v>
      </c>
      <c r="B1392" s="133" t="s">
        <v>111</v>
      </c>
      <c r="C1392" s="133" t="s">
        <v>28</v>
      </c>
      <c r="D1392" s="133" t="s">
        <v>760</v>
      </c>
      <c r="E1392" s="133"/>
      <c r="F1392" s="127">
        <f t="shared" ref="F1392:I1393" si="523">F1393</f>
        <v>0</v>
      </c>
      <c r="G1392" s="127">
        <f t="shared" si="523"/>
        <v>0</v>
      </c>
      <c r="H1392" s="127">
        <f t="shared" si="523"/>
        <v>0</v>
      </c>
      <c r="I1392" s="128">
        <f t="shared" si="523"/>
        <v>0</v>
      </c>
      <c r="J1392" s="62"/>
      <c r="K1392" s="62"/>
      <c r="L1392" s="62"/>
      <c r="M1392" s="62"/>
      <c r="N1392" s="38">
        <f t="shared" ref="N1392:Q1393" si="524">N1393</f>
        <v>0</v>
      </c>
      <c r="O1392" s="38">
        <f t="shared" si="524"/>
        <v>0</v>
      </c>
      <c r="P1392" s="38">
        <f t="shared" si="524"/>
        <v>0</v>
      </c>
      <c r="Q1392" s="39">
        <f t="shared" si="524"/>
        <v>0</v>
      </c>
      <c r="R1392" s="110"/>
    </row>
    <row r="1393" spans="1:18" s="37" customFormat="1" ht="24" hidden="1" customHeight="1">
      <c r="A1393" s="147" t="s">
        <v>37</v>
      </c>
      <c r="B1393" s="133" t="s">
        <v>111</v>
      </c>
      <c r="C1393" s="133" t="s">
        <v>28</v>
      </c>
      <c r="D1393" s="133" t="s">
        <v>760</v>
      </c>
      <c r="E1393" s="133" t="s">
        <v>497</v>
      </c>
      <c r="F1393" s="127">
        <f t="shared" si="523"/>
        <v>0</v>
      </c>
      <c r="G1393" s="127">
        <f t="shared" si="523"/>
        <v>0</v>
      </c>
      <c r="H1393" s="127">
        <f t="shared" si="523"/>
        <v>0</v>
      </c>
      <c r="I1393" s="128">
        <f t="shared" si="523"/>
        <v>0</v>
      </c>
      <c r="J1393" s="62"/>
      <c r="K1393" s="62"/>
      <c r="L1393" s="62"/>
      <c r="M1393" s="62"/>
      <c r="N1393" s="38">
        <f t="shared" si="524"/>
        <v>0</v>
      </c>
      <c r="O1393" s="38">
        <f t="shared" si="524"/>
        <v>0</v>
      </c>
      <c r="P1393" s="38">
        <f t="shared" si="524"/>
        <v>0</v>
      </c>
      <c r="Q1393" s="39">
        <f t="shared" si="524"/>
        <v>0</v>
      </c>
      <c r="R1393" s="110"/>
    </row>
    <row r="1394" spans="1:18" s="37" customFormat="1" ht="33.75" hidden="1">
      <c r="A1394" s="130" t="s">
        <v>747</v>
      </c>
      <c r="B1394" s="133" t="s">
        <v>111</v>
      </c>
      <c r="C1394" s="133" t="s">
        <v>28</v>
      </c>
      <c r="D1394" s="133" t="s">
        <v>760</v>
      </c>
      <c r="E1394" s="133" t="s">
        <v>748</v>
      </c>
      <c r="F1394" s="127"/>
      <c r="G1394" s="127"/>
      <c r="H1394" s="127"/>
      <c r="I1394" s="128"/>
      <c r="J1394" s="62"/>
      <c r="K1394" s="62"/>
      <c r="L1394" s="62"/>
      <c r="M1394" s="62"/>
      <c r="N1394" s="38"/>
      <c r="O1394" s="38"/>
      <c r="P1394" s="38"/>
      <c r="Q1394" s="39"/>
      <c r="R1394" s="110"/>
    </row>
    <row r="1395" spans="1:18" s="37" customFormat="1" ht="50.25" hidden="1">
      <c r="A1395" s="130" t="s">
        <v>761</v>
      </c>
      <c r="B1395" s="133" t="s">
        <v>111</v>
      </c>
      <c r="C1395" s="133" t="s">
        <v>28</v>
      </c>
      <c r="D1395" s="133" t="s">
        <v>762</v>
      </c>
      <c r="E1395" s="133"/>
      <c r="F1395" s="127">
        <f t="shared" ref="F1395:I1396" si="525">F1396</f>
        <v>0</v>
      </c>
      <c r="G1395" s="127">
        <f t="shared" si="525"/>
        <v>0</v>
      </c>
      <c r="H1395" s="127">
        <f t="shared" si="525"/>
        <v>0</v>
      </c>
      <c r="I1395" s="128">
        <f t="shared" si="525"/>
        <v>0</v>
      </c>
      <c r="J1395" s="62"/>
      <c r="K1395" s="62"/>
      <c r="L1395" s="62"/>
      <c r="M1395" s="62"/>
      <c r="N1395" s="38">
        <f t="shared" ref="N1395:Q1396" si="526">N1396</f>
        <v>0</v>
      </c>
      <c r="O1395" s="38">
        <f t="shared" si="526"/>
        <v>0</v>
      </c>
      <c r="P1395" s="38">
        <f t="shared" si="526"/>
        <v>0</v>
      </c>
      <c r="Q1395" s="39">
        <f t="shared" si="526"/>
        <v>0</v>
      </c>
      <c r="R1395" s="110"/>
    </row>
    <row r="1396" spans="1:18" s="37" customFormat="1" ht="23.25" hidden="1" customHeight="1">
      <c r="A1396" s="147" t="s">
        <v>37</v>
      </c>
      <c r="B1396" s="133" t="s">
        <v>111</v>
      </c>
      <c r="C1396" s="133" t="s">
        <v>28</v>
      </c>
      <c r="D1396" s="133" t="s">
        <v>762</v>
      </c>
      <c r="E1396" s="133" t="s">
        <v>497</v>
      </c>
      <c r="F1396" s="127">
        <f t="shared" si="525"/>
        <v>0</v>
      </c>
      <c r="G1396" s="127">
        <f t="shared" si="525"/>
        <v>0</v>
      </c>
      <c r="H1396" s="127">
        <f t="shared" si="525"/>
        <v>0</v>
      </c>
      <c r="I1396" s="128">
        <f t="shared" si="525"/>
        <v>0</v>
      </c>
      <c r="J1396" s="62"/>
      <c r="K1396" s="62"/>
      <c r="L1396" s="62"/>
      <c r="M1396" s="62"/>
      <c r="N1396" s="38">
        <f t="shared" si="526"/>
        <v>0</v>
      </c>
      <c r="O1396" s="38">
        <f t="shared" si="526"/>
        <v>0</v>
      </c>
      <c r="P1396" s="38">
        <f t="shared" si="526"/>
        <v>0</v>
      </c>
      <c r="Q1396" s="39">
        <f t="shared" si="526"/>
        <v>0</v>
      </c>
      <c r="R1396" s="110"/>
    </row>
    <row r="1397" spans="1:18" s="37" customFormat="1" ht="33.75" hidden="1">
      <c r="A1397" s="130" t="s">
        <v>747</v>
      </c>
      <c r="B1397" s="133" t="s">
        <v>111</v>
      </c>
      <c r="C1397" s="133" t="s">
        <v>28</v>
      </c>
      <c r="D1397" s="133" t="s">
        <v>762</v>
      </c>
      <c r="E1397" s="133" t="s">
        <v>748</v>
      </c>
      <c r="F1397" s="127"/>
      <c r="G1397" s="127"/>
      <c r="H1397" s="127"/>
      <c r="I1397" s="128"/>
      <c r="J1397" s="62"/>
      <c r="K1397" s="62"/>
      <c r="L1397" s="62"/>
      <c r="M1397" s="62"/>
      <c r="N1397" s="38"/>
      <c r="O1397" s="38"/>
      <c r="P1397" s="38"/>
      <c r="Q1397" s="39"/>
      <c r="R1397" s="110"/>
    </row>
    <row r="1398" spans="1:18" s="37" customFormat="1" ht="33.75" hidden="1">
      <c r="A1398" s="130" t="s">
        <v>763</v>
      </c>
      <c r="B1398" s="133" t="s">
        <v>111</v>
      </c>
      <c r="C1398" s="133" t="s">
        <v>28</v>
      </c>
      <c r="D1398" s="133" t="s">
        <v>764</v>
      </c>
      <c r="E1398" s="133"/>
      <c r="F1398" s="127">
        <f t="shared" ref="F1398:I1399" si="527">F1399</f>
        <v>0</v>
      </c>
      <c r="G1398" s="127">
        <f t="shared" si="527"/>
        <v>0</v>
      </c>
      <c r="H1398" s="127">
        <f t="shared" si="527"/>
        <v>0</v>
      </c>
      <c r="I1398" s="128">
        <f t="shared" si="527"/>
        <v>0</v>
      </c>
      <c r="J1398" s="62"/>
      <c r="K1398" s="62"/>
      <c r="L1398" s="62"/>
      <c r="M1398" s="62"/>
      <c r="N1398" s="38">
        <f t="shared" ref="N1398:Q1399" si="528">N1399</f>
        <v>0</v>
      </c>
      <c r="O1398" s="38">
        <f t="shared" si="528"/>
        <v>0</v>
      </c>
      <c r="P1398" s="38">
        <f t="shared" si="528"/>
        <v>0</v>
      </c>
      <c r="Q1398" s="39">
        <f t="shared" si="528"/>
        <v>0</v>
      </c>
      <c r="R1398" s="110"/>
    </row>
    <row r="1399" spans="1:18" s="37" customFormat="1" ht="23.25" hidden="1" customHeight="1">
      <c r="A1399" s="147" t="s">
        <v>37</v>
      </c>
      <c r="B1399" s="133" t="s">
        <v>111</v>
      </c>
      <c r="C1399" s="133" t="s">
        <v>28</v>
      </c>
      <c r="D1399" s="133" t="s">
        <v>764</v>
      </c>
      <c r="E1399" s="133" t="s">
        <v>497</v>
      </c>
      <c r="F1399" s="127">
        <f t="shared" si="527"/>
        <v>0</v>
      </c>
      <c r="G1399" s="127">
        <f t="shared" si="527"/>
        <v>0</v>
      </c>
      <c r="H1399" s="127">
        <f t="shared" si="527"/>
        <v>0</v>
      </c>
      <c r="I1399" s="128">
        <f t="shared" si="527"/>
        <v>0</v>
      </c>
      <c r="J1399" s="62"/>
      <c r="K1399" s="62"/>
      <c r="L1399" s="62"/>
      <c r="M1399" s="62"/>
      <c r="N1399" s="38">
        <f t="shared" si="528"/>
        <v>0</v>
      </c>
      <c r="O1399" s="38">
        <f t="shared" si="528"/>
        <v>0</v>
      </c>
      <c r="P1399" s="38">
        <f t="shared" si="528"/>
        <v>0</v>
      </c>
      <c r="Q1399" s="39">
        <f t="shared" si="528"/>
        <v>0</v>
      </c>
      <c r="R1399" s="110"/>
    </row>
    <row r="1400" spans="1:18" s="37" customFormat="1" ht="33.75" hidden="1">
      <c r="A1400" s="130" t="s">
        <v>747</v>
      </c>
      <c r="B1400" s="133" t="s">
        <v>111</v>
      </c>
      <c r="C1400" s="133" t="s">
        <v>28</v>
      </c>
      <c r="D1400" s="133" t="s">
        <v>764</v>
      </c>
      <c r="E1400" s="133" t="s">
        <v>748</v>
      </c>
      <c r="F1400" s="127"/>
      <c r="G1400" s="127"/>
      <c r="H1400" s="127"/>
      <c r="I1400" s="128"/>
      <c r="J1400" s="62"/>
      <c r="K1400" s="62"/>
      <c r="L1400" s="62"/>
      <c r="M1400" s="62"/>
      <c r="N1400" s="38"/>
      <c r="O1400" s="38"/>
      <c r="P1400" s="38"/>
      <c r="Q1400" s="39"/>
      <c r="R1400" s="110"/>
    </row>
    <row r="1401" spans="1:18" s="37" customFormat="1" ht="88.5" hidden="1" customHeight="1">
      <c r="A1401" s="130" t="s">
        <v>765</v>
      </c>
      <c r="B1401" s="133" t="s">
        <v>111</v>
      </c>
      <c r="C1401" s="133" t="s">
        <v>28</v>
      </c>
      <c r="D1401" s="133" t="s">
        <v>766</v>
      </c>
      <c r="E1401" s="133"/>
      <c r="F1401" s="127">
        <f t="shared" ref="F1401:I1402" si="529">F1402</f>
        <v>0</v>
      </c>
      <c r="G1401" s="127">
        <f t="shared" si="529"/>
        <v>0</v>
      </c>
      <c r="H1401" s="127">
        <f t="shared" si="529"/>
        <v>0</v>
      </c>
      <c r="I1401" s="128">
        <f t="shared" si="529"/>
        <v>0</v>
      </c>
      <c r="J1401" s="62"/>
      <c r="K1401" s="62"/>
      <c r="L1401" s="62"/>
      <c r="M1401" s="62"/>
      <c r="N1401" s="38">
        <f t="shared" ref="N1401:Q1402" si="530">N1402</f>
        <v>0</v>
      </c>
      <c r="O1401" s="38">
        <f t="shared" si="530"/>
        <v>0</v>
      </c>
      <c r="P1401" s="38">
        <f t="shared" si="530"/>
        <v>0</v>
      </c>
      <c r="Q1401" s="39">
        <f t="shared" si="530"/>
        <v>0</v>
      </c>
      <c r="R1401" s="110"/>
    </row>
    <row r="1402" spans="1:18" s="37" customFormat="1" ht="22.5" hidden="1" customHeight="1">
      <c r="A1402" s="147" t="s">
        <v>37</v>
      </c>
      <c r="B1402" s="133" t="s">
        <v>111</v>
      </c>
      <c r="C1402" s="133" t="s">
        <v>28</v>
      </c>
      <c r="D1402" s="133" t="s">
        <v>766</v>
      </c>
      <c r="E1402" s="133" t="s">
        <v>497</v>
      </c>
      <c r="F1402" s="127">
        <f t="shared" si="529"/>
        <v>0</v>
      </c>
      <c r="G1402" s="127">
        <f t="shared" si="529"/>
        <v>0</v>
      </c>
      <c r="H1402" s="127">
        <f t="shared" si="529"/>
        <v>0</v>
      </c>
      <c r="I1402" s="128">
        <f t="shared" si="529"/>
        <v>0</v>
      </c>
      <c r="J1402" s="62"/>
      <c r="K1402" s="62"/>
      <c r="L1402" s="62"/>
      <c r="M1402" s="62"/>
      <c r="N1402" s="38">
        <f t="shared" si="530"/>
        <v>0</v>
      </c>
      <c r="O1402" s="38">
        <f t="shared" si="530"/>
        <v>0</v>
      </c>
      <c r="P1402" s="38">
        <f t="shared" si="530"/>
        <v>0</v>
      </c>
      <c r="Q1402" s="39">
        <f t="shared" si="530"/>
        <v>0</v>
      </c>
      <c r="R1402" s="110"/>
    </row>
    <row r="1403" spans="1:18" s="37" customFormat="1" ht="33.75" hidden="1">
      <c r="A1403" s="130" t="s">
        <v>747</v>
      </c>
      <c r="B1403" s="133" t="s">
        <v>111</v>
      </c>
      <c r="C1403" s="133" t="s">
        <v>28</v>
      </c>
      <c r="D1403" s="133" t="s">
        <v>766</v>
      </c>
      <c r="E1403" s="133" t="s">
        <v>748</v>
      </c>
      <c r="F1403" s="127"/>
      <c r="G1403" s="127"/>
      <c r="H1403" s="127"/>
      <c r="I1403" s="128"/>
      <c r="J1403" s="62"/>
      <c r="K1403" s="62"/>
      <c r="L1403" s="62"/>
      <c r="M1403" s="62"/>
      <c r="N1403" s="38"/>
      <c r="O1403" s="38"/>
      <c r="P1403" s="38"/>
      <c r="Q1403" s="39"/>
      <c r="R1403" s="110"/>
    </row>
    <row r="1404" spans="1:18" s="37" customFormat="1" ht="50.25" hidden="1">
      <c r="A1404" s="130" t="s">
        <v>767</v>
      </c>
      <c r="B1404" s="133" t="s">
        <v>111</v>
      </c>
      <c r="C1404" s="133" t="s">
        <v>28</v>
      </c>
      <c r="D1404" s="133" t="s">
        <v>768</v>
      </c>
      <c r="E1404" s="133"/>
      <c r="F1404" s="127">
        <f t="shared" ref="F1404:I1405" si="531">F1405</f>
        <v>0</v>
      </c>
      <c r="G1404" s="127">
        <f t="shared" si="531"/>
        <v>0</v>
      </c>
      <c r="H1404" s="127">
        <f t="shared" si="531"/>
        <v>0</v>
      </c>
      <c r="I1404" s="128">
        <f t="shared" si="531"/>
        <v>0</v>
      </c>
      <c r="J1404" s="62"/>
      <c r="K1404" s="62"/>
      <c r="L1404" s="62"/>
      <c r="M1404" s="62"/>
      <c r="N1404" s="38">
        <f t="shared" ref="N1404:Q1405" si="532">N1405</f>
        <v>0</v>
      </c>
      <c r="O1404" s="38">
        <f t="shared" si="532"/>
        <v>0</v>
      </c>
      <c r="P1404" s="38">
        <f t="shared" si="532"/>
        <v>0</v>
      </c>
      <c r="Q1404" s="39">
        <f t="shared" si="532"/>
        <v>0</v>
      </c>
      <c r="R1404" s="110"/>
    </row>
    <row r="1405" spans="1:18" s="37" customFormat="1" ht="20.25" hidden="1">
      <c r="A1405" s="147" t="s">
        <v>37</v>
      </c>
      <c r="B1405" s="133" t="s">
        <v>111</v>
      </c>
      <c r="C1405" s="133" t="s">
        <v>28</v>
      </c>
      <c r="D1405" s="133" t="s">
        <v>768</v>
      </c>
      <c r="E1405" s="133" t="s">
        <v>497</v>
      </c>
      <c r="F1405" s="127">
        <f t="shared" si="531"/>
        <v>0</v>
      </c>
      <c r="G1405" s="127">
        <f t="shared" si="531"/>
        <v>0</v>
      </c>
      <c r="H1405" s="127">
        <f t="shared" si="531"/>
        <v>0</v>
      </c>
      <c r="I1405" s="128">
        <f t="shared" si="531"/>
        <v>0</v>
      </c>
      <c r="J1405" s="62"/>
      <c r="K1405" s="62"/>
      <c r="L1405" s="62"/>
      <c r="M1405" s="62"/>
      <c r="N1405" s="38">
        <f t="shared" si="532"/>
        <v>0</v>
      </c>
      <c r="O1405" s="38">
        <f t="shared" si="532"/>
        <v>0</v>
      </c>
      <c r="P1405" s="38">
        <f t="shared" si="532"/>
        <v>0</v>
      </c>
      <c r="Q1405" s="39">
        <f t="shared" si="532"/>
        <v>0</v>
      </c>
      <c r="R1405" s="110"/>
    </row>
    <row r="1406" spans="1:18" s="37" customFormat="1" ht="33.75" hidden="1">
      <c r="A1406" s="130" t="s">
        <v>747</v>
      </c>
      <c r="B1406" s="133" t="s">
        <v>111</v>
      </c>
      <c r="C1406" s="133" t="s">
        <v>28</v>
      </c>
      <c r="D1406" s="133" t="s">
        <v>768</v>
      </c>
      <c r="E1406" s="133" t="s">
        <v>748</v>
      </c>
      <c r="F1406" s="127"/>
      <c r="G1406" s="127"/>
      <c r="H1406" s="127"/>
      <c r="I1406" s="128"/>
      <c r="J1406" s="62"/>
      <c r="K1406" s="62"/>
      <c r="L1406" s="62"/>
      <c r="M1406" s="62"/>
      <c r="N1406" s="38"/>
      <c r="O1406" s="38"/>
      <c r="P1406" s="38"/>
      <c r="Q1406" s="39"/>
      <c r="R1406" s="110"/>
    </row>
    <row r="1407" spans="1:18" s="37" customFormat="1" ht="169.5" hidden="1" customHeight="1">
      <c r="A1407" s="130" t="s">
        <v>769</v>
      </c>
      <c r="B1407" s="133" t="s">
        <v>111</v>
      </c>
      <c r="C1407" s="133" t="s">
        <v>28</v>
      </c>
      <c r="D1407" s="133" t="s">
        <v>770</v>
      </c>
      <c r="E1407" s="133"/>
      <c r="F1407" s="127">
        <f t="shared" ref="F1407:I1408" si="533">F1408</f>
        <v>0</v>
      </c>
      <c r="G1407" s="127">
        <f t="shared" si="533"/>
        <v>0</v>
      </c>
      <c r="H1407" s="127">
        <f t="shared" si="533"/>
        <v>0</v>
      </c>
      <c r="I1407" s="128">
        <f t="shared" si="533"/>
        <v>0</v>
      </c>
      <c r="J1407" s="62"/>
      <c r="K1407" s="62"/>
      <c r="L1407" s="62"/>
      <c r="M1407" s="62"/>
      <c r="N1407" s="38">
        <f t="shared" ref="N1407:Q1408" si="534">N1408</f>
        <v>0</v>
      </c>
      <c r="O1407" s="38">
        <f t="shared" si="534"/>
        <v>0</v>
      </c>
      <c r="P1407" s="38">
        <f t="shared" si="534"/>
        <v>0</v>
      </c>
      <c r="Q1407" s="39">
        <f t="shared" si="534"/>
        <v>0</v>
      </c>
      <c r="R1407" s="110"/>
    </row>
    <row r="1408" spans="1:18" s="37" customFormat="1" ht="20.25" hidden="1">
      <c r="A1408" s="147" t="s">
        <v>37</v>
      </c>
      <c r="B1408" s="133" t="s">
        <v>111</v>
      </c>
      <c r="C1408" s="133" t="s">
        <v>28</v>
      </c>
      <c r="D1408" s="133" t="s">
        <v>770</v>
      </c>
      <c r="E1408" s="133" t="s">
        <v>497</v>
      </c>
      <c r="F1408" s="127">
        <f t="shared" si="533"/>
        <v>0</v>
      </c>
      <c r="G1408" s="127">
        <f t="shared" si="533"/>
        <v>0</v>
      </c>
      <c r="H1408" s="127">
        <f t="shared" si="533"/>
        <v>0</v>
      </c>
      <c r="I1408" s="128">
        <f t="shared" si="533"/>
        <v>0</v>
      </c>
      <c r="J1408" s="62"/>
      <c r="K1408" s="62"/>
      <c r="L1408" s="62"/>
      <c r="M1408" s="62"/>
      <c r="N1408" s="38">
        <f t="shared" si="534"/>
        <v>0</v>
      </c>
      <c r="O1408" s="38">
        <f t="shared" si="534"/>
        <v>0</v>
      </c>
      <c r="P1408" s="38">
        <f t="shared" si="534"/>
        <v>0</v>
      </c>
      <c r="Q1408" s="39">
        <f t="shared" si="534"/>
        <v>0</v>
      </c>
      <c r="R1408" s="110"/>
    </row>
    <row r="1409" spans="1:18" s="37" customFormat="1" ht="33.75" hidden="1">
      <c r="A1409" s="130" t="s">
        <v>747</v>
      </c>
      <c r="B1409" s="133" t="s">
        <v>111</v>
      </c>
      <c r="C1409" s="133" t="s">
        <v>28</v>
      </c>
      <c r="D1409" s="133" t="s">
        <v>770</v>
      </c>
      <c r="E1409" s="133" t="s">
        <v>748</v>
      </c>
      <c r="F1409" s="127"/>
      <c r="G1409" s="127"/>
      <c r="H1409" s="127"/>
      <c r="I1409" s="128"/>
      <c r="J1409" s="62"/>
      <c r="K1409" s="62"/>
      <c r="L1409" s="62"/>
      <c r="M1409" s="62"/>
      <c r="N1409" s="38"/>
      <c r="O1409" s="38"/>
      <c r="P1409" s="38"/>
      <c r="Q1409" s="39"/>
      <c r="R1409" s="110"/>
    </row>
    <row r="1410" spans="1:18" s="37" customFormat="1" ht="116.25" hidden="1">
      <c r="A1410" s="130" t="s">
        <v>771</v>
      </c>
      <c r="B1410" s="133" t="s">
        <v>111</v>
      </c>
      <c r="C1410" s="133" t="s">
        <v>28</v>
      </c>
      <c r="D1410" s="133" t="s">
        <v>772</v>
      </c>
      <c r="E1410" s="133"/>
      <c r="F1410" s="127">
        <f t="shared" ref="F1410:I1411" si="535">F1411</f>
        <v>0</v>
      </c>
      <c r="G1410" s="127">
        <f t="shared" si="535"/>
        <v>0</v>
      </c>
      <c r="H1410" s="127">
        <f t="shared" si="535"/>
        <v>0</v>
      </c>
      <c r="I1410" s="128">
        <f t="shared" si="535"/>
        <v>0</v>
      </c>
      <c r="J1410" s="62"/>
      <c r="K1410" s="62"/>
      <c r="L1410" s="62"/>
      <c r="M1410" s="62"/>
      <c r="N1410" s="38">
        <f t="shared" ref="N1410:Q1411" si="536">N1411</f>
        <v>0</v>
      </c>
      <c r="O1410" s="38">
        <f t="shared" si="536"/>
        <v>0</v>
      </c>
      <c r="P1410" s="38">
        <f t="shared" si="536"/>
        <v>0</v>
      </c>
      <c r="Q1410" s="39">
        <f t="shared" si="536"/>
        <v>0</v>
      </c>
      <c r="R1410" s="110"/>
    </row>
    <row r="1411" spans="1:18" s="37" customFormat="1" ht="20.25" hidden="1">
      <c r="A1411" s="147" t="s">
        <v>37</v>
      </c>
      <c r="B1411" s="133" t="s">
        <v>111</v>
      </c>
      <c r="C1411" s="133" t="s">
        <v>28</v>
      </c>
      <c r="D1411" s="133" t="s">
        <v>772</v>
      </c>
      <c r="E1411" s="133" t="s">
        <v>497</v>
      </c>
      <c r="F1411" s="127">
        <f t="shared" si="535"/>
        <v>0</v>
      </c>
      <c r="G1411" s="127">
        <f t="shared" si="535"/>
        <v>0</v>
      </c>
      <c r="H1411" s="127">
        <f t="shared" si="535"/>
        <v>0</v>
      </c>
      <c r="I1411" s="128">
        <f t="shared" si="535"/>
        <v>0</v>
      </c>
      <c r="J1411" s="62"/>
      <c r="K1411" s="62"/>
      <c r="L1411" s="62"/>
      <c r="M1411" s="62"/>
      <c r="N1411" s="38">
        <f t="shared" si="536"/>
        <v>0</v>
      </c>
      <c r="O1411" s="38">
        <f t="shared" si="536"/>
        <v>0</v>
      </c>
      <c r="P1411" s="38">
        <f t="shared" si="536"/>
        <v>0</v>
      </c>
      <c r="Q1411" s="39">
        <f t="shared" si="536"/>
        <v>0</v>
      </c>
      <c r="R1411" s="110"/>
    </row>
    <row r="1412" spans="1:18" s="37" customFormat="1" ht="33.75" hidden="1">
      <c r="A1412" s="130" t="s">
        <v>747</v>
      </c>
      <c r="B1412" s="133" t="s">
        <v>111</v>
      </c>
      <c r="C1412" s="133" t="s">
        <v>28</v>
      </c>
      <c r="D1412" s="133" t="s">
        <v>772</v>
      </c>
      <c r="E1412" s="133" t="s">
        <v>748</v>
      </c>
      <c r="F1412" s="127"/>
      <c r="G1412" s="127"/>
      <c r="H1412" s="127"/>
      <c r="I1412" s="128"/>
      <c r="J1412" s="62"/>
      <c r="K1412" s="62"/>
      <c r="L1412" s="62"/>
      <c r="M1412" s="62"/>
      <c r="N1412" s="38"/>
      <c r="O1412" s="38"/>
      <c r="P1412" s="38"/>
      <c r="Q1412" s="39"/>
      <c r="R1412" s="110"/>
    </row>
    <row r="1413" spans="1:18" s="37" customFormat="1" ht="99.75" hidden="1">
      <c r="A1413" s="147" t="s">
        <v>773</v>
      </c>
      <c r="B1413" s="133" t="s">
        <v>111</v>
      </c>
      <c r="C1413" s="133" t="s">
        <v>28</v>
      </c>
      <c r="D1413" s="133" t="s">
        <v>774</v>
      </c>
      <c r="E1413" s="133"/>
      <c r="F1413" s="127">
        <f t="shared" ref="F1413:I1414" si="537">F1414</f>
        <v>0</v>
      </c>
      <c r="G1413" s="127">
        <f t="shared" si="537"/>
        <v>0</v>
      </c>
      <c r="H1413" s="127">
        <f t="shared" si="537"/>
        <v>0</v>
      </c>
      <c r="I1413" s="128">
        <f t="shared" si="537"/>
        <v>0</v>
      </c>
      <c r="J1413" s="62"/>
      <c r="K1413" s="62"/>
      <c r="L1413" s="62"/>
      <c r="M1413" s="62"/>
      <c r="N1413" s="38">
        <f t="shared" ref="N1413:Q1414" si="538">N1414</f>
        <v>0</v>
      </c>
      <c r="O1413" s="38">
        <f t="shared" si="538"/>
        <v>0</v>
      </c>
      <c r="P1413" s="38">
        <f t="shared" si="538"/>
        <v>0</v>
      </c>
      <c r="Q1413" s="39">
        <f t="shared" si="538"/>
        <v>0</v>
      </c>
      <c r="R1413" s="110"/>
    </row>
    <row r="1414" spans="1:18" s="37" customFormat="1" ht="20.25" hidden="1">
      <c r="A1414" s="147" t="s">
        <v>37</v>
      </c>
      <c r="B1414" s="133" t="s">
        <v>111</v>
      </c>
      <c r="C1414" s="133" t="s">
        <v>28</v>
      </c>
      <c r="D1414" s="133" t="s">
        <v>774</v>
      </c>
      <c r="E1414" s="133" t="s">
        <v>497</v>
      </c>
      <c r="F1414" s="127">
        <f t="shared" si="537"/>
        <v>0</v>
      </c>
      <c r="G1414" s="127">
        <f t="shared" si="537"/>
        <v>0</v>
      </c>
      <c r="H1414" s="127">
        <f t="shared" si="537"/>
        <v>0</v>
      </c>
      <c r="I1414" s="128">
        <f t="shared" si="537"/>
        <v>0</v>
      </c>
      <c r="J1414" s="62"/>
      <c r="K1414" s="62"/>
      <c r="L1414" s="62"/>
      <c r="M1414" s="62"/>
      <c r="N1414" s="38">
        <f t="shared" si="538"/>
        <v>0</v>
      </c>
      <c r="O1414" s="38">
        <f t="shared" si="538"/>
        <v>0</v>
      </c>
      <c r="P1414" s="38">
        <f t="shared" si="538"/>
        <v>0</v>
      </c>
      <c r="Q1414" s="39">
        <f t="shared" si="538"/>
        <v>0</v>
      </c>
      <c r="R1414" s="110"/>
    </row>
    <row r="1415" spans="1:18" s="37" customFormat="1" ht="33.75" hidden="1">
      <c r="A1415" s="130" t="s">
        <v>747</v>
      </c>
      <c r="B1415" s="133" t="s">
        <v>111</v>
      </c>
      <c r="C1415" s="133" t="s">
        <v>28</v>
      </c>
      <c r="D1415" s="133" t="s">
        <v>774</v>
      </c>
      <c r="E1415" s="133" t="s">
        <v>748</v>
      </c>
      <c r="F1415" s="127"/>
      <c r="G1415" s="127"/>
      <c r="H1415" s="127"/>
      <c r="I1415" s="128"/>
      <c r="J1415" s="62"/>
      <c r="K1415" s="62"/>
      <c r="L1415" s="62"/>
      <c r="M1415" s="62"/>
      <c r="N1415" s="38"/>
      <c r="O1415" s="38"/>
      <c r="P1415" s="38"/>
      <c r="Q1415" s="39"/>
      <c r="R1415" s="110"/>
    </row>
    <row r="1416" spans="1:18" s="37" customFormat="1" ht="83.25" hidden="1">
      <c r="A1416" s="10" t="s">
        <v>775</v>
      </c>
      <c r="B1416" s="9" t="s">
        <v>111</v>
      </c>
      <c r="C1416" s="9" t="s">
        <v>28</v>
      </c>
      <c r="D1416" s="9" t="s">
        <v>776</v>
      </c>
      <c r="E1416" s="9"/>
      <c r="F1416" s="38">
        <f t="shared" ref="F1416:I1417" si="539">F1417</f>
        <v>0</v>
      </c>
      <c r="G1416" s="38">
        <f t="shared" si="539"/>
        <v>0</v>
      </c>
      <c r="H1416" s="38">
        <f t="shared" si="539"/>
        <v>0</v>
      </c>
      <c r="I1416" s="39">
        <f t="shared" si="539"/>
        <v>0</v>
      </c>
      <c r="J1416" s="62"/>
      <c r="K1416" s="62"/>
      <c r="L1416" s="62"/>
      <c r="M1416" s="62"/>
      <c r="N1416" s="38">
        <f t="shared" ref="N1416:Q1417" si="540">N1417</f>
        <v>0</v>
      </c>
      <c r="O1416" s="38">
        <f t="shared" si="540"/>
        <v>0</v>
      </c>
      <c r="P1416" s="38">
        <f t="shared" si="540"/>
        <v>0</v>
      </c>
      <c r="Q1416" s="39">
        <f t="shared" si="540"/>
        <v>0</v>
      </c>
      <c r="R1416" s="110"/>
    </row>
    <row r="1417" spans="1:18" s="37" customFormat="1" ht="23.25" hidden="1" customHeight="1">
      <c r="A1417" s="147" t="s">
        <v>37</v>
      </c>
      <c r="B1417" s="133" t="s">
        <v>111</v>
      </c>
      <c r="C1417" s="133" t="s">
        <v>28</v>
      </c>
      <c r="D1417" s="133" t="s">
        <v>776</v>
      </c>
      <c r="E1417" s="133" t="s">
        <v>497</v>
      </c>
      <c r="F1417" s="127">
        <f t="shared" si="539"/>
        <v>0</v>
      </c>
      <c r="G1417" s="127">
        <f t="shared" si="539"/>
        <v>0</v>
      </c>
      <c r="H1417" s="127">
        <f t="shared" si="539"/>
        <v>0</v>
      </c>
      <c r="I1417" s="128">
        <f t="shared" si="539"/>
        <v>0</v>
      </c>
      <c r="J1417" s="62"/>
      <c r="K1417" s="62"/>
      <c r="L1417" s="62"/>
      <c r="M1417" s="62"/>
      <c r="N1417" s="38">
        <f t="shared" si="540"/>
        <v>0</v>
      </c>
      <c r="O1417" s="38">
        <f t="shared" si="540"/>
        <v>0</v>
      </c>
      <c r="P1417" s="38">
        <f t="shared" si="540"/>
        <v>0</v>
      </c>
      <c r="Q1417" s="39">
        <f t="shared" si="540"/>
        <v>0</v>
      </c>
      <c r="R1417" s="110"/>
    </row>
    <row r="1418" spans="1:18" s="37" customFormat="1" ht="33.75" hidden="1">
      <c r="A1418" s="130" t="s">
        <v>747</v>
      </c>
      <c r="B1418" s="133" t="s">
        <v>111</v>
      </c>
      <c r="C1418" s="133" t="s">
        <v>28</v>
      </c>
      <c r="D1418" s="133" t="s">
        <v>776</v>
      </c>
      <c r="E1418" s="133" t="s">
        <v>748</v>
      </c>
      <c r="F1418" s="127"/>
      <c r="G1418" s="127"/>
      <c r="H1418" s="127"/>
      <c r="I1418" s="128"/>
      <c r="J1418" s="62"/>
      <c r="K1418" s="62"/>
      <c r="L1418" s="62"/>
      <c r="M1418" s="62"/>
      <c r="N1418" s="38"/>
      <c r="O1418" s="38"/>
      <c r="P1418" s="38"/>
      <c r="Q1418" s="39"/>
      <c r="R1418" s="110"/>
    </row>
    <row r="1419" spans="1:18" s="37" customFormat="1" ht="33.75" hidden="1">
      <c r="A1419" s="130" t="s">
        <v>777</v>
      </c>
      <c r="B1419" s="133" t="s">
        <v>111</v>
      </c>
      <c r="C1419" s="133" t="s">
        <v>28</v>
      </c>
      <c r="D1419" s="133" t="s">
        <v>778</v>
      </c>
      <c r="E1419" s="133"/>
      <c r="F1419" s="127">
        <f t="shared" ref="F1419:I1420" si="541">F1420</f>
        <v>0</v>
      </c>
      <c r="G1419" s="127">
        <f t="shared" si="541"/>
        <v>0</v>
      </c>
      <c r="H1419" s="127">
        <f t="shared" si="541"/>
        <v>0</v>
      </c>
      <c r="I1419" s="128">
        <f t="shared" si="541"/>
        <v>0</v>
      </c>
      <c r="J1419" s="62"/>
      <c r="K1419" s="62"/>
      <c r="L1419" s="62"/>
      <c r="M1419" s="62"/>
      <c r="N1419" s="38">
        <f t="shared" ref="N1419:Q1420" si="542">N1420</f>
        <v>0</v>
      </c>
      <c r="O1419" s="38">
        <f t="shared" si="542"/>
        <v>0</v>
      </c>
      <c r="P1419" s="38">
        <f t="shared" si="542"/>
        <v>0</v>
      </c>
      <c r="Q1419" s="39">
        <f t="shared" si="542"/>
        <v>0</v>
      </c>
      <c r="R1419" s="110"/>
    </row>
    <row r="1420" spans="1:18" s="37" customFormat="1" ht="24" hidden="1" customHeight="1">
      <c r="A1420" s="147" t="s">
        <v>37</v>
      </c>
      <c r="B1420" s="133" t="s">
        <v>111</v>
      </c>
      <c r="C1420" s="133" t="s">
        <v>28</v>
      </c>
      <c r="D1420" s="133" t="s">
        <v>778</v>
      </c>
      <c r="E1420" s="133" t="s">
        <v>497</v>
      </c>
      <c r="F1420" s="127">
        <f t="shared" si="541"/>
        <v>0</v>
      </c>
      <c r="G1420" s="127">
        <f t="shared" si="541"/>
        <v>0</v>
      </c>
      <c r="H1420" s="127">
        <f t="shared" si="541"/>
        <v>0</v>
      </c>
      <c r="I1420" s="128">
        <f t="shared" si="541"/>
        <v>0</v>
      </c>
      <c r="J1420" s="62"/>
      <c r="K1420" s="62"/>
      <c r="L1420" s="62"/>
      <c r="M1420" s="62"/>
      <c r="N1420" s="38">
        <f t="shared" si="542"/>
        <v>0</v>
      </c>
      <c r="O1420" s="38">
        <f t="shared" si="542"/>
        <v>0</v>
      </c>
      <c r="P1420" s="38">
        <f t="shared" si="542"/>
        <v>0</v>
      </c>
      <c r="Q1420" s="39">
        <f t="shared" si="542"/>
        <v>0</v>
      </c>
      <c r="R1420" s="110"/>
    </row>
    <row r="1421" spans="1:18" s="37" customFormat="1" ht="33.75" hidden="1">
      <c r="A1421" s="130" t="s">
        <v>747</v>
      </c>
      <c r="B1421" s="133" t="s">
        <v>111</v>
      </c>
      <c r="C1421" s="133" t="s">
        <v>28</v>
      </c>
      <c r="D1421" s="133" t="s">
        <v>778</v>
      </c>
      <c r="E1421" s="133" t="s">
        <v>748</v>
      </c>
      <c r="F1421" s="127"/>
      <c r="G1421" s="127"/>
      <c r="H1421" s="127"/>
      <c r="I1421" s="128"/>
      <c r="J1421" s="62"/>
      <c r="K1421" s="62"/>
      <c r="L1421" s="62"/>
      <c r="M1421" s="62"/>
      <c r="N1421" s="38"/>
      <c r="O1421" s="38"/>
      <c r="P1421" s="38"/>
      <c r="Q1421" s="39"/>
      <c r="R1421" s="110"/>
    </row>
    <row r="1422" spans="1:18" s="37" customFormat="1" ht="66.75" hidden="1">
      <c r="A1422" s="147" t="s">
        <v>779</v>
      </c>
      <c r="B1422" s="133" t="s">
        <v>111</v>
      </c>
      <c r="C1422" s="133" t="s">
        <v>28</v>
      </c>
      <c r="D1422" s="133" t="s">
        <v>780</v>
      </c>
      <c r="E1422" s="133"/>
      <c r="F1422" s="127">
        <f t="shared" ref="F1422:I1423" si="543">F1423</f>
        <v>0</v>
      </c>
      <c r="G1422" s="127">
        <f t="shared" si="543"/>
        <v>0</v>
      </c>
      <c r="H1422" s="127">
        <f t="shared" si="543"/>
        <v>0</v>
      </c>
      <c r="I1422" s="128">
        <f t="shared" si="543"/>
        <v>0</v>
      </c>
      <c r="J1422" s="62"/>
      <c r="K1422" s="62"/>
      <c r="L1422" s="62"/>
      <c r="M1422" s="62"/>
      <c r="N1422" s="38">
        <f t="shared" ref="N1422:Q1423" si="544">N1423</f>
        <v>0</v>
      </c>
      <c r="O1422" s="38">
        <f t="shared" si="544"/>
        <v>0</v>
      </c>
      <c r="P1422" s="38">
        <f t="shared" si="544"/>
        <v>0</v>
      </c>
      <c r="Q1422" s="39">
        <f t="shared" si="544"/>
        <v>0</v>
      </c>
      <c r="R1422" s="110"/>
    </row>
    <row r="1423" spans="1:18" s="37" customFormat="1" ht="20.25" hidden="1">
      <c r="A1423" s="147" t="s">
        <v>37</v>
      </c>
      <c r="B1423" s="133" t="s">
        <v>111</v>
      </c>
      <c r="C1423" s="133" t="s">
        <v>28</v>
      </c>
      <c r="D1423" s="133" t="s">
        <v>780</v>
      </c>
      <c r="E1423" s="133" t="s">
        <v>497</v>
      </c>
      <c r="F1423" s="127">
        <f t="shared" si="543"/>
        <v>0</v>
      </c>
      <c r="G1423" s="127">
        <f t="shared" si="543"/>
        <v>0</v>
      </c>
      <c r="H1423" s="127">
        <f t="shared" si="543"/>
        <v>0</v>
      </c>
      <c r="I1423" s="128">
        <f t="shared" si="543"/>
        <v>0</v>
      </c>
      <c r="J1423" s="62"/>
      <c r="K1423" s="62"/>
      <c r="L1423" s="62"/>
      <c r="M1423" s="62"/>
      <c r="N1423" s="38">
        <f t="shared" si="544"/>
        <v>0</v>
      </c>
      <c r="O1423" s="38">
        <f t="shared" si="544"/>
        <v>0</v>
      </c>
      <c r="P1423" s="38">
        <f t="shared" si="544"/>
        <v>0</v>
      </c>
      <c r="Q1423" s="39">
        <f t="shared" si="544"/>
        <v>0</v>
      </c>
      <c r="R1423" s="110"/>
    </row>
    <row r="1424" spans="1:18" s="37" customFormat="1" ht="33.75" hidden="1">
      <c r="A1424" s="130" t="s">
        <v>747</v>
      </c>
      <c r="B1424" s="133" t="s">
        <v>111</v>
      </c>
      <c r="C1424" s="133" t="s">
        <v>28</v>
      </c>
      <c r="D1424" s="133" t="s">
        <v>780</v>
      </c>
      <c r="E1424" s="133" t="s">
        <v>748</v>
      </c>
      <c r="F1424" s="127"/>
      <c r="G1424" s="127"/>
      <c r="H1424" s="127"/>
      <c r="I1424" s="128"/>
      <c r="J1424" s="62"/>
      <c r="K1424" s="62"/>
      <c r="L1424" s="62"/>
      <c r="M1424" s="62"/>
      <c r="N1424" s="38"/>
      <c r="O1424" s="38"/>
      <c r="P1424" s="38"/>
      <c r="Q1424" s="39"/>
      <c r="R1424" s="110"/>
    </row>
    <row r="1425" spans="1:18" s="37" customFormat="1" ht="50.25" hidden="1">
      <c r="A1425" s="147" t="s">
        <v>781</v>
      </c>
      <c r="B1425" s="133" t="s">
        <v>111</v>
      </c>
      <c r="C1425" s="133" t="s">
        <v>28</v>
      </c>
      <c r="D1425" s="133" t="s">
        <v>782</v>
      </c>
      <c r="E1425" s="133"/>
      <c r="F1425" s="127">
        <f t="shared" ref="F1425:I1426" si="545">F1426</f>
        <v>0</v>
      </c>
      <c r="G1425" s="127">
        <f t="shared" si="545"/>
        <v>0</v>
      </c>
      <c r="H1425" s="127">
        <f t="shared" si="545"/>
        <v>0</v>
      </c>
      <c r="I1425" s="128">
        <f t="shared" si="545"/>
        <v>0</v>
      </c>
      <c r="J1425" s="62"/>
      <c r="K1425" s="62"/>
      <c r="L1425" s="62"/>
      <c r="M1425" s="62"/>
      <c r="N1425" s="38">
        <f t="shared" ref="N1425:Q1426" si="546">N1426</f>
        <v>0</v>
      </c>
      <c r="O1425" s="38">
        <f t="shared" si="546"/>
        <v>0</v>
      </c>
      <c r="P1425" s="38">
        <f t="shared" si="546"/>
        <v>0</v>
      </c>
      <c r="Q1425" s="39">
        <f t="shared" si="546"/>
        <v>0</v>
      </c>
      <c r="R1425" s="110"/>
    </row>
    <row r="1426" spans="1:18" s="37" customFormat="1" ht="20.25" hidden="1">
      <c r="A1426" s="147" t="s">
        <v>37</v>
      </c>
      <c r="B1426" s="133" t="s">
        <v>111</v>
      </c>
      <c r="C1426" s="133" t="s">
        <v>28</v>
      </c>
      <c r="D1426" s="133" t="s">
        <v>782</v>
      </c>
      <c r="E1426" s="133" t="s">
        <v>497</v>
      </c>
      <c r="F1426" s="127">
        <f t="shared" si="545"/>
        <v>0</v>
      </c>
      <c r="G1426" s="127">
        <f t="shared" si="545"/>
        <v>0</v>
      </c>
      <c r="H1426" s="127">
        <f t="shared" si="545"/>
        <v>0</v>
      </c>
      <c r="I1426" s="128">
        <f t="shared" si="545"/>
        <v>0</v>
      </c>
      <c r="J1426" s="62"/>
      <c r="K1426" s="62"/>
      <c r="L1426" s="62"/>
      <c r="M1426" s="62"/>
      <c r="N1426" s="38">
        <f t="shared" si="546"/>
        <v>0</v>
      </c>
      <c r="O1426" s="38">
        <f t="shared" si="546"/>
        <v>0</v>
      </c>
      <c r="P1426" s="38">
        <f t="shared" si="546"/>
        <v>0</v>
      </c>
      <c r="Q1426" s="39">
        <f t="shared" si="546"/>
        <v>0</v>
      </c>
      <c r="R1426" s="110"/>
    </row>
    <row r="1427" spans="1:18" s="37" customFormat="1" ht="33.75" hidden="1">
      <c r="A1427" s="130" t="s">
        <v>747</v>
      </c>
      <c r="B1427" s="133" t="s">
        <v>111</v>
      </c>
      <c r="C1427" s="133" t="s">
        <v>28</v>
      </c>
      <c r="D1427" s="133" t="s">
        <v>782</v>
      </c>
      <c r="E1427" s="133" t="s">
        <v>748</v>
      </c>
      <c r="F1427" s="127"/>
      <c r="G1427" s="127"/>
      <c r="H1427" s="127"/>
      <c r="I1427" s="128"/>
      <c r="J1427" s="62"/>
      <c r="K1427" s="62"/>
      <c r="L1427" s="62"/>
      <c r="M1427" s="62"/>
      <c r="N1427" s="38"/>
      <c r="O1427" s="38"/>
      <c r="P1427" s="38"/>
      <c r="Q1427" s="39"/>
      <c r="R1427" s="110"/>
    </row>
    <row r="1428" spans="1:18" s="37" customFormat="1" ht="99.75" hidden="1">
      <c r="A1428" s="130" t="s">
        <v>783</v>
      </c>
      <c r="B1428" s="133" t="s">
        <v>111</v>
      </c>
      <c r="C1428" s="133" t="s">
        <v>28</v>
      </c>
      <c r="D1428" s="133" t="s">
        <v>784</v>
      </c>
      <c r="E1428" s="133"/>
      <c r="F1428" s="127">
        <f t="shared" ref="F1428:I1429" si="547">F1429</f>
        <v>0</v>
      </c>
      <c r="G1428" s="127">
        <f t="shared" si="547"/>
        <v>0</v>
      </c>
      <c r="H1428" s="127">
        <f t="shared" si="547"/>
        <v>0</v>
      </c>
      <c r="I1428" s="128">
        <f t="shared" si="547"/>
        <v>0</v>
      </c>
      <c r="J1428" s="62"/>
      <c r="K1428" s="62"/>
      <c r="L1428" s="62"/>
      <c r="M1428" s="62"/>
      <c r="N1428" s="38">
        <f t="shared" ref="N1428:Q1429" si="548">N1429</f>
        <v>0</v>
      </c>
      <c r="O1428" s="38">
        <f t="shared" si="548"/>
        <v>0</v>
      </c>
      <c r="P1428" s="38">
        <f t="shared" si="548"/>
        <v>0</v>
      </c>
      <c r="Q1428" s="39">
        <f t="shared" si="548"/>
        <v>0</v>
      </c>
      <c r="R1428" s="110"/>
    </row>
    <row r="1429" spans="1:18" s="37" customFormat="1" ht="20.25" hidden="1">
      <c r="A1429" s="147" t="s">
        <v>37</v>
      </c>
      <c r="B1429" s="133" t="s">
        <v>111</v>
      </c>
      <c r="C1429" s="133" t="s">
        <v>28</v>
      </c>
      <c r="D1429" s="133" t="s">
        <v>784</v>
      </c>
      <c r="E1429" s="133" t="s">
        <v>497</v>
      </c>
      <c r="F1429" s="127">
        <f t="shared" si="547"/>
        <v>0</v>
      </c>
      <c r="G1429" s="127">
        <f t="shared" si="547"/>
        <v>0</v>
      </c>
      <c r="H1429" s="127">
        <f t="shared" si="547"/>
        <v>0</v>
      </c>
      <c r="I1429" s="128">
        <f t="shared" si="547"/>
        <v>0</v>
      </c>
      <c r="J1429" s="62"/>
      <c r="K1429" s="62"/>
      <c r="L1429" s="62"/>
      <c r="M1429" s="62"/>
      <c r="N1429" s="38">
        <f t="shared" si="548"/>
        <v>0</v>
      </c>
      <c r="O1429" s="38">
        <f t="shared" si="548"/>
        <v>0</v>
      </c>
      <c r="P1429" s="38">
        <f t="shared" si="548"/>
        <v>0</v>
      </c>
      <c r="Q1429" s="39">
        <f t="shared" si="548"/>
        <v>0</v>
      </c>
      <c r="R1429" s="110"/>
    </row>
    <row r="1430" spans="1:18" s="37" customFormat="1" ht="33.75" hidden="1">
      <c r="A1430" s="130" t="s">
        <v>747</v>
      </c>
      <c r="B1430" s="133" t="s">
        <v>111</v>
      </c>
      <c r="C1430" s="133" t="s">
        <v>28</v>
      </c>
      <c r="D1430" s="133" t="s">
        <v>784</v>
      </c>
      <c r="E1430" s="133" t="s">
        <v>748</v>
      </c>
      <c r="F1430" s="127"/>
      <c r="G1430" s="127"/>
      <c r="H1430" s="127"/>
      <c r="I1430" s="128"/>
      <c r="J1430" s="62"/>
      <c r="K1430" s="62"/>
      <c r="L1430" s="62"/>
      <c r="M1430" s="62"/>
      <c r="N1430" s="38"/>
      <c r="O1430" s="38"/>
      <c r="P1430" s="38"/>
      <c r="Q1430" s="39"/>
      <c r="R1430" s="110"/>
    </row>
    <row r="1431" spans="1:18" s="37" customFormat="1" ht="83.25" hidden="1">
      <c r="A1431" s="147" t="s">
        <v>785</v>
      </c>
      <c r="B1431" s="133" t="s">
        <v>111</v>
      </c>
      <c r="C1431" s="133" t="s">
        <v>28</v>
      </c>
      <c r="D1431" s="133" t="s">
        <v>786</v>
      </c>
      <c r="E1431" s="133"/>
      <c r="F1431" s="127">
        <f t="shared" ref="F1431:I1432" si="549">F1432</f>
        <v>0</v>
      </c>
      <c r="G1431" s="127">
        <f t="shared" si="549"/>
        <v>0</v>
      </c>
      <c r="H1431" s="127">
        <f t="shared" si="549"/>
        <v>0</v>
      </c>
      <c r="I1431" s="128">
        <f t="shared" si="549"/>
        <v>0</v>
      </c>
      <c r="J1431" s="62"/>
      <c r="K1431" s="62"/>
      <c r="L1431" s="62"/>
      <c r="M1431" s="62"/>
      <c r="N1431" s="38">
        <f t="shared" ref="N1431:Q1432" si="550">N1432</f>
        <v>0</v>
      </c>
      <c r="O1431" s="38">
        <f t="shared" si="550"/>
        <v>0</v>
      </c>
      <c r="P1431" s="38">
        <f t="shared" si="550"/>
        <v>0</v>
      </c>
      <c r="Q1431" s="39">
        <f t="shared" si="550"/>
        <v>0</v>
      </c>
      <c r="R1431" s="110"/>
    </row>
    <row r="1432" spans="1:18" s="37" customFormat="1" ht="20.25" hidden="1">
      <c r="A1432" s="147" t="s">
        <v>37</v>
      </c>
      <c r="B1432" s="133" t="s">
        <v>111</v>
      </c>
      <c r="C1432" s="133" t="s">
        <v>28</v>
      </c>
      <c r="D1432" s="133" t="s">
        <v>786</v>
      </c>
      <c r="E1432" s="133" t="s">
        <v>497</v>
      </c>
      <c r="F1432" s="127">
        <f t="shared" si="549"/>
        <v>0</v>
      </c>
      <c r="G1432" s="127">
        <f t="shared" si="549"/>
        <v>0</v>
      </c>
      <c r="H1432" s="127">
        <f t="shared" si="549"/>
        <v>0</v>
      </c>
      <c r="I1432" s="128">
        <f t="shared" si="549"/>
        <v>0</v>
      </c>
      <c r="J1432" s="62"/>
      <c r="K1432" s="62"/>
      <c r="L1432" s="62"/>
      <c r="M1432" s="62"/>
      <c r="N1432" s="38">
        <f t="shared" si="550"/>
        <v>0</v>
      </c>
      <c r="O1432" s="38">
        <f t="shared" si="550"/>
        <v>0</v>
      </c>
      <c r="P1432" s="38">
        <f t="shared" si="550"/>
        <v>0</v>
      </c>
      <c r="Q1432" s="39">
        <f t="shared" si="550"/>
        <v>0</v>
      </c>
      <c r="R1432" s="110"/>
    </row>
    <row r="1433" spans="1:18" s="37" customFormat="1" ht="33.75" hidden="1">
      <c r="A1433" s="130" t="s">
        <v>747</v>
      </c>
      <c r="B1433" s="133" t="s">
        <v>111</v>
      </c>
      <c r="C1433" s="133" t="s">
        <v>28</v>
      </c>
      <c r="D1433" s="133" t="s">
        <v>786</v>
      </c>
      <c r="E1433" s="133" t="s">
        <v>748</v>
      </c>
      <c r="F1433" s="127"/>
      <c r="G1433" s="127"/>
      <c r="H1433" s="127"/>
      <c r="I1433" s="128"/>
      <c r="J1433" s="62"/>
      <c r="K1433" s="62"/>
      <c r="L1433" s="62"/>
      <c r="M1433" s="62"/>
      <c r="N1433" s="38"/>
      <c r="O1433" s="38"/>
      <c r="P1433" s="38"/>
      <c r="Q1433" s="39"/>
      <c r="R1433" s="110"/>
    </row>
    <row r="1434" spans="1:18" s="37" customFormat="1" ht="132.75" hidden="1">
      <c r="A1434" s="147" t="s">
        <v>787</v>
      </c>
      <c r="B1434" s="133" t="s">
        <v>111</v>
      </c>
      <c r="C1434" s="133" t="s">
        <v>28</v>
      </c>
      <c r="D1434" s="133" t="s">
        <v>788</v>
      </c>
      <c r="E1434" s="133"/>
      <c r="F1434" s="127">
        <f t="shared" ref="F1434:I1435" si="551">F1435</f>
        <v>0</v>
      </c>
      <c r="G1434" s="127">
        <f t="shared" si="551"/>
        <v>0</v>
      </c>
      <c r="H1434" s="127">
        <f t="shared" si="551"/>
        <v>0</v>
      </c>
      <c r="I1434" s="128">
        <f t="shared" si="551"/>
        <v>0</v>
      </c>
      <c r="J1434" s="62"/>
      <c r="K1434" s="62"/>
      <c r="L1434" s="62"/>
      <c r="M1434" s="62"/>
      <c r="N1434" s="38">
        <f t="shared" ref="N1434:Q1435" si="552">N1435</f>
        <v>0</v>
      </c>
      <c r="O1434" s="38">
        <f t="shared" si="552"/>
        <v>0</v>
      </c>
      <c r="P1434" s="38">
        <f t="shared" si="552"/>
        <v>0</v>
      </c>
      <c r="Q1434" s="39">
        <f t="shared" si="552"/>
        <v>0</v>
      </c>
      <c r="R1434" s="110"/>
    </row>
    <row r="1435" spans="1:18" s="37" customFormat="1" ht="20.25" hidden="1">
      <c r="A1435" s="147" t="s">
        <v>37</v>
      </c>
      <c r="B1435" s="133" t="s">
        <v>111</v>
      </c>
      <c r="C1435" s="133" t="s">
        <v>28</v>
      </c>
      <c r="D1435" s="133" t="s">
        <v>788</v>
      </c>
      <c r="E1435" s="133" t="s">
        <v>497</v>
      </c>
      <c r="F1435" s="127">
        <f t="shared" si="551"/>
        <v>0</v>
      </c>
      <c r="G1435" s="127">
        <f t="shared" si="551"/>
        <v>0</v>
      </c>
      <c r="H1435" s="127">
        <f t="shared" si="551"/>
        <v>0</v>
      </c>
      <c r="I1435" s="128">
        <f t="shared" si="551"/>
        <v>0</v>
      </c>
      <c r="J1435" s="62"/>
      <c r="K1435" s="62"/>
      <c r="L1435" s="62"/>
      <c r="M1435" s="62"/>
      <c r="N1435" s="38">
        <f t="shared" si="552"/>
        <v>0</v>
      </c>
      <c r="O1435" s="38">
        <f t="shared" si="552"/>
        <v>0</v>
      </c>
      <c r="P1435" s="38">
        <f t="shared" si="552"/>
        <v>0</v>
      </c>
      <c r="Q1435" s="39">
        <f t="shared" si="552"/>
        <v>0</v>
      </c>
      <c r="R1435" s="110"/>
    </row>
    <row r="1436" spans="1:18" s="37" customFormat="1" ht="33.75" hidden="1">
      <c r="A1436" s="130" t="s">
        <v>747</v>
      </c>
      <c r="B1436" s="133" t="s">
        <v>111</v>
      </c>
      <c r="C1436" s="133" t="s">
        <v>28</v>
      </c>
      <c r="D1436" s="133" t="s">
        <v>788</v>
      </c>
      <c r="E1436" s="133" t="s">
        <v>748</v>
      </c>
      <c r="F1436" s="127"/>
      <c r="G1436" s="127"/>
      <c r="H1436" s="127"/>
      <c r="I1436" s="128"/>
      <c r="J1436" s="62"/>
      <c r="K1436" s="62"/>
      <c r="L1436" s="62"/>
      <c r="M1436" s="62"/>
      <c r="N1436" s="38"/>
      <c r="O1436" s="38"/>
      <c r="P1436" s="38"/>
      <c r="Q1436" s="39"/>
      <c r="R1436" s="110"/>
    </row>
    <row r="1437" spans="1:18" s="37" customFormat="1" ht="252.75" hidden="1" customHeight="1">
      <c r="A1437" s="147" t="s">
        <v>789</v>
      </c>
      <c r="B1437" s="133" t="s">
        <v>111</v>
      </c>
      <c r="C1437" s="133" t="s">
        <v>28</v>
      </c>
      <c r="D1437" s="133" t="s">
        <v>790</v>
      </c>
      <c r="E1437" s="133"/>
      <c r="F1437" s="127">
        <f t="shared" ref="F1437:I1438" si="553">F1438</f>
        <v>0</v>
      </c>
      <c r="G1437" s="127">
        <f t="shared" si="553"/>
        <v>0</v>
      </c>
      <c r="H1437" s="127">
        <f t="shared" si="553"/>
        <v>0</v>
      </c>
      <c r="I1437" s="128">
        <f t="shared" si="553"/>
        <v>0</v>
      </c>
      <c r="J1437" s="62"/>
      <c r="K1437" s="62"/>
      <c r="L1437" s="62"/>
      <c r="M1437" s="62"/>
      <c r="N1437" s="38">
        <f t="shared" ref="N1437:Q1438" si="554">N1438</f>
        <v>0</v>
      </c>
      <c r="O1437" s="38">
        <f t="shared" si="554"/>
        <v>0</v>
      </c>
      <c r="P1437" s="38">
        <f t="shared" si="554"/>
        <v>0</v>
      </c>
      <c r="Q1437" s="39">
        <f t="shared" si="554"/>
        <v>0</v>
      </c>
      <c r="R1437" s="110"/>
    </row>
    <row r="1438" spans="1:18" s="37" customFormat="1" ht="23.25" hidden="1" customHeight="1">
      <c r="A1438" s="147" t="s">
        <v>37</v>
      </c>
      <c r="B1438" s="133" t="s">
        <v>111</v>
      </c>
      <c r="C1438" s="133" t="s">
        <v>28</v>
      </c>
      <c r="D1438" s="133" t="s">
        <v>790</v>
      </c>
      <c r="E1438" s="133" t="s">
        <v>497</v>
      </c>
      <c r="F1438" s="127">
        <f t="shared" si="553"/>
        <v>0</v>
      </c>
      <c r="G1438" s="127">
        <f t="shared" si="553"/>
        <v>0</v>
      </c>
      <c r="H1438" s="127">
        <f t="shared" si="553"/>
        <v>0</v>
      </c>
      <c r="I1438" s="128">
        <f t="shared" si="553"/>
        <v>0</v>
      </c>
      <c r="J1438" s="62"/>
      <c r="K1438" s="62"/>
      <c r="L1438" s="62"/>
      <c r="M1438" s="62"/>
      <c r="N1438" s="38">
        <f t="shared" si="554"/>
        <v>0</v>
      </c>
      <c r="O1438" s="38">
        <f t="shared" si="554"/>
        <v>0</v>
      </c>
      <c r="P1438" s="38">
        <f t="shared" si="554"/>
        <v>0</v>
      </c>
      <c r="Q1438" s="39">
        <f t="shared" si="554"/>
        <v>0</v>
      </c>
      <c r="R1438" s="110"/>
    </row>
    <row r="1439" spans="1:18" s="37" customFormat="1" ht="33.75" hidden="1">
      <c r="A1439" s="130" t="s">
        <v>747</v>
      </c>
      <c r="B1439" s="133" t="s">
        <v>111</v>
      </c>
      <c r="C1439" s="133" t="s">
        <v>28</v>
      </c>
      <c r="D1439" s="133" t="s">
        <v>790</v>
      </c>
      <c r="E1439" s="133" t="s">
        <v>748</v>
      </c>
      <c r="F1439" s="127"/>
      <c r="G1439" s="127"/>
      <c r="H1439" s="127"/>
      <c r="I1439" s="128"/>
      <c r="J1439" s="62"/>
      <c r="K1439" s="62"/>
      <c r="L1439" s="62"/>
      <c r="M1439" s="62"/>
      <c r="N1439" s="38"/>
      <c r="O1439" s="38"/>
      <c r="P1439" s="38"/>
      <c r="Q1439" s="39"/>
      <c r="R1439" s="110"/>
    </row>
    <row r="1440" spans="1:18" s="37" customFormat="1" ht="99.75" hidden="1">
      <c r="A1440" s="147" t="s">
        <v>791</v>
      </c>
      <c r="B1440" s="133" t="s">
        <v>111</v>
      </c>
      <c r="C1440" s="133" t="s">
        <v>28</v>
      </c>
      <c r="D1440" s="133" t="s">
        <v>792</v>
      </c>
      <c r="E1440" s="133"/>
      <c r="F1440" s="127">
        <f t="shared" ref="F1440:I1441" si="555">F1441</f>
        <v>0</v>
      </c>
      <c r="G1440" s="127">
        <f t="shared" si="555"/>
        <v>0</v>
      </c>
      <c r="H1440" s="127">
        <f t="shared" si="555"/>
        <v>0</v>
      </c>
      <c r="I1440" s="128">
        <f t="shared" si="555"/>
        <v>0</v>
      </c>
      <c r="J1440" s="62"/>
      <c r="K1440" s="62"/>
      <c r="L1440" s="62"/>
      <c r="M1440" s="62"/>
      <c r="N1440" s="38">
        <f t="shared" ref="N1440:Q1441" si="556">N1441</f>
        <v>0</v>
      </c>
      <c r="O1440" s="38">
        <f t="shared" si="556"/>
        <v>0</v>
      </c>
      <c r="P1440" s="38">
        <f t="shared" si="556"/>
        <v>0</v>
      </c>
      <c r="Q1440" s="39">
        <f t="shared" si="556"/>
        <v>0</v>
      </c>
      <c r="R1440" s="110"/>
    </row>
    <row r="1441" spans="1:18" s="37" customFormat="1" ht="20.25" hidden="1">
      <c r="A1441" s="147" t="s">
        <v>37</v>
      </c>
      <c r="B1441" s="133" t="s">
        <v>111</v>
      </c>
      <c r="C1441" s="133" t="s">
        <v>28</v>
      </c>
      <c r="D1441" s="133" t="s">
        <v>792</v>
      </c>
      <c r="E1441" s="133" t="s">
        <v>497</v>
      </c>
      <c r="F1441" s="127">
        <f t="shared" si="555"/>
        <v>0</v>
      </c>
      <c r="G1441" s="127">
        <f t="shared" si="555"/>
        <v>0</v>
      </c>
      <c r="H1441" s="127">
        <f t="shared" si="555"/>
        <v>0</v>
      </c>
      <c r="I1441" s="128">
        <f t="shared" si="555"/>
        <v>0</v>
      </c>
      <c r="J1441" s="62"/>
      <c r="K1441" s="62"/>
      <c r="L1441" s="62"/>
      <c r="M1441" s="62"/>
      <c r="N1441" s="38">
        <f t="shared" si="556"/>
        <v>0</v>
      </c>
      <c r="O1441" s="38">
        <f t="shared" si="556"/>
        <v>0</v>
      </c>
      <c r="P1441" s="38">
        <f t="shared" si="556"/>
        <v>0</v>
      </c>
      <c r="Q1441" s="39">
        <f t="shared" si="556"/>
        <v>0</v>
      </c>
      <c r="R1441" s="110"/>
    </row>
    <row r="1442" spans="1:18" s="37" customFormat="1" ht="33.75" hidden="1">
      <c r="A1442" s="130" t="s">
        <v>747</v>
      </c>
      <c r="B1442" s="133" t="s">
        <v>111</v>
      </c>
      <c r="C1442" s="133" t="s">
        <v>28</v>
      </c>
      <c r="D1442" s="133" t="s">
        <v>792</v>
      </c>
      <c r="E1442" s="133" t="s">
        <v>748</v>
      </c>
      <c r="F1442" s="127"/>
      <c r="G1442" s="127"/>
      <c r="H1442" s="127"/>
      <c r="I1442" s="128"/>
      <c r="J1442" s="62"/>
      <c r="K1442" s="62"/>
      <c r="L1442" s="62"/>
      <c r="M1442" s="62"/>
      <c r="N1442" s="38"/>
      <c r="O1442" s="38"/>
      <c r="P1442" s="38"/>
      <c r="Q1442" s="39"/>
      <c r="R1442" s="110"/>
    </row>
    <row r="1443" spans="1:18" s="37" customFormat="1" ht="50.25" hidden="1">
      <c r="A1443" s="147" t="s">
        <v>793</v>
      </c>
      <c r="B1443" s="133" t="s">
        <v>111</v>
      </c>
      <c r="C1443" s="133" t="s">
        <v>28</v>
      </c>
      <c r="D1443" s="133" t="s">
        <v>794</v>
      </c>
      <c r="E1443" s="133"/>
      <c r="F1443" s="127">
        <f t="shared" ref="F1443:I1444" si="557">F1444</f>
        <v>0</v>
      </c>
      <c r="G1443" s="127">
        <f t="shared" si="557"/>
        <v>0</v>
      </c>
      <c r="H1443" s="127">
        <f t="shared" si="557"/>
        <v>0</v>
      </c>
      <c r="I1443" s="128">
        <f t="shared" si="557"/>
        <v>0</v>
      </c>
      <c r="J1443" s="62"/>
      <c r="K1443" s="62"/>
      <c r="L1443" s="62"/>
      <c r="M1443" s="62"/>
      <c r="N1443" s="38">
        <f t="shared" ref="N1443:Q1444" si="558">N1444</f>
        <v>0</v>
      </c>
      <c r="O1443" s="38">
        <f t="shared" si="558"/>
        <v>0</v>
      </c>
      <c r="P1443" s="38">
        <f t="shared" si="558"/>
        <v>0</v>
      </c>
      <c r="Q1443" s="39">
        <f t="shared" si="558"/>
        <v>0</v>
      </c>
      <c r="R1443" s="110"/>
    </row>
    <row r="1444" spans="1:18" s="37" customFormat="1" ht="20.25" hidden="1">
      <c r="A1444" s="147" t="s">
        <v>37</v>
      </c>
      <c r="B1444" s="133" t="s">
        <v>111</v>
      </c>
      <c r="C1444" s="133" t="s">
        <v>28</v>
      </c>
      <c r="D1444" s="133" t="s">
        <v>794</v>
      </c>
      <c r="E1444" s="133" t="s">
        <v>497</v>
      </c>
      <c r="F1444" s="127">
        <f t="shared" si="557"/>
        <v>0</v>
      </c>
      <c r="G1444" s="127">
        <f t="shared" si="557"/>
        <v>0</v>
      </c>
      <c r="H1444" s="127">
        <f t="shared" si="557"/>
        <v>0</v>
      </c>
      <c r="I1444" s="128">
        <f t="shared" si="557"/>
        <v>0</v>
      </c>
      <c r="J1444" s="62"/>
      <c r="K1444" s="62"/>
      <c r="L1444" s="62"/>
      <c r="M1444" s="62"/>
      <c r="N1444" s="38">
        <f t="shared" si="558"/>
        <v>0</v>
      </c>
      <c r="O1444" s="38">
        <f t="shared" si="558"/>
        <v>0</v>
      </c>
      <c r="P1444" s="38">
        <f t="shared" si="558"/>
        <v>0</v>
      </c>
      <c r="Q1444" s="39">
        <f t="shared" si="558"/>
        <v>0</v>
      </c>
      <c r="R1444" s="110"/>
    </row>
    <row r="1445" spans="1:18" s="37" customFormat="1" ht="33.75" hidden="1">
      <c r="A1445" s="130" t="s">
        <v>747</v>
      </c>
      <c r="B1445" s="133" t="s">
        <v>111</v>
      </c>
      <c r="C1445" s="133" t="s">
        <v>28</v>
      </c>
      <c r="D1445" s="133" t="s">
        <v>794</v>
      </c>
      <c r="E1445" s="133" t="s">
        <v>748</v>
      </c>
      <c r="F1445" s="127"/>
      <c r="G1445" s="127"/>
      <c r="H1445" s="127"/>
      <c r="I1445" s="128"/>
      <c r="J1445" s="62"/>
      <c r="K1445" s="62"/>
      <c r="L1445" s="62"/>
      <c r="M1445" s="62"/>
      <c r="N1445" s="38"/>
      <c r="O1445" s="38"/>
      <c r="P1445" s="38"/>
      <c r="Q1445" s="39"/>
      <c r="R1445" s="110"/>
    </row>
    <row r="1446" spans="1:18" s="37" customFormat="1" ht="33.75" hidden="1">
      <c r="A1446" s="147" t="s">
        <v>795</v>
      </c>
      <c r="B1446" s="133" t="s">
        <v>111</v>
      </c>
      <c r="C1446" s="133" t="s">
        <v>28</v>
      </c>
      <c r="D1446" s="133" t="s">
        <v>796</v>
      </c>
      <c r="E1446" s="133"/>
      <c r="F1446" s="127">
        <f t="shared" ref="F1446:I1447" si="559">F1447</f>
        <v>0</v>
      </c>
      <c r="G1446" s="127">
        <f t="shared" si="559"/>
        <v>0</v>
      </c>
      <c r="H1446" s="127">
        <f t="shared" si="559"/>
        <v>0</v>
      </c>
      <c r="I1446" s="128">
        <f t="shared" si="559"/>
        <v>0</v>
      </c>
      <c r="J1446" s="62"/>
      <c r="K1446" s="62"/>
      <c r="L1446" s="62"/>
      <c r="M1446" s="62"/>
      <c r="N1446" s="38">
        <f t="shared" ref="N1446:Q1447" si="560">N1447</f>
        <v>0</v>
      </c>
      <c r="O1446" s="38">
        <f t="shared" si="560"/>
        <v>0</v>
      </c>
      <c r="P1446" s="38">
        <f t="shared" si="560"/>
        <v>0</v>
      </c>
      <c r="Q1446" s="39">
        <f t="shared" si="560"/>
        <v>0</v>
      </c>
      <c r="R1446" s="110"/>
    </row>
    <row r="1447" spans="1:18" s="37" customFormat="1" ht="23.25" hidden="1" customHeight="1">
      <c r="A1447" s="147" t="s">
        <v>37</v>
      </c>
      <c r="B1447" s="133" t="s">
        <v>111</v>
      </c>
      <c r="C1447" s="133" t="s">
        <v>28</v>
      </c>
      <c r="D1447" s="133" t="s">
        <v>796</v>
      </c>
      <c r="E1447" s="133" t="s">
        <v>497</v>
      </c>
      <c r="F1447" s="127">
        <f t="shared" si="559"/>
        <v>0</v>
      </c>
      <c r="G1447" s="127">
        <f t="shared" si="559"/>
        <v>0</v>
      </c>
      <c r="H1447" s="127">
        <f t="shared" si="559"/>
        <v>0</v>
      </c>
      <c r="I1447" s="128">
        <f t="shared" si="559"/>
        <v>0</v>
      </c>
      <c r="J1447" s="62"/>
      <c r="K1447" s="62"/>
      <c r="L1447" s="62"/>
      <c r="M1447" s="62"/>
      <c r="N1447" s="38">
        <f t="shared" si="560"/>
        <v>0</v>
      </c>
      <c r="O1447" s="38">
        <f t="shared" si="560"/>
        <v>0</v>
      </c>
      <c r="P1447" s="38">
        <f t="shared" si="560"/>
        <v>0</v>
      </c>
      <c r="Q1447" s="39">
        <f t="shared" si="560"/>
        <v>0</v>
      </c>
      <c r="R1447" s="110"/>
    </row>
    <row r="1448" spans="1:18" s="37" customFormat="1" ht="33.75" hidden="1">
      <c r="A1448" s="130" t="s">
        <v>747</v>
      </c>
      <c r="B1448" s="133" t="s">
        <v>111</v>
      </c>
      <c r="C1448" s="133" t="s">
        <v>28</v>
      </c>
      <c r="D1448" s="133" t="s">
        <v>796</v>
      </c>
      <c r="E1448" s="133" t="s">
        <v>748</v>
      </c>
      <c r="F1448" s="127"/>
      <c r="G1448" s="127"/>
      <c r="H1448" s="127"/>
      <c r="I1448" s="128"/>
      <c r="J1448" s="62"/>
      <c r="K1448" s="62"/>
      <c r="L1448" s="62"/>
      <c r="M1448" s="62"/>
      <c r="N1448" s="38"/>
      <c r="O1448" s="38"/>
      <c r="P1448" s="38"/>
      <c r="Q1448" s="39"/>
      <c r="R1448" s="110"/>
    </row>
    <row r="1449" spans="1:18" s="37" customFormat="1" ht="33.75" hidden="1">
      <c r="A1449" s="147" t="s">
        <v>797</v>
      </c>
      <c r="B1449" s="133" t="s">
        <v>111</v>
      </c>
      <c r="C1449" s="133" t="s">
        <v>28</v>
      </c>
      <c r="D1449" s="133" t="s">
        <v>798</v>
      </c>
      <c r="E1449" s="133"/>
      <c r="F1449" s="127">
        <f t="shared" ref="F1449:I1450" si="561">F1450</f>
        <v>0</v>
      </c>
      <c r="G1449" s="127">
        <f t="shared" si="561"/>
        <v>0</v>
      </c>
      <c r="H1449" s="127">
        <f t="shared" si="561"/>
        <v>0</v>
      </c>
      <c r="I1449" s="128">
        <f t="shared" si="561"/>
        <v>0</v>
      </c>
      <c r="J1449" s="62"/>
      <c r="K1449" s="62"/>
      <c r="L1449" s="62"/>
      <c r="M1449" s="62"/>
      <c r="N1449" s="38">
        <f t="shared" ref="N1449:Q1450" si="562">N1450</f>
        <v>0</v>
      </c>
      <c r="O1449" s="38">
        <f t="shared" si="562"/>
        <v>0</v>
      </c>
      <c r="P1449" s="38">
        <f t="shared" si="562"/>
        <v>0</v>
      </c>
      <c r="Q1449" s="39">
        <f t="shared" si="562"/>
        <v>0</v>
      </c>
      <c r="R1449" s="110"/>
    </row>
    <row r="1450" spans="1:18" s="37" customFormat="1" ht="23.25" hidden="1" customHeight="1">
      <c r="A1450" s="147" t="s">
        <v>37</v>
      </c>
      <c r="B1450" s="133" t="s">
        <v>111</v>
      </c>
      <c r="C1450" s="133" t="s">
        <v>28</v>
      </c>
      <c r="D1450" s="133" t="s">
        <v>798</v>
      </c>
      <c r="E1450" s="133" t="s">
        <v>497</v>
      </c>
      <c r="F1450" s="127">
        <f t="shared" si="561"/>
        <v>0</v>
      </c>
      <c r="G1450" s="127">
        <f t="shared" si="561"/>
        <v>0</v>
      </c>
      <c r="H1450" s="127">
        <f t="shared" si="561"/>
        <v>0</v>
      </c>
      <c r="I1450" s="128">
        <f t="shared" si="561"/>
        <v>0</v>
      </c>
      <c r="J1450" s="62"/>
      <c r="K1450" s="62"/>
      <c r="L1450" s="62"/>
      <c r="M1450" s="62"/>
      <c r="N1450" s="38">
        <f t="shared" si="562"/>
        <v>0</v>
      </c>
      <c r="O1450" s="38">
        <f t="shared" si="562"/>
        <v>0</v>
      </c>
      <c r="P1450" s="38">
        <f t="shared" si="562"/>
        <v>0</v>
      </c>
      <c r="Q1450" s="39">
        <f t="shared" si="562"/>
        <v>0</v>
      </c>
      <c r="R1450" s="110"/>
    </row>
    <row r="1451" spans="1:18" s="37" customFormat="1" ht="33.75" hidden="1">
      <c r="A1451" s="130" t="s">
        <v>747</v>
      </c>
      <c r="B1451" s="133" t="s">
        <v>111</v>
      </c>
      <c r="C1451" s="133" t="s">
        <v>28</v>
      </c>
      <c r="D1451" s="133" t="s">
        <v>798</v>
      </c>
      <c r="E1451" s="133" t="s">
        <v>748</v>
      </c>
      <c r="F1451" s="127"/>
      <c r="G1451" s="127"/>
      <c r="H1451" s="127"/>
      <c r="I1451" s="128"/>
      <c r="J1451" s="62"/>
      <c r="K1451" s="62"/>
      <c r="L1451" s="62"/>
      <c r="M1451" s="62"/>
      <c r="N1451" s="38"/>
      <c r="O1451" s="38"/>
      <c r="P1451" s="38"/>
      <c r="Q1451" s="39"/>
      <c r="R1451" s="110"/>
    </row>
    <row r="1452" spans="1:18" s="37" customFormat="1" ht="20.25" hidden="1">
      <c r="A1452" s="130" t="s">
        <v>799</v>
      </c>
      <c r="B1452" s="133" t="s">
        <v>111</v>
      </c>
      <c r="C1452" s="133" t="s">
        <v>28</v>
      </c>
      <c r="D1452" s="133" t="s">
        <v>800</v>
      </c>
      <c r="E1452" s="133"/>
      <c r="F1452" s="127">
        <f t="shared" ref="F1452:I1453" si="563">F1453</f>
        <v>0</v>
      </c>
      <c r="G1452" s="127">
        <f t="shared" si="563"/>
        <v>0</v>
      </c>
      <c r="H1452" s="127">
        <f t="shared" si="563"/>
        <v>0</v>
      </c>
      <c r="I1452" s="128">
        <f t="shared" si="563"/>
        <v>0</v>
      </c>
      <c r="J1452" s="62"/>
      <c r="K1452" s="62"/>
      <c r="L1452" s="62"/>
      <c r="M1452" s="62"/>
      <c r="N1452" s="38">
        <f t="shared" ref="N1452:Q1453" si="564">N1453</f>
        <v>0</v>
      </c>
      <c r="O1452" s="38">
        <f t="shared" si="564"/>
        <v>0</v>
      </c>
      <c r="P1452" s="38">
        <f t="shared" si="564"/>
        <v>0</v>
      </c>
      <c r="Q1452" s="39">
        <f t="shared" si="564"/>
        <v>0</v>
      </c>
      <c r="R1452" s="110"/>
    </row>
    <row r="1453" spans="1:18" s="37" customFormat="1" ht="20.25" hidden="1">
      <c r="A1453" s="147" t="s">
        <v>37</v>
      </c>
      <c r="B1453" s="133" t="s">
        <v>111</v>
      </c>
      <c r="C1453" s="133" t="s">
        <v>28</v>
      </c>
      <c r="D1453" s="133" t="s">
        <v>800</v>
      </c>
      <c r="E1453" s="133" t="s">
        <v>497</v>
      </c>
      <c r="F1453" s="127">
        <f t="shared" si="563"/>
        <v>0</v>
      </c>
      <c r="G1453" s="127">
        <f t="shared" si="563"/>
        <v>0</v>
      </c>
      <c r="H1453" s="127">
        <f t="shared" si="563"/>
        <v>0</v>
      </c>
      <c r="I1453" s="128">
        <f t="shared" si="563"/>
        <v>0</v>
      </c>
      <c r="J1453" s="62"/>
      <c r="K1453" s="62"/>
      <c r="L1453" s="62"/>
      <c r="M1453" s="62"/>
      <c r="N1453" s="38">
        <f t="shared" si="564"/>
        <v>0</v>
      </c>
      <c r="O1453" s="38">
        <f t="shared" si="564"/>
        <v>0</v>
      </c>
      <c r="P1453" s="38">
        <f t="shared" si="564"/>
        <v>0</v>
      </c>
      <c r="Q1453" s="39">
        <f t="shared" si="564"/>
        <v>0</v>
      </c>
      <c r="R1453" s="110"/>
    </row>
    <row r="1454" spans="1:18" s="37" customFormat="1" ht="33.75" hidden="1">
      <c r="A1454" s="130" t="s">
        <v>747</v>
      </c>
      <c r="B1454" s="133" t="s">
        <v>111</v>
      </c>
      <c r="C1454" s="133" t="s">
        <v>28</v>
      </c>
      <c r="D1454" s="133" t="s">
        <v>800</v>
      </c>
      <c r="E1454" s="133" t="s">
        <v>748</v>
      </c>
      <c r="F1454" s="127"/>
      <c r="G1454" s="127"/>
      <c r="H1454" s="127"/>
      <c r="I1454" s="128"/>
      <c r="J1454" s="62"/>
      <c r="K1454" s="62"/>
      <c r="L1454" s="62"/>
      <c r="M1454" s="62"/>
      <c r="N1454" s="38"/>
      <c r="O1454" s="38"/>
      <c r="P1454" s="38"/>
      <c r="Q1454" s="39"/>
      <c r="R1454" s="110"/>
    </row>
    <row r="1455" spans="1:18" s="37" customFormat="1" ht="83.25" hidden="1">
      <c r="A1455" s="130" t="s">
        <v>801</v>
      </c>
      <c r="B1455" s="133" t="s">
        <v>111</v>
      </c>
      <c r="C1455" s="133" t="s">
        <v>28</v>
      </c>
      <c r="D1455" s="133" t="s">
        <v>802</v>
      </c>
      <c r="E1455" s="133"/>
      <c r="F1455" s="127">
        <f t="shared" ref="F1455:I1456" si="565">F1456</f>
        <v>0</v>
      </c>
      <c r="G1455" s="127">
        <f t="shared" si="565"/>
        <v>0</v>
      </c>
      <c r="H1455" s="127">
        <f t="shared" si="565"/>
        <v>0</v>
      </c>
      <c r="I1455" s="128">
        <f t="shared" si="565"/>
        <v>0</v>
      </c>
      <c r="J1455" s="62"/>
      <c r="K1455" s="62"/>
      <c r="L1455" s="62"/>
      <c r="M1455" s="62"/>
      <c r="N1455" s="38">
        <f t="shared" ref="N1455:Q1456" si="566">N1456</f>
        <v>0</v>
      </c>
      <c r="O1455" s="38">
        <f t="shared" si="566"/>
        <v>0</v>
      </c>
      <c r="P1455" s="38">
        <f t="shared" si="566"/>
        <v>0</v>
      </c>
      <c r="Q1455" s="39">
        <f t="shared" si="566"/>
        <v>0</v>
      </c>
      <c r="R1455" s="110"/>
    </row>
    <row r="1456" spans="1:18" s="37" customFormat="1" ht="20.25" hidden="1">
      <c r="A1456" s="147" t="s">
        <v>37</v>
      </c>
      <c r="B1456" s="133" t="s">
        <v>111</v>
      </c>
      <c r="C1456" s="133" t="s">
        <v>28</v>
      </c>
      <c r="D1456" s="133" t="s">
        <v>802</v>
      </c>
      <c r="E1456" s="133" t="s">
        <v>497</v>
      </c>
      <c r="F1456" s="127">
        <f t="shared" si="565"/>
        <v>0</v>
      </c>
      <c r="G1456" s="127">
        <f t="shared" si="565"/>
        <v>0</v>
      </c>
      <c r="H1456" s="127">
        <f t="shared" si="565"/>
        <v>0</v>
      </c>
      <c r="I1456" s="128">
        <f t="shared" si="565"/>
        <v>0</v>
      </c>
      <c r="J1456" s="62"/>
      <c r="K1456" s="62"/>
      <c r="L1456" s="62"/>
      <c r="M1456" s="62"/>
      <c r="N1456" s="38">
        <f t="shared" si="566"/>
        <v>0</v>
      </c>
      <c r="O1456" s="38">
        <f t="shared" si="566"/>
        <v>0</v>
      </c>
      <c r="P1456" s="38">
        <f t="shared" si="566"/>
        <v>0</v>
      </c>
      <c r="Q1456" s="39">
        <f t="shared" si="566"/>
        <v>0</v>
      </c>
      <c r="R1456" s="110"/>
    </row>
    <row r="1457" spans="1:18" s="37" customFormat="1" ht="33.75" hidden="1">
      <c r="A1457" s="130" t="s">
        <v>747</v>
      </c>
      <c r="B1457" s="133" t="s">
        <v>111</v>
      </c>
      <c r="C1457" s="133" t="s">
        <v>28</v>
      </c>
      <c r="D1457" s="133" t="s">
        <v>802</v>
      </c>
      <c r="E1457" s="133" t="s">
        <v>748</v>
      </c>
      <c r="F1457" s="127"/>
      <c r="G1457" s="127"/>
      <c r="H1457" s="127"/>
      <c r="I1457" s="128"/>
      <c r="J1457" s="62"/>
      <c r="K1457" s="62"/>
      <c r="L1457" s="62"/>
      <c r="M1457" s="62"/>
      <c r="N1457" s="38"/>
      <c r="O1457" s="38"/>
      <c r="P1457" s="38"/>
      <c r="Q1457" s="39"/>
      <c r="R1457" s="110"/>
    </row>
    <row r="1458" spans="1:18" s="93" customFormat="1" ht="83.25" hidden="1">
      <c r="A1458" s="130" t="s">
        <v>803</v>
      </c>
      <c r="B1458" s="133" t="s">
        <v>111</v>
      </c>
      <c r="C1458" s="133" t="s">
        <v>28</v>
      </c>
      <c r="D1458" s="133" t="s">
        <v>804</v>
      </c>
      <c r="E1458" s="133"/>
      <c r="F1458" s="127">
        <f t="shared" ref="F1458:I1459" si="567">F1459</f>
        <v>0</v>
      </c>
      <c r="G1458" s="127">
        <f t="shared" si="567"/>
        <v>0</v>
      </c>
      <c r="H1458" s="127">
        <f t="shared" si="567"/>
        <v>0</v>
      </c>
      <c r="I1458" s="128">
        <f t="shared" si="567"/>
        <v>0</v>
      </c>
      <c r="J1458" s="99"/>
      <c r="K1458" s="99"/>
      <c r="L1458" s="99"/>
      <c r="M1458" s="99"/>
      <c r="N1458" s="38">
        <f t="shared" ref="N1458:Q1459" si="568">N1459</f>
        <v>0</v>
      </c>
      <c r="O1458" s="38">
        <f t="shared" si="568"/>
        <v>0</v>
      </c>
      <c r="P1458" s="38">
        <f t="shared" si="568"/>
        <v>0</v>
      </c>
      <c r="Q1458" s="39">
        <f t="shared" si="568"/>
        <v>0</v>
      </c>
      <c r="R1458" s="110"/>
    </row>
    <row r="1459" spans="1:18" s="93" customFormat="1" ht="20.25" hidden="1">
      <c r="A1459" s="147" t="s">
        <v>37</v>
      </c>
      <c r="B1459" s="133" t="s">
        <v>111</v>
      </c>
      <c r="C1459" s="133" t="s">
        <v>28</v>
      </c>
      <c r="D1459" s="133" t="s">
        <v>804</v>
      </c>
      <c r="E1459" s="133" t="s">
        <v>497</v>
      </c>
      <c r="F1459" s="127">
        <f t="shared" si="567"/>
        <v>0</v>
      </c>
      <c r="G1459" s="127">
        <f t="shared" si="567"/>
        <v>0</v>
      </c>
      <c r="H1459" s="127">
        <f t="shared" si="567"/>
        <v>0</v>
      </c>
      <c r="I1459" s="128">
        <f t="shared" si="567"/>
        <v>0</v>
      </c>
      <c r="J1459" s="99"/>
      <c r="K1459" s="99"/>
      <c r="L1459" s="99"/>
      <c r="M1459" s="99"/>
      <c r="N1459" s="38">
        <f t="shared" si="568"/>
        <v>0</v>
      </c>
      <c r="O1459" s="38">
        <f t="shared" si="568"/>
        <v>0</v>
      </c>
      <c r="P1459" s="38">
        <f t="shared" si="568"/>
        <v>0</v>
      </c>
      <c r="Q1459" s="39">
        <f t="shared" si="568"/>
        <v>0</v>
      </c>
      <c r="R1459" s="110"/>
    </row>
    <row r="1460" spans="1:18" s="93" customFormat="1" ht="33.75" hidden="1">
      <c r="A1460" s="130" t="s">
        <v>747</v>
      </c>
      <c r="B1460" s="133" t="s">
        <v>111</v>
      </c>
      <c r="C1460" s="133" t="s">
        <v>28</v>
      </c>
      <c r="D1460" s="133" t="s">
        <v>804</v>
      </c>
      <c r="E1460" s="133" t="s">
        <v>748</v>
      </c>
      <c r="F1460" s="127"/>
      <c r="G1460" s="127"/>
      <c r="H1460" s="127"/>
      <c r="I1460" s="128"/>
      <c r="J1460" s="99"/>
      <c r="K1460" s="99"/>
      <c r="L1460" s="99"/>
      <c r="M1460" s="99"/>
      <c r="N1460" s="38"/>
      <c r="O1460" s="38"/>
      <c r="P1460" s="38"/>
      <c r="Q1460" s="39"/>
      <c r="R1460" s="110"/>
    </row>
    <row r="1461" spans="1:18" s="93" customFormat="1" ht="50.25" hidden="1">
      <c r="A1461" s="130" t="s">
        <v>805</v>
      </c>
      <c r="B1461" s="133" t="s">
        <v>111</v>
      </c>
      <c r="C1461" s="133" t="s">
        <v>28</v>
      </c>
      <c r="D1461" s="133" t="s">
        <v>806</v>
      </c>
      <c r="E1461" s="133"/>
      <c r="F1461" s="127">
        <f t="shared" ref="F1461:I1462" si="569">F1462</f>
        <v>0</v>
      </c>
      <c r="G1461" s="127">
        <f t="shared" si="569"/>
        <v>0</v>
      </c>
      <c r="H1461" s="127">
        <f t="shared" si="569"/>
        <v>0</v>
      </c>
      <c r="I1461" s="128">
        <f t="shared" si="569"/>
        <v>0</v>
      </c>
      <c r="J1461" s="99"/>
      <c r="K1461" s="99"/>
      <c r="L1461" s="99"/>
      <c r="M1461" s="99"/>
      <c r="N1461" s="38">
        <f t="shared" ref="N1461:Q1462" si="570">N1462</f>
        <v>0</v>
      </c>
      <c r="O1461" s="38">
        <f t="shared" si="570"/>
        <v>0</v>
      </c>
      <c r="P1461" s="38">
        <f t="shared" si="570"/>
        <v>0</v>
      </c>
      <c r="Q1461" s="39">
        <f t="shared" si="570"/>
        <v>0</v>
      </c>
      <c r="R1461" s="110"/>
    </row>
    <row r="1462" spans="1:18" s="93" customFormat="1" ht="20.25" hidden="1">
      <c r="A1462" s="147" t="s">
        <v>37</v>
      </c>
      <c r="B1462" s="133" t="s">
        <v>111</v>
      </c>
      <c r="C1462" s="133" t="s">
        <v>28</v>
      </c>
      <c r="D1462" s="133" t="s">
        <v>806</v>
      </c>
      <c r="E1462" s="133" t="s">
        <v>497</v>
      </c>
      <c r="F1462" s="127">
        <f t="shared" si="569"/>
        <v>0</v>
      </c>
      <c r="G1462" s="127">
        <f t="shared" si="569"/>
        <v>0</v>
      </c>
      <c r="H1462" s="127">
        <f t="shared" si="569"/>
        <v>0</v>
      </c>
      <c r="I1462" s="128">
        <f t="shared" si="569"/>
        <v>0</v>
      </c>
      <c r="J1462" s="99"/>
      <c r="K1462" s="99"/>
      <c r="L1462" s="99"/>
      <c r="M1462" s="99"/>
      <c r="N1462" s="38">
        <f t="shared" si="570"/>
        <v>0</v>
      </c>
      <c r="O1462" s="38">
        <f t="shared" si="570"/>
        <v>0</v>
      </c>
      <c r="P1462" s="38">
        <f t="shared" si="570"/>
        <v>0</v>
      </c>
      <c r="Q1462" s="39">
        <f t="shared" si="570"/>
        <v>0</v>
      </c>
      <c r="R1462" s="110"/>
    </row>
    <row r="1463" spans="1:18" s="93" customFormat="1" ht="33.75" hidden="1">
      <c r="A1463" s="130" t="s">
        <v>747</v>
      </c>
      <c r="B1463" s="133" t="s">
        <v>111</v>
      </c>
      <c r="C1463" s="133" t="s">
        <v>28</v>
      </c>
      <c r="D1463" s="133" t="s">
        <v>806</v>
      </c>
      <c r="E1463" s="133" t="s">
        <v>748</v>
      </c>
      <c r="F1463" s="127"/>
      <c r="G1463" s="127"/>
      <c r="H1463" s="127"/>
      <c r="I1463" s="128"/>
      <c r="J1463" s="99"/>
      <c r="K1463" s="99"/>
      <c r="L1463" s="99"/>
      <c r="M1463" s="99"/>
      <c r="N1463" s="38"/>
      <c r="O1463" s="38"/>
      <c r="P1463" s="38"/>
      <c r="Q1463" s="39"/>
      <c r="R1463" s="110"/>
    </row>
    <row r="1464" spans="1:18" s="93" customFormat="1" ht="50.25" hidden="1">
      <c r="A1464" s="130" t="s">
        <v>807</v>
      </c>
      <c r="B1464" s="133" t="s">
        <v>111</v>
      </c>
      <c r="C1464" s="133" t="s">
        <v>28</v>
      </c>
      <c r="D1464" s="133" t="s">
        <v>808</v>
      </c>
      <c r="E1464" s="133"/>
      <c r="F1464" s="127">
        <f t="shared" ref="F1464:I1465" si="571">F1465</f>
        <v>0</v>
      </c>
      <c r="G1464" s="127">
        <f t="shared" si="571"/>
        <v>0</v>
      </c>
      <c r="H1464" s="127">
        <f t="shared" si="571"/>
        <v>0</v>
      </c>
      <c r="I1464" s="128">
        <f t="shared" si="571"/>
        <v>0</v>
      </c>
      <c r="J1464" s="99"/>
      <c r="K1464" s="99"/>
      <c r="L1464" s="99"/>
      <c r="M1464" s="99"/>
      <c r="N1464" s="38">
        <f t="shared" ref="N1464:Q1465" si="572">N1465</f>
        <v>0</v>
      </c>
      <c r="O1464" s="38">
        <f t="shared" si="572"/>
        <v>0</v>
      </c>
      <c r="P1464" s="38">
        <f t="shared" si="572"/>
        <v>0</v>
      </c>
      <c r="Q1464" s="39">
        <f t="shared" si="572"/>
        <v>0</v>
      </c>
      <c r="R1464" s="110"/>
    </row>
    <row r="1465" spans="1:18" s="93" customFormat="1" ht="20.25" hidden="1">
      <c r="A1465" s="147" t="s">
        <v>37</v>
      </c>
      <c r="B1465" s="133" t="s">
        <v>111</v>
      </c>
      <c r="C1465" s="133" t="s">
        <v>28</v>
      </c>
      <c r="D1465" s="133" t="s">
        <v>808</v>
      </c>
      <c r="E1465" s="133" t="s">
        <v>497</v>
      </c>
      <c r="F1465" s="127">
        <f t="shared" si="571"/>
        <v>0</v>
      </c>
      <c r="G1465" s="127">
        <f t="shared" si="571"/>
        <v>0</v>
      </c>
      <c r="H1465" s="127">
        <f t="shared" si="571"/>
        <v>0</v>
      </c>
      <c r="I1465" s="128">
        <f t="shared" si="571"/>
        <v>0</v>
      </c>
      <c r="J1465" s="99"/>
      <c r="K1465" s="99"/>
      <c r="L1465" s="99"/>
      <c r="M1465" s="99"/>
      <c r="N1465" s="38">
        <f t="shared" si="572"/>
        <v>0</v>
      </c>
      <c r="O1465" s="38">
        <f t="shared" si="572"/>
        <v>0</v>
      </c>
      <c r="P1465" s="38">
        <f t="shared" si="572"/>
        <v>0</v>
      </c>
      <c r="Q1465" s="39">
        <f t="shared" si="572"/>
        <v>0</v>
      </c>
      <c r="R1465" s="110"/>
    </row>
    <row r="1466" spans="1:18" s="93" customFormat="1" ht="33.75" hidden="1">
      <c r="A1466" s="130" t="s">
        <v>747</v>
      </c>
      <c r="B1466" s="133" t="s">
        <v>111</v>
      </c>
      <c r="C1466" s="133" t="s">
        <v>28</v>
      </c>
      <c r="D1466" s="133" t="s">
        <v>808</v>
      </c>
      <c r="E1466" s="133" t="s">
        <v>748</v>
      </c>
      <c r="F1466" s="127"/>
      <c r="G1466" s="127"/>
      <c r="H1466" s="127"/>
      <c r="I1466" s="128"/>
      <c r="J1466" s="99"/>
      <c r="K1466" s="99"/>
      <c r="L1466" s="99"/>
      <c r="M1466" s="99"/>
      <c r="N1466" s="38"/>
      <c r="O1466" s="38"/>
      <c r="P1466" s="38"/>
      <c r="Q1466" s="39"/>
      <c r="R1466" s="110"/>
    </row>
    <row r="1467" spans="1:18" s="93" customFormat="1" ht="50.25" hidden="1">
      <c r="A1467" s="130" t="s">
        <v>809</v>
      </c>
      <c r="B1467" s="133" t="s">
        <v>111</v>
      </c>
      <c r="C1467" s="133" t="s">
        <v>28</v>
      </c>
      <c r="D1467" s="133" t="s">
        <v>810</v>
      </c>
      <c r="E1467" s="133"/>
      <c r="F1467" s="127">
        <f t="shared" ref="F1467:I1468" si="573">F1468</f>
        <v>0</v>
      </c>
      <c r="G1467" s="127">
        <f t="shared" si="573"/>
        <v>0</v>
      </c>
      <c r="H1467" s="127">
        <f t="shared" si="573"/>
        <v>0</v>
      </c>
      <c r="I1467" s="128">
        <f t="shared" si="573"/>
        <v>0</v>
      </c>
      <c r="J1467" s="99"/>
      <c r="K1467" s="99"/>
      <c r="L1467" s="99"/>
      <c r="M1467" s="99"/>
      <c r="N1467" s="38">
        <f t="shared" ref="N1467:Q1468" si="574">N1468</f>
        <v>0</v>
      </c>
      <c r="O1467" s="38">
        <f t="shared" si="574"/>
        <v>0</v>
      </c>
      <c r="P1467" s="38">
        <f t="shared" si="574"/>
        <v>0</v>
      </c>
      <c r="Q1467" s="39">
        <f t="shared" si="574"/>
        <v>0</v>
      </c>
      <c r="R1467" s="110"/>
    </row>
    <row r="1468" spans="1:18" s="93" customFormat="1" ht="20.25" hidden="1">
      <c r="A1468" s="130" t="s">
        <v>37</v>
      </c>
      <c r="B1468" s="133" t="s">
        <v>111</v>
      </c>
      <c r="C1468" s="133" t="s">
        <v>28</v>
      </c>
      <c r="D1468" s="133" t="s">
        <v>810</v>
      </c>
      <c r="E1468" s="133" t="s">
        <v>497</v>
      </c>
      <c r="F1468" s="127">
        <f t="shared" si="573"/>
        <v>0</v>
      </c>
      <c r="G1468" s="127">
        <f t="shared" si="573"/>
        <v>0</v>
      </c>
      <c r="H1468" s="127">
        <f t="shared" si="573"/>
        <v>0</v>
      </c>
      <c r="I1468" s="128">
        <f t="shared" si="573"/>
        <v>0</v>
      </c>
      <c r="J1468" s="99"/>
      <c r="K1468" s="99"/>
      <c r="L1468" s="99"/>
      <c r="M1468" s="99"/>
      <c r="N1468" s="38">
        <f t="shared" si="574"/>
        <v>0</v>
      </c>
      <c r="O1468" s="38">
        <f t="shared" si="574"/>
        <v>0</v>
      </c>
      <c r="P1468" s="38">
        <f t="shared" si="574"/>
        <v>0</v>
      </c>
      <c r="Q1468" s="39">
        <f t="shared" si="574"/>
        <v>0</v>
      </c>
      <c r="R1468" s="110"/>
    </row>
    <row r="1469" spans="1:18" s="93" customFormat="1" ht="33.75" hidden="1">
      <c r="A1469" s="130" t="s">
        <v>747</v>
      </c>
      <c r="B1469" s="133" t="s">
        <v>111</v>
      </c>
      <c r="C1469" s="133" t="s">
        <v>28</v>
      </c>
      <c r="D1469" s="133" t="s">
        <v>810</v>
      </c>
      <c r="E1469" s="133" t="s">
        <v>748</v>
      </c>
      <c r="F1469" s="127"/>
      <c r="G1469" s="127"/>
      <c r="H1469" s="127"/>
      <c r="I1469" s="128"/>
      <c r="J1469" s="99"/>
      <c r="K1469" s="99"/>
      <c r="L1469" s="99"/>
      <c r="M1469" s="99"/>
      <c r="N1469" s="38"/>
      <c r="O1469" s="38"/>
      <c r="P1469" s="38"/>
      <c r="Q1469" s="39"/>
      <c r="R1469" s="110"/>
    </row>
    <row r="1470" spans="1:18" s="93" customFormat="1" ht="33.75" hidden="1">
      <c r="A1470" s="147" t="s">
        <v>811</v>
      </c>
      <c r="B1470" s="133" t="s">
        <v>111</v>
      </c>
      <c r="C1470" s="133" t="s">
        <v>28</v>
      </c>
      <c r="D1470" s="133" t="s">
        <v>812</v>
      </c>
      <c r="E1470" s="133"/>
      <c r="F1470" s="127">
        <f>F1471</f>
        <v>0</v>
      </c>
      <c r="G1470" s="127">
        <f t="shared" ref="G1470:I1471" si="575">G1471</f>
        <v>0</v>
      </c>
      <c r="H1470" s="127">
        <f t="shared" si="575"/>
        <v>0</v>
      </c>
      <c r="I1470" s="127">
        <f t="shared" si="575"/>
        <v>0</v>
      </c>
      <c r="J1470" s="99"/>
      <c r="K1470" s="99"/>
      <c r="L1470" s="99"/>
      <c r="M1470" s="99"/>
      <c r="N1470" s="38">
        <f>N1471</f>
        <v>0</v>
      </c>
      <c r="O1470" s="38">
        <f t="shared" ref="O1470:Q1471" si="576">O1471</f>
        <v>0</v>
      </c>
      <c r="P1470" s="38">
        <f t="shared" si="576"/>
        <v>0</v>
      </c>
      <c r="Q1470" s="38">
        <f t="shared" si="576"/>
        <v>0</v>
      </c>
      <c r="R1470" s="110"/>
    </row>
    <row r="1471" spans="1:18" s="93" customFormat="1" ht="20.25" hidden="1">
      <c r="A1471" s="124" t="s">
        <v>37</v>
      </c>
      <c r="B1471" s="133" t="s">
        <v>111</v>
      </c>
      <c r="C1471" s="133" t="s">
        <v>28</v>
      </c>
      <c r="D1471" s="133" t="s">
        <v>812</v>
      </c>
      <c r="E1471" s="133" t="s">
        <v>497</v>
      </c>
      <c r="F1471" s="127">
        <f>F1472</f>
        <v>0</v>
      </c>
      <c r="G1471" s="127">
        <f t="shared" si="575"/>
        <v>0</v>
      </c>
      <c r="H1471" s="127">
        <f t="shared" si="575"/>
        <v>0</v>
      </c>
      <c r="I1471" s="127">
        <f t="shared" si="575"/>
        <v>0</v>
      </c>
      <c r="J1471" s="99"/>
      <c r="K1471" s="99"/>
      <c r="L1471" s="99"/>
      <c r="M1471" s="99"/>
      <c r="N1471" s="38">
        <f>N1472</f>
        <v>0</v>
      </c>
      <c r="O1471" s="38">
        <f t="shared" si="576"/>
        <v>0</v>
      </c>
      <c r="P1471" s="38">
        <f t="shared" si="576"/>
        <v>0</v>
      </c>
      <c r="Q1471" s="38">
        <f t="shared" si="576"/>
        <v>0</v>
      </c>
      <c r="R1471" s="110"/>
    </row>
    <row r="1472" spans="1:18" s="93" customFormat="1" ht="33.75" hidden="1">
      <c r="A1472" s="124" t="s">
        <v>747</v>
      </c>
      <c r="B1472" s="133" t="s">
        <v>111</v>
      </c>
      <c r="C1472" s="133" t="s">
        <v>28</v>
      </c>
      <c r="D1472" s="133" t="s">
        <v>812</v>
      </c>
      <c r="E1472" s="156" t="s">
        <v>748</v>
      </c>
      <c r="F1472" s="127"/>
      <c r="G1472" s="127"/>
      <c r="H1472" s="127"/>
      <c r="I1472" s="128"/>
      <c r="J1472" s="99"/>
      <c r="K1472" s="99"/>
      <c r="L1472" s="99"/>
      <c r="M1472" s="99"/>
      <c r="N1472" s="38"/>
      <c r="O1472" s="38"/>
      <c r="P1472" s="38"/>
      <c r="Q1472" s="39"/>
      <c r="R1472" s="110"/>
    </row>
    <row r="1473" spans="1:18" s="93" customFormat="1" ht="149.25" hidden="1">
      <c r="A1473" s="147" t="s">
        <v>813</v>
      </c>
      <c r="B1473" s="133" t="s">
        <v>111</v>
      </c>
      <c r="C1473" s="133" t="s">
        <v>28</v>
      </c>
      <c r="D1473" s="133" t="s">
        <v>814</v>
      </c>
      <c r="E1473" s="133"/>
      <c r="F1473" s="127">
        <f>F1474</f>
        <v>0</v>
      </c>
      <c r="G1473" s="127">
        <f t="shared" ref="G1473:I1474" si="577">G1474</f>
        <v>0</v>
      </c>
      <c r="H1473" s="127">
        <f t="shared" si="577"/>
        <v>0</v>
      </c>
      <c r="I1473" s="127">
        <f t="shared" si="577"/>
        <v>0</v>
      </c>
      <c r="J1473" s="99"/>
      <c r="K1473" s="99"/>
      <c r="L1473" s="99"/>
      <c r="M1473" s="99"/>
      <c r="N1473" s="38">
        <f>N1474</f>
        <v>0</v>
      </c>
      <c r="O1473" s="38">
        <f t="shared" ref="O1473:Q1474" si="578">O1474</f>
        <v>0</v>
      </c>
      <c r="P1473" s="38">
        <f t="shared" si="578"/>
        <v>0</v>
      </c>
      <c r="Q1473" s="38">
        <f t="shared" si="578"/>
        <v>0</v>
      </c>
      <c r="R1473" s="110"/>
    </row>
    <row r="1474" spans="1:18" s="93" customFormat="1" ht="20.25" hidden="1">
      <c r="A1474" s="147" t="s">
        <v>37</v>
      </c>
      <c r="B1474" s="133" t="s">
        <v>111</v>
      </c>
      <c r="C1474" s="133" t="s">
        <v>28</v>
      </c>
      <c r="D1474" s="133" t="s">
        <v>814</v>
      </c>
      <c r="E1474" s="133" t="s">
        <v>497</v>
      </c>
      <c r="F1474" s="127">
        <f>F1475</f>
        <v>0</v>
      </c>
      <c r="G1474" s="127">
        <f t="shared" si="577"/>
        <v>0</v>
      </c>
      <c r="H1474" s="127">
        <f t="shared" si="577"/>
        <v>0</v>
      </c>
      <c r="I1474" s="127">
        <f t="shared" si="577"/>
        <v>0</v>
      </c>
      <c r="J1474" s="99"/>
      <c r="K1474" s="99"/>
      <c r="L1474" s="99"/>
      <c r="M1474" s="99"/>
      <c r="N1474" s="38">
        <f>N1475</f>
        <v>0</v>
      </c>
      <c r="O1474" s="38">
        <f t="shared" si="578"/>
        <v>0</v>
      </c>
      <c r="P1474" s="38">
        <f t="shared" si="578"/>
        <v>0</v>
      </c>
      <c r="Q1474" s="38">
        <f t="shared" si="578"/>
        <v>0</v>
      </c>
      <c r="R1474" s="110"/>
    </row>
    <row r="1475" spans="1:18" s="93" customFormat="1" ht="33.75" hidden="1">
      <c r="A1475" s="130" t="s">
        <v>747</v>
      </c>
      <c r="B1475" s="133" t="s">
        <v>111</v>
      </c>
      <c r="C1475" s="133" t="s">
        <v>28</v>
      </c>
      <c r="D1475" s="133" t="s">
        <v>814</v>
      </c>
      <c r="E1475" s="133" t="s">
        <v>748</v>
      </c>
      <c r="F1475" s="127"/>
      <c r="G1475" s="127"/>
      <c r="H1475" s="127"/>
      <c r="I1475" s="128"/>
      <c r="J1475" s="99"/>
      <c r="K1475" s="99"/>
      <c r="L1475" s="99"/>
      <c r="M1475" s="99"/>
      <c r="N1475" s="38"/>
      <c r="O1475" s="38"/>
      <c r="P1475" s="38"/>
      <c r="Q1475" s="39"/>
      <c r="R1475" s="110"/>
    </row>
    <row r="1476" spans="1:18" s="93" customFormat="1" ht="50.25" hidden="1">
      <c r="A1476" s="130" t="s">
        <v>403</v>
      </c>
      <c r="B1476" s="125" t="s">
        <v>111</v>
      </c>
      <c r="C1476" s="125" t="s">
        <v>28</v>
      </c>
      <c r="D1476" s="168" t="s">
        <v>404</v>
      </c>
      <c r="E1476" s="125"/>
      <c r="F1476" s="126">
        <f>F1480+F1477+F1484</f>
        <v>0</v>
      </c>
      <c r="G1476" s="126">
        <f>G1480+G1477+G1484</f>
        <v>0</v>
      </c>
      <c r="H1476" s="126">
        <f>H1480+H1477+H1484</f>
        <v>0</v>
      </c>
      <c r="I1476" s="169">
        <f>I1480+I1477+I1484</f>
        <v>0</v>
      </c>
      <c r="J1476" s="99"/>
      <c r="K1476" s="99"/>
      <c r="L1476" s="99"/>
      <c r="M1476" s="99"/>
      <c r="N1476" s="40">
        <f>N1480+N1477+N1484</f>
        <v>0</v>
      </c>
      <c r="O1476" s="40">
        <f>O1480+O1477+O1484</f>
        <v>0</v>
      </c>
      <c r="P1476" s="40">
        <f>P1480+P1477+P1484</f>
        <v>0</v>
      </c>
      <c r="Q1476" s="122">
        <f>Q1480+Q1477+Q1484</f>
        <v>0</v>
      </c>
      <c r="R1476" s="110"/>
    </row>
    <row r="1477" spans="1:18" s="93" customFormat="1" ht="66.75" hidden="1">
      <c r="A1477" s="130" t="s">
        <v>815</v>
      </c>
      <c r="B1477" s="125" t="s">
        <v>111</v>
      </c>
      <c r="C1477" s="125" t="s">
        <v>28</v>
      </c>
      <c r="D1477" s="168" t="s">
        <v>816</v>
      </c>
      <c r="E1477" s="125"/>
      <c r="F1477" s="127">
        <f t="shared" ref="F1477:I1478" si="579">F1478</f>
        <v>0</v>
      </c>
      <c r="G1477" s="127">
        <f t="shared" si="579"/>
        <v>0</v>
      </c>
      <c r="H1477" s="127">
        <f t="shared" si="579"/>
        <v>0</v>
      </c>
      <c r="I1477" s="128">
        <f t="shared" si="579"/>
        <v>0</v>
      </c>
      <c r="J1477" s="99"/>
      <c r="K1477" s="99"/>
      <c r="L1477" s="99"/>
      <c r="M1477" s="99"/>
      <c r="N1477" s="38">
        <f t="shared" ref="N1477:Q1478" si="580">N1478</f>
        <v>0</v>
      </c>
      <c r="O1477" s="38">
        <f t="shared" si="580"/>
        <v>0</v>
      </c>
      <c r="P1477" s="38">
        <f t="shared" si="580"/>
        <v>0</v>
      </c>
      <c r="Q1477" s="39">
        <f t="shared" si="580"/>
        <v>0</v>
      </c>
      <c r="R1477" s="110"/>
    </row>
    <row r="1478" spans="1:18" s="93" customFormat="1" ht="20.25" hidden="1">
      <c r="A1478" s="130" t="s">
        <v>37</v>
      </c>
      <c r="B1478" s="125" t="s">
        <v>111</v>
      </c>
      <c r="C1478" s="125" t="s">
        <v>28</v>
      </c>
      <c r="D1478" s="168" t="s">
        <v>816</v>
      </c>
      <c r="E1478" s="125" t="s">
        <v>497</v>
      </c>
      <c r="F1478" s="127">
        <f t="shared" si="579"/>
        <v>0</v>
      </c>
      <c r="G1478" s="127">
        <f t="shared" si="579"/>
        <v>0</v>
      </c>
      <c r="H1478" s="127">
        <f t="shared" si="579"/>
        <v>0</v>
      </c>
      <c r="I1478" s="128">
        <f t="shared" si="579"/>
        <v>0</v>
      </c>
      <c r="J1478" s="99"/>
      <c r="K1478" s="99"/>
      <c r="L1478" s="99"/>
      <c r="M1478" s="99"/>
      <c r="N1478" s="38">
        <f t="shared" si="580"/>
        <v>0</v>
      </c>
      <c r="O1478" s="38">
        <f t="shared" si="580"/>
        <v>0</v>
      </c>
      <c r="P1478" s="38">
        <f t="shared" si="580"/>
        <v>0</v>
      </c>
      <c r="Q1478" s="39">
        <f t="shared" si="580"/>
        <v>0</v>
      </c>
      <c r="R1478" s="110"/>
    </row>
    <row r="1479" spans="1:18" s="93" customFormat="1" ht="33.75" hidden="1">
      <c r="A1479" s="130" t="s">
        <v>394</v>
      </c>
      <c r="B1479" s="125" t="s">
        <v>111</v>
      </c>
      <c r="C1479" s="125" t="s">
        <v>28</v>
      </c>
      <c r="D1479" s="168" t="s">
        <v>816</v>
      </c>
      <c r="E1479" s="125" t="s">
        <v>536</v>
      </c>
      <c r="F1479" s="127"/>
      <c r="G1479" s="127"/>
      <c r="H1479" s="127"/>
      <c r="I1479" s="128"/>
      <c r="J1479" s="99"/>
      <c r="K1479" s="99"/>
      <c r="L1479" s="99"/>
      <c r="M1479" s="99"/>
      <c r="N1479" s="38"/>
      <c r="O1479" s="38"/>
      <c r="P1479" s="38"/>
      <c r="Q1479" s="39"/>
      <c r="R1479" s="110"/>
    </row>
    <row r="1480" spans="1:18" s="93" customFormat="1" ht="20.25" hidden="1">
      <c r="A1480" s="130" t="s">
        <v>817</v>
      </c>
      <c r="B1480" s="125" t="s">
        <v>111</v>
      </c>
      <c r="C1480" s="125" t="s">
        <v>28</v>
      </c>
      <c r="D1480" s="168" t="s">
        <v>818</v>
      </c>
      <c r="E1480" s="125"/>
      <c r="F1480" s="126">
        <f t="shared" ref="F1480:I1482" si="581">F1481</f>
        <v>0</v>
      </c>
      <c r="G1480" s="126">
        <f t="shared" si="581"/>
        <v>0</v>
      </c>
      <c r="H1480" s="126">
        <f t="shared" si="581"/>
        <v>0</v>
      </c>
      <c r="I1480" s="169">
        <f t="shared" si="581"/>
        <v>0</v>
      </c>
      <c r="J1480" s="99"/>
      <c r="K1480" s="99"/>
      <c r="L1480" s="99"/>
      <c r="M1480" s="99"/>
      <c r="N1480" s="40">
        <f t="shared" ref="N1480:Q1482" si="582">N1481</f>
        <v>0</v>
      </c>
      <c r="O1480" s="40">
        <f t="shared" si="582"/>
        <v>0</v>
      </c>
      <c r="P1480" s="40">
        <f t="shared" si="582"/>
        <v>0</v>
      </c>
      <c r="Q1480" s="122">
        <f t="shared" si="582"/>
        <v>0</v>
      </c>
      <c r="R1480" s="110"/>
    </row>
    <row r="1481" spans="1:18" s="93" customFormat="1" ht="50.25" hidden="1">
      <c r="A1481" s="130" t="s">
        <v>405</v>
      </c>
      <c r="B1481" s="125" t="s">
        <v>111</v>
      </c>
      <c r="C1481" s="125" t="s">
        <v>28</v>
      </c>
      <c r="D1481" s="168" t="s">
        <v>819</v>
      </c>
      <c r="E1481" s="125"/>
      <c r="F1481" s="127">
        <f t="shared" si="581"/>
        <v>0</v>
      </c>
      <c r="G1481" s="127">
        <f t="shared" si="581"/>
        <v>0</v>
      </c>
      <c r="H1481" s="127">
        <f t="shared" si="581"/>
        <v>0</v>
      </c>
      <c r="I1481" s="128">
        <f t="shared" si="581"/>
        <v>0</v>
      </c>
      <c r="J1481" s="99"/>
      <c r="K1481" s="99"/>
      <c r="L1481" s="99"/>
      <c r="M1481" s="99"/>
      <c r="N1481" s="38">
        <f t="shared" si="582"/>
        <v>0</v>
      </c>
      <c r="O1481" s="38">
        <f t="shared" si="582"/>
        <v>0</v>
      </c>
      <c r="P1481" s="38">
        <f t="shared" si="582"/>
        <v>0</v>
      </c>
      <c r="Q1481" s="39">
        <f t="shared" si="582"/>
        <v>0</v>
      </c>
      <c r="R1481" s="110"/>
    </row>
    <row r="1482" spans="1:18" s="93" customFormat="1" ht="20.25" hidden="1">
      <c r="A1482" s="130" t="s">
        <v>37</v>
      </c>
      <c r="B1482" s="125" t="s">
        <v>111</v>
      </c>
      <c r="C1482" s="125" t="s">
        <v>28</v>
      </c>
      <c r="D1482" s="168" t="s">
        <v>819</v>
      </c>
      <c r="E1482" s="125" t="s">
        <v>497</v>
      </c>
      <c r="F1482" s="127">
        <f t="shared" si="581"/>
        <v>0</v>
      </c>
      <c r="G1482" s="127">
        <f t="shared" si="581"/>
        <v>0</v>
      </c>
      <c r="H1482" s="127">
        <f t="shared" si="581"/>
        <v>0</v>
      </c>
      <c r="I1482" s="128">
        <f t="shared" si="581"/>
        <v>0</v>
      </c>
      <c r="J1482" s="99"/>
      <c r="K1482" s="99"/>
      <c r="L1482" s="99"/>
      <c r="M1482" s="99"/>
      <c r="N1482" s="38">
        <f t="shared" si="582"/>
        <v>0</v>
      </c>
      <c r="O1482" s="38">
        <f t="shared" si="582"/>
        <v>0</v>
      </c>
      <c r="P1482" s="38">
        <f t="shared" si="582"/>
        <v>0</v>
      </c>
      <c r="Q1482" s="39">
        <f t="shared" si="582"/>
        <v>0</v>
      </c>
      <c r="R1482" s="110"/>
    </row>
    <row r="1483" spans="1:18" s="93" customFormat="1" ht="33.75" hidden="1">
      <c r="A1483" s="130" t="s">
        <v>402</v>
      </c>
      <c r="B1483" s="125" t="s">
        <v>111</v>
      </c>
      <c r="C1483" s="125" t="s">
        <v>28</v>
      </c>
      <c r="D1483" s="168" t="s">
        <v>819</v>
      </c>
      <c r="E1483" s="125" t="s">
        <v>536</v>
      </c>
      <c r="F1483" s="127"/>
      <c r="G1483" s="127"/>
      <c r="H1483" s="127"/>
      <c r="I1483" s="128"/>
      <c r="J1483" s="99"/>
      <c r="K1483" s="99"/>
      <c r="L1483" s="99"/>
      <c r="M1483" s="99"/>
      <c r="N1483" s="38"/>
      <c r="O1483" s="38"/>
      <c r="P1483" s="38"/>
      <c r="Q1483" s="39"/>
      <c r="R1483" s="110"/>
    </row>
    <row r="1484" spans="1:18" s="93" customFormat="1" ht="50.25" hidden="1">
      <c r="A1484" s="130" t="s">
        <v>820</v>
      </c>
      <c r="B1484" s="125" t="s">
        <v>111</v>
      </c>
      <c r="C1484" s="125" t="s">
        <v>28</v>
      </c>
      <c r="D1484" s="168" t="s">
        <v>406</v>
      </c>
      <c r="E1484" s="125"/>
      <c r="F1484" s="127">
        <f t="shared" ref="F1484:I1485" si="583">F1485</f>
        <v>0</v>
      </c>
      <c r="G1484" s="127">
        <f t="shared" si="583"/>
        <v>0</v>
      </c>
      <c r="H1484" s="127">
        <f t="shared" si="583"/>
        <v>0</v>
      </c>
      <c r="I1484" s="128">
        <f t="shared" si="583"/>
        <v>0</v>
      </c>
      <c r="J1484" s="99"/>
      <c r="K1484" s="99"/>
      <c r="L1484" s="99"/>
      <c r="M1484" s="99"/>
      <c r="N1484" s="38">
        <f t="shared" ref="N1484:Q1485" si="584">N1485</f>
        <v>0</v>
      </c>
      <c r="O1484" s="38">
        <f t="shared" si="584"/>
        <v>0</v>
      </c>
      <c r="P1484" s="38">
        <f t="shared" si="584"/>
        <v>0</v>
      </c>
      <c r="Q1484" s="39">
        <f t="shared" si="584"/>
        <v>0</v>
      </c>
      <c r="R1484" s="110"/>
    </row>
    <row r="1485" spans="1:18" s="93" customFormat="1" ht="20.25" hidden="1">
      <c r="A1485" s="130" t="s">
        <v>37</v>
      </c>
      <c r="B1485" s="125" t="s">
        <v>111</v>
      </c>
      <c r="C1485" s="125" t="s">
        <v>28</v>
      </c>
      <c r="D1485" s="168" t="s">
        <v>406</v>
      </c>
      <c r="E1485" s="125" t="s">
        <v>497</v>
      </c>
      <c r="F1485" s="127">
        <f t="shared" si="583"/>
        <v>0</v>
      </c>
      <c r="G1485" s="127">
        <f t="shared" si="583"/>
        <v>0</v>
      </c>
      <c r="H1485" s="127">
        <f t="shared" si="583"/>
        <v>0</v>
      </c>
      <c r="I1485" s="128">
        <f t="shared" si="583"/>
        <v>0</v>
      </c>
      <c r="J1485" s="99"/>
      <c r="K1485" s="99"/>
      <c r="L1485" s="99"/>
      <c r="M1485" s="99"/>
      <c r="N1485" s="38">
        <f t="shared" si="584"/>
        <v>0</v>
      </c>
      <c r="O1485" s="38">
        <f t="shared" si="584"/>
        <v>0</v>
      </c>
      <c r="P1485" s="38">
        <f t="shared" si="584"/>
        <v>0</v>
      </c>
      <c r="Q1485" s="39">
        <f t="shared" si="584"/>
        <v>0</v>
      </c>
      <c r="R1485" s="110"/>
    </row>
    <row r="1486" spans="1:18" s="93" customFormat="1" ht="33.75" hidden="1">
      <c r="A1486" s="130" t="s">
        <v>402</v>
      </c>
      <c r="B1486" s="125" t="s">
        <v>111</v>
      </c>
      <c r="C1486" s="125" t="s">
        <v>28</v>
      </c>
      <c r="D1486" s="168" t="s">
        <v>406</v>
      </c>
      <c r="E1486" s="125" t="s">
        <v>536</v>
      </c>
      <c r="F1486" s="127"/>
      <c r="G1486" s="127"/>
      <c r="H1486" s="127"/>
      <c r="I1486" s="128"/>
      <c r="J1486" s="99"/>
      <c r="K1486" s="99"/>
      <c r="L1486" s="99"/>
      <c r="M1486" s="99"/>
      <c r="N1486" s="38"/>
      <c r="O1486" s="38"/>
      <c r="P1486" s="38"/>
      <c r="Q1486" s="39"/>
      <c r="R1486" s="110"/>
    </row>
    <row r="1487" spans="1:18" ht="20.25" hidden="1">
      <c r="A1487" s="130"/>
      <c r="B1487" s="133"/>
      <c r="C1487" s="133"/>
      <c r="D1487" s="133"/>
      <c r="E1487" s="133"/>
      <c r="F1487" s="127"/>
      <c r="G1487" s="127"/>
      <c r="H1487" s="127"/>
      <c r="I1487" s="127"/>
      <c r="J1487" s="38"/>
      <c r="K1487" s="38"/>
      <c r="L1487" s="38"/>
      <c r="M1487" s="38"/>
      <c r="N1487" s="38"/>
      <c r="O1487" s="38"/>
      <c r="P1487" s="38"/>
      <c r="Q1487" s="38"/>
      <c r="R1487" s="110"/>
    </row>
    <row r="1488" spans="1:18" ht="20.25">
      <c r="A1488" s="33" t="s">
        <v>396</v>
      </c>
      <c r="B1488" s="34" t="s">
        <v>111</v>
      </c>
      <c r="C1488" s="34" t="s">
        <v>43</v>
      </c>
      <c r="D1488" s="43"/>
      <c r="E1488" s="34"/>
      <c r="F1488" s="44">
        <f t="shared" ref="F1488:Q1488" si="585">F1489+F1497+F1501</f>
        <v>151839</v>
      </c>
      <c r="G1488" s="44">
        <f t="shared" si="585"/>
        <v>0</v>
      </c>
      <c r="H1488" s="44">
        <f t="shared" si="585"/>
        <v>151839</v>
      </c>
      <c r="I1488" s="44">
        <f t="shared" si="585"/>
        <v>0</v>
      </c>
      <c r="J1488" s="44">
        <f t="shared" si="585"/>
        <v>0</v>
      </c>
      <c r="K1488" s="44">
        <f t="shared" si="585"/>
        <v>0</v>
      </c>
      <c r="L1488" s="44">
        <f t="shared" si="585"/>
        <v>0</v>
      </c>
      <c r="M1488" s="44">
        <f t="shared" si="585"/>
        <v>0</v>
      </c>
      <c r="N1488" s="44">
        <f t="shared" si="585"/>
        <v>131792</v>
      </c>
      <c r="O1488" s="44">
        <f t="shared" si="585"/>
        <v>0</v>
      </c>
      <c r="P1488" s="44">
        <f t="shared" si="585"/>
        <v>131792</v>
      </c>
      <c r="Q1488" s="44">
        <f t="shared" si="585"/>
        <v>0</v>
      </c>
      <c r="R1488" s="110"/>
    </row>
    <row r="1489" spans="1:18" ht="55.5" hidden="1" customHeight="1">
      <c r="A1489" s="129" t="s">
        <v>821</v>
      </c>
      <c r="B1489" s="125" t="s">
        <v>111</v>
      </c>
      <c r="C1489" s="125" t="s">
        <v>43</v>
      </c>
      <c r="D1489" s="125" t="s">
        <v>398</v>
      </c>
      <c r="E1489" s="154"/>
      <c r="F1489" s="127">
        <f>F1490</f>
        <v>0</v>
      </c>
      <c r="G1489" s="127">
        <f t="shared" ref="G1489:Q1489" si="586">G1490</f>
        <v>0</v>
      </c>
      <c r="H1489" s="127">
        <f t="shared" si="586"/>
        <v>0</v>
      </c>
      <c r="I1489" s="127">
        <f t="shared" si="586"/>
        <v>0</v>
      </c>
      <c r="J1489" s="38">
        <f t="shared" si="586"/>
        <v>0</v>
      </c>
      <c r="K1489" s="38">
        <f t="shared" si="586"/>
        <v>0</v>
      </c>
      <c r="L1489" s="38">
        <f t="shared" si="586"/>
        <v>0</v>
      </c>
      <c r="M1489" s="38">
        <f t="shared" si="586"/>
        <v>0</v>
      </c>
      <c r="N1489" s="38">
        <f t="shared" si="586"/>
        <v>0</v>
      </c>
      <c r="O1489" s="38">
        <f t="shared" si="586"/>
        <v>0</v>
      </c>
      <c r="P1489" s="38">
        <f t="shared" si="586"/>
        <v>0</v>
      </c>
      <c r="Q1489" s="38">
        <f t="shared" si="586"/>
        <v>0</v>
      </c>
      <c r="R1489" s="110"/>
    </row>
    <row r="1490" spans="1:18" ht="20.25" hidden="1">
      <c r="A1490" s="130" t="s">
        <v>44</v>
      </c>
      <c r="B1490" s="125" t="s">
        <v>111</v>
      </c>
      <c r="C1490" s="125" t="s">
        <v>43</v>
      </c>
      <c r="D1490" s="125" t="s">
        <v>399</v>
      </c>
      <c r="E1490" s="154"/>
      <c r="F1490" s="127">
        <f t="shared" ref="F1490:M1490" si="587">F1491+F1494</f>
        <v>0</v>
      </c>
      <c r="G1490" s="127">
        <f t="shared" si="587"/>
        <v>0</v>
      </c>
      <c r="H1490" s="127">
        <f t="shared" si="587"/>
        <v>0</v>
      </c>
      <c r="I1490" s="127">
        <f t="shared" si="587"/>
        <v>0</v>
      </c>
      <c r="J1490" s="38">
        <f t="shared" si="587"/>
        <v>0</v>
      </c>
      <c r="K1490" s="38">
        <f t="shared" si="587"/>
        <v>0</v>
      </c>
      <c r="L1490" s="38">
        <f t="shared" si="587"/>
        <v>0</v>
      </c>
      <c r="M1490" s="38">
        <f t="shared" si="587"/>
        <v>0</v>
      </c>
      <c r="N1490" s="38">
        <f>N1491+N1494</f>
        <v>0</v>
      </c>
      <c r="O1490" s="38">
        <f>O1491+O1494</f>
        <v>0</v>
      </c>
      <c r="P1490" s="38">
        <f>P1491+P1494</f>
        <v>0</v>
      </c>
      <c r="Q1490" s="38">
        <f>Q1491+Q1494</f>
        <v>0</v>
      </c>
      <c r="R1490" s="110"/>
    </row>
    <row r="1491" spans="1:18" ht="33.75" hidden="1">
      <c r="A1491" s="130" t="s">
        <v>400</v>
      </c>
      <c r="B1491" s="125" t="s">
        <v>111</v>
      </c>
      <c r="C1491" s="125" t="s">
        <v>43</v>
      </c>
      <c r="D1491" s="125" t="s">
        <v>401</v>
      </c>
      <c r="E1491" s="154"/>
      <c r="F1491" s="127">
        <f>F1492</f>
        <v>0</v>
      </c>
      <c r="G1491" s="127">
        <f t="shared" ref="G1491:Q1492" si="588">G1492</f>
        <v>0</v>
      </c>
      <c r="H1491" s="127">
        <f t="shared" si="588"/>
        <v>0</v>
      </c>
      <c r="I1491" s="127">
        <f t="shared" si="588"/>
        <v>0</v>
      </c>
      <c r="J1491" s="38">
        <f t="shared" si="588"/>
        <v>0</v>
      </c>
      <c r="K1491" s="38">
        <f t="shared" si="588"/>
        <v>0</v>
      </c>
      <c r="L1491" s="38">
        <f t="shared" si="588"/>
        <v>0</v>
      </c>
      <c r="M1491" s="38">
        <f t="shared" si="588"/>
        <v>0</v>
      </c>
      <c r="N1491" s="38">
        <f t="shared" si="588"/>
        <v>0</v>
      </c>
      <c r="O1491" s="38">
        <f t="shared" si="588"/>
        <v>0</v>
      </c>
      <c r="P1491" s="38">
        <f t="shared" si="588"/>
        <v>0</v>
      </c>
      <c r="Q1491" s="38">
        <f t="shared" si="588"/>
        <v>0</v>
      </c>
      <c r="R1491" s="110"/>
    </row>
    <row r="1492" spans="1:18" ht="24" hidden="1" customHeight="1">
      <c r="A1492" s="129" t="s">
        <v>37</v>
      </c>
      <c r="B1492" s="125" t="s">
        <v>111</v>
      </c>
      <c r="C1492" s="125" t="s">
        <v>43</v>
      </c>
      <c r="D1492" s="125" t="s">
        <v>401</v>
      </c>
      <c r="E1492" s="154">
        <v>300</v>
      </c>
      <c r="F1492" s="127">
        <f>F1493</f>
        <v>0</v>
      </c>
      <c r="G1492" s="127">
        <f t="shared" si="588"/>
        <v>0</v>
      </c>
      <c r="H1492" s="127">
        <f t="shared" si="588"/>
        <v>0</v>
      </c>
      <c r="I1492" s="127">
        <f t="shared" si="588"/>
        <v>0</v>
      </c>
      <c r="J1492" s="38">
        <f t="shared" si="588"/>
        <v>0</v>
      </c>
      <c r="K1492" s="38">
        <f t="shared" si="588"/>
        <v>0</v>
      </c>
      <c r="L1492" s="38">
        <f t="shared" si="588"/>
        <v>0</v>
      </c>
      <c r="M1492" s="38">
        <f t="shared" si="588"/>
        <v>0</v>
      </c>
      <c r="N1492" s="38">
        <f t="shared" si="588"/>
        <v>0</v>
      </c>
      <c r="O1492" s="38">
        <f t="shared" si="588"/>
        <v>0</v>
      </c>
      <c r="P1492" s="38">
        <f t="shared" si="588"/>
        <v>0</v>
      </c>
      <c r="Q1492" s="38">
        <f t="shared" si="588"/>
        <v>0</v>
      </c>
      <c r="R1492" s="110"/>
    </row>
    <row r="1493" spans="1:18" ht="33.75" hidden="1">
      <c r="A1493" s="130" t="s">
        <v>402</v>
      </c>
      <c r="B1493" s="125" t="s">
        <v>111</v>
      </c>
      <c r="C1493" s="125" t="s">
        <v>43</v>
      </c>
      <c r="D1493" s="125" t="s">
        <v>401</v>
      </c>
      <c r="E1493" s="154">
        <v>320</v>
      </c>
      <c r="F1493" s="127"/>
      <c r="G1493" s="127"/>
      <c r="H1493" s="127"/>
      <c r="I1493" s="127"/>
      <c r="J1493" s="38"/>
      <c r="K1493" s="38"/>
      <c r="L1493" s="38"/>
      <c r="M1493" s="38"/>
      <c r="N1493" s="38"/>
      <c r="O1493" s="38"/>
      <c r="P1493" s="38"/>
      <c r="Q1493" s="38"/>
      <c r="R1493" s="110"/>
    </row>
    <row r="1494" spans="1:18" ht="69.75" hidden="1" customHeight="1">
      <c r="A1494" s="170" t="s">
        <v>822</v>
      </c>
      <c r="B1494" s="171" t="s">
        <v>111</v>
      </c>
      <c r="C1494" s="171" t="s">
        <v>43</v>
      </c>
      <c r="D1494" s="125" t="s">
        <v>823</v>
      </c>
      <c r="E1494" s="125"/>
      <c r="F1494" s="127">
        <f>F1495</f>
        <v>0</v>
      </c>
      <c r="G1494" s="127">
        <f t="shared" ref="G1494:Q1495" si="589">G1495</f>
        <v>0</v>
      </c>
      <c r="H1494" s="127">
        <f t="shared" si="589"/>
        <v>0</v>
      </c>
      <c r="I1494" s="127">
        <f t="shared" si="589"/>
        <v>0</v>
      </c>
      <c r="J1494" s="38">
        <f t="shared" si="589"/>
        <v>0</v>
      </c>
      <c r="K1494" s="38">
        <f t="shared" si="589"/>
        <v>0</v>
      </c>
      <c r="L1494" s="38">
        <f t="shared" si="589"/>
        <v>0</v>
      </c>
      <c r="M1494" s="38">
        <f t="shared" si="589"/>
        <v>0</v>
      </c>
      <c r="N1494" s="38">
        <f t="shared" si="589"/>
        <v>0</v>
      </c>
      <c r="O1494" s="38">
        <f t="shared" si="589"/>
        <v>0</v>
      </c>
      <c r="P1494" s="38">
        <f t="shared" si="589"/>
        <v>0</v>
      </c>
      <c r="Q1494" s="38">
        <f t="shared" si="589"/>
        <v>0</v>
      </c>
      <c r="R1494" s="110"/>
    </row>
    <row r="1495" spans="1:18" ht="23.25" hidden="1" customHeight="1">
      <c r="A1495" s="170" t="s">
        <v>37</v>
      </c>
      <c r="B1495" s="171" t="s">
        <v>111</v>
      </c>
      <c r="C1495" s="171" t="s">
        <v>43</v>
      </c>
      <c r="D1495" s="125" t="s">
        <v>823</v>
      </c>
      <c r="E1495" s="125" t="s">
        <v>497</v>
      </c>
      <c r="F1495" s="127">
        <f>F1496</f>
        <v>0</v>
      </c>
      <c r="G1495" s="127">
        <f t="shared" si="589"/>
        <v>0</v>
      </c>
      <c r="H1495" s="127">
        <f t="shared" si="589"/>
        <v>0</v>
      </c>
      <c r="I1495" s="127">
        <f t="shared" si="589"/>
        <v>0</v>
      </c>
      <c r="J1495" s="38">
        <f t="shared" si="589"/>
        <v>0</v>
      </c>
      <c r="K1495" s="38">
        <f t="shared" si="589"/>
        <v>0</v>
      </c>
      <c r="L1495" s="38">
        <f t="shared" si="589"/>
        <v>0</v>
      </c>
      <c r="M1495" s="38">
        <f t="shared" si="589"/>
        <v>0</v>
      </c>
      <c r="N1495" s="38">
        <f t="shared" si="589"/>
        <v>0</v>
      </c>
      <c r="O1495" s="38">
        <f t="shared" si="589"/>
        <v>0</v>
      </c>
      <c r="P1495" s="38">
        <f t="shared" si="589"/>
        <v>0</v>
      </c>
      <c r="Q1495" s="38">
        <f t="shared" si="589"/>
        <v>0</v>
      </c>
      <c r="R1495" s="110"/>
    </row>
    <row r="1496" spans="1:18" ht="33.75" hidden="1">
      <c r="A1496" s="170" t="s">
        <v>394</v>
      </c>
      <c r="B1496" s="171" t="s">
        <v>111</v>
      </c>
      <c r="C1496" s="171" t="s">
        <v>43</v>
      </c>
      <c r="D1496" s="125" t="s">
        <v>823</v>
      </c>
      <c r="E1496" s="125" t="s">
        <v>536</v>
      </c>
      <c r="F1496" s="127"/>
      <c r="G1496" s="127"/>
      <c r="H1496" s="127"/>
      <c r="I1496" s="127"/>
      <c r="J1496" s="38"/>
      <c r="K1496" s="38"/>
      <c r="L1496" s="38"/>
      <c r="M1496" s="38"/>
      <c r="N1496" s="38"/>
      <c r="O1496" s="38"/>
      <c r="P1496" s="38"/>
      <c r="Q1496" s="38"/>
      <c r="R1496" s="110"/>
    </row>
    <row r="1497" spans="1:18" ht="50.25">
      <c r="A1497" s="10" t="s">
        <v>403</v>
      </c>
      <c r="B1497" s="9" t="s">
        <v>111</v>
      </c>
      <c r="C1497" s="9" t="s">
        <v>43</v>
      </c>
      <c r="D1497" s="9" t="s">
        <v>404</v>
      </c>
      <c r="E1497" s="9"/>
      <c r="F1497" s="38">
        <f>F1498</f>
        <v>131792</v>
      </c>
      <c r="G1497" s="38">
        <f t="shared" ref="G1497:Q1499" si="590">G1498</f>
        <v>0</v>
      </c>
      <c r="H1497" s="38">
        <f t="shared" si="590"/>
        <v>131792</v>
      </c>
      <c r="I1497" s="38">
        <f t="shared" si="590"/>
        <v>0</v>
      </c>
      <c r="J1497" s="38">
        <f t="shared" si="590"/>
        <v>0</v>
      </c>
      <c r="K1497" s="38">
        <f t="shared" si="590"/>
        <v>0</v>
      </c>
      <c r="L1497" s="38">
        <f t="shared" si="590"/>
        <v>0</v>
      </c>
      <c r="M1497" s="38">
        <f t="shared" si="590"/>
        <v>0</v>
      </c>
      <c r="N1497" s="38">
        <f t="shared" si="590"/>
        <v>131792</v>
      </c>
      <c r="O1497" s="38">
        <f t="shared" si="590"/>
        <v>0</v>
      </c>
      <c r="P1497" s="38">
        <f t="shared" si="590"/>
        <v>131792</v>
      </c>
      <c r="Q1497" s="38">
        <f t="shared" si="590"/>
        <v>0</v>
      </c>
      <c r="R1497" s="110"/>
    </row>
    <row r="1498" spans="1:18" ht="50.25">
      <c r="A1498" s="10" t="s">
        <v>820</v>
      </c>
      <c r="B1498" s="9" t="s">
        <v>111</v>
      </c>
      <c r="C1498" s="9" t="s">
        <v>43</v>
      </c>
      <c r="D1498" s="9" t="s">
        <v>406</v>
      </c>
      <c r="E1498" s="9"/>
      <c r="F1498" s="38">
        <f>F1499</f>
        <v>131792</v>
      </c>
      <c r="G1498" s="38">
        <f t="shared" si="590"/>
        <v>0</v>
      </c>
      <c r="H1498" s="38">
        <f t="shared" si="590"/>
        <v>131792</v>
      </c>
      <c r="I1498" s="38">
        <f t="shared" si="590"/>
        <v>0</v>
      </c>
      <c r="J1498" s="38">
        <f t="shared" si="590"/>
        <v>0</v>
      </c>
      <c r="K1498" s="38">
        <f t="shared" si="590"/>
        <v>0</v>
      </c>
      <c r="L1498" s="38">
        <f t="shared" si="590"/>
        <v>0</v>
      </c>
      <c r="M1498" s="38">
        <f t="shared" si="590"/>
        <v>0</v>
      </c>
      <c r="N1498" s="38">
        <f t="shared" si="590"/>
        <v>131792</v>
      </c>
      <c r="O1498" s="38">
        <f t="shared" si="590"/>
        <v>0</v>
      </c>
      <c r="P1498" s="38">
        <f t="shared" si="590"/>
        <v>131792</v>
      </c>
      <c r="Q1498" s="38">
        <f t="shared" si="590"/>
        <v>0</v>
      </c>
      <c r="R1498" s="110"/>
    </row>
    <row r="1499" spans="1:18" ht="22.5" customHeight="1">
      <c r="A1499" s="10" t="s">
        <v>37</v>
      </c>
      <c r="B1499" s="9" t="s">
        <v>111</v>
      </c>
      <c r="C1499" s="9" t="s">
        <v>43</v>
      </c>
      <c r="D1499" s="9" t="s">
        <v>406</v>
      </c>
      <c r="E1499" s="9">
        <v>300</v>
      </c>
      <c r="F1499" s="38">
        <f>F1500</f>
        <v>131792</v>
      </c>
      <c r="G1499" s="38">
        <f t="shared" si="590"/>
        <v>0</v>
      </c>
      <c r="H1499" s="38">
        <f t="shared" si="590"/>
        <v>131792</v>
      </c>
      <c r="I1499" s="38">
        <f t="shared" si="590"/>
        <v>0</v>
      </c>
      <c r="J1499" s="38">
        <f t="shared" si="590"/>
        <v>0</v>
      </c>
      <c r="K1499" s="38">
        <f t="shared" si="590"/>
        <v>0</v>
      </c>
      <c r="L1499" s="38">
        <f t="shared" si="590"/>
        <v>0</v>
      </c>
      <c r="M1499" s="38">
        <f t="shared" si="590"/>
        <v>0</v>
      </c>
      <c r="N1499" s="38">
        <f t="shared" si="590"/>
        <v>131792</v>
      </c>
      <c r="O1499" s="38">
        <f t="shared" si="590"/>
        <v>0</v>
      </c>
      <c r="P1499" s="38">
        <f t="shared" si="590"/>
        <v>131792</v>
      </c>
      <c r="Q1499" s="38">
        <f t="shared" si="590"/>
        <v>0</v>
      </c>
      <c r="R1499" s="110"/>
    </row>
    <row r="1500" spans="1:18" ht="33.75">
      <c r="A1500" s="10" t="s">
        <v>394</v>
      </c>
      <c r="B1500" s="9" t="s">
        <v>111</v>
      </c>
      <c r="C1500" s="9" t="s">
        <v>43</v>
      </c>
      <c r="D1500" s="9" t="s">
        <v>406</v>
      </c>
      <c r="E1500" s="9">
        <v>320</v>
      </c>
      <c r="F1500" s="38">
        <v>131792</v>
      </c>
      <c r="G1500" s="38"/>
      <c r="H1500" s="38">
        <v>131792</v>
      </c>
      <c r="I1500" s="39"/>
      <c r="J1500" s="19"/>
      <c r="K1500" s="19"/>
      <c r="L1500" s="19"/>
      <c r="M1500" s="19"/>
      <c r="N1500" s="38">
        <f>F1500+J1500+K1500</f>
        <v>131792</v>
      </c>
      <c r="O1500" s="38">
        <f>G1500+K1500</f>
        <v>0</v>
      </c>
      <c r="P1500" s="38">
        <f>H1500+L1500+M1500</f>
        <v>131792</v>
      </c>
      <c r="Q1500" s="39">
        <f>I1500+M1500</f>
        <v>0</v>
      </c>
      <c r="R1500" s="110"/>
    </row>
    <row r="1501" spans="1:18" ht="20.25">
      <c r="A1501" s="10" t="s">
        <v>19</v>
      </c>
      <c r="B1501" s="9" t="s">
        <v>111</v>
      </c>
      <c r="C1501" s="9" t="s">
        <v>43</v>
      </c>
      <c r="D1501" s="9" t="s">
        <v>20</v>
      </c>
      <c r="E1501" s="9"/>
      <c r="F1501" s="38">
        <f>F1506+F1510+F1502</f>
        <v>20047</v>
      </c>
      <c r="G1501" s="38">
        <f t="shared" ref="G1501:I1501" si="591">G1506+G1510+G1502</f>
        <v>0</v>
      </c>
      <c r="H1501" s="38">
        <f t="shared" si="591"/>
        <v>20047</v>
      </c>
      <c r="I1501" s="38">
        <f t="shared" si="591"/>
        <v>0</v>
      </c>
      <c r="J1501" s="38">
        <f t="shared" ref="J1501:Q1501" si="592">J1506+J1510</f>
        <v>0</v>
      </c>
      <c r="K1501" s="38">
        <f t="shared" si="592"/>
        <v>0</v>
      </c>
      <c r="L1501" s="38">
        <f t="shared" si="592"/>
        <v>0</v>
      </c>
      <c r="M1501" s="38">
        <f t="shared" si="592"/>
        <v>0</v>
      </c>
      <c r="N1501" s="38">
        <f t="shared" si="592"/>
        <v>0</v>
      </c>
      <c r="O1501" s="38">
        <f t="shared" si="592"/>
        <v>0</v>
      </c>
      <c r="P1501" s="38">
        <f t="shared" si="592"/>
        <v>0</v>
      </c>
      <c r="Q1501" s="38">
        <f t="shared" si="592"/>
        <v>0</v>
      </c>
      <c r="R1501" s="110"/>
    </row>
    <row r="1502" spans="1:18" ht="20.25">
      <c r="A1502" s="10" t="s">
        <v>67</v>
      </c>
      <c r="B1502" s="3" t="s">
        <v>111</v>
      </c>
      <c r="C1502" s="3" t="s">
        <v>43</v>
      </c>
      <c r="D1502" s="3" t="s">
        <v>94</v>
      </c>
      <c r="E1502" s="58"/>
      <c r="F1502" s="38">
        <f>F1503</f>
        <v>20047</v>
      </c>
      <c r="G1502" s="38">
        <f t="shared" ref="G1502:I1504" si="593">G1503</f>
        <v>0</v>
      </c>
      <c r="H1502" s="38">
        <f t="shared" si="593"/>
        <v>20047</v>
      </c>
      <c r="I1502" s="38">
        <f t="shared" si="593"/>
        <v>0</v>
      </c>
      <c r="J1502" s="38"/>
      <c r="K1502" s="38"/>
      <c r="L1502" s="38"/>
      <c r="M1502" s="38"/>
      <c r="N1502" s="38"/>
      <c r="O1502" s="38"/>
      <c r="P1502" s="38"/>
      <c r="Q1502" s="38"/>
      <c r="R1502" s="110"/>
    </row>
    <row r="1503" spans="1:18" ht="20.25">
      <c r="A1503" s="10" t="s">
        <v>506</v>
      </c>
      <c r="B1503" s="3" t="s">
        <v>111</v>
      </c>
      <c r="C1503" s="3" t="s">
        <v>43</v>
      </c>
      <c r="D1503" s="4" t="s">
        <v>503</v>
      </c>
      <c r="E1503" s="58"/>
      <c r="F1503" s="38">
        <f>F1504</f>
        <v>20047</v>
      </c>
      <c r="G1503" s="38">
        <f t="shared" si="593"/>
        <v>0</v>
      </c>
      <c r="H1503" s="38">
        <f t="shared" si="593"/>
        <v>20047</v>
      </c>
      <c r="I1503" s="38">
        <f t="shared" si="593"/>
        <v>0</v>
      </c>
      <c r="J1503" s="38"/>
      <c r="K1503" s="38"/>
      <c r="L1503" s="38"/>
      <c r="M1503" s="38"/>
      <c r="N1503" s="38"/>
      <c r="O1503" s="38"/>
      <c r="P1503" s="38"/>
      <c r="Q1503" s="38"/>
      <c r="R1503" s="110"/>
    </row>
    <row r="1504" spans="1:18" ht="33.75">
      <c r="A1504" s="10" t="s">
        <v>409</v>
      </c>
      <c r="B1504" s="3" t="s">
        <v>111</v>
      </c>
      <c r="C1504" s="3" t="s">
        <v>43</v>
      </c>
      <c r="D1504" s="4" t="s">
        <v>503</v>
      </c>
      <c r="E1504" s="9" t="s">
        <v>504</v>
      </c>
      <c r="F1504" s="38">
        <f>F1505</f>
        <v>20047</v>
      </c>
      <c r="G1504" s="38">
        <f t="shared" si="593"/>
        <v>0</v>
      </c>
      <c r="H1504" s="38">
        <f t="shared" si="593"/>
        <v>20047</v>
      </c>
      <c r="I1504" s="38">
        <f t="shared" si="593"/>
        <v>0</v>
      </c>
      <c r="J1504" s="38"/>
      <c r="K1504" s="38"/>
      <c r="L1504" s="38"/>
      <c r="M1504" s="38"/>
      <c r="N1504" s="38"/>
      <c r="O1504" s="38"/>
      <c r="P1504" s="38"/>
      <c r="Q1504" s="38"/>
      <c r="R1504" s="110"/>
    </row>
    <row r="1505" spans="1:18" ht="20.25">
      <c r="A1505" s="10" t="s">
        <v>195</v>
      </c>
      <c r="B1505" s="3" t="s">
        <v>111</v>
      </c>
      <c r="C1505" s="3" t="s">
        <v>43</v>
      </c>
      <c r="D1505" s="4" t="s">
        <v>503</v>
      </c>
      <c r="E1505" s="9" t="s">
        <v>505</v>
      </c>
      <c r="F1505" s="38">
        <v>20047</v>
      </c>
      <c r="G1505" s="38"/>
      <c r="H1505" s="38">
        <v>20047</v>
      </c>
      <c r="I1505" s="38"/>
      <c r="J1505" s="38"/>
      <c r="K1505" s="38"/>
      <c r="L1505" s="38"/>
      <c r="M1505" s="38"/>
      <c r="N1505" s="38"/>
      <c r="O1505" s="38"/>
      <c r="P1505" s="38"/>
      <c r="Q1505" s="38"/>
      <c r="R1505" s="110"/>
    </row>
    <row r="1506" spans="1:18" ht="20.25" hidden="1">
      <c r="A1506" s="130" t="s">
        <v>817</v>
      </c>
      <c r="B1506" s="125" t="s">
        <v>111</v>
      </c>
      <c r="C1506" s="125" t="s">
        <v>43</v>
      </c>
      <c r="D1506" s="125" t="s">
        <v>824</v>
      </c>
      <c r="E1506" s="152"/>
      <c r="F1506" s="127">
        <f>F1507</f>
        <v>0</v>
      </c>
      <c r="G1506" s="127">
        <f t="shared" ref="G1506:Q1508" si="594">G1507</f>
        <v>0</v>
      </c>
      <c r="H1506" s="127">
        <f t="shared" si="594"/>
        <v>0</v>
      </c>
      <c r="I1506" s="127">
        <f t="shared" si="594"/>
        <v>0</v>
      </c>
      <c r="J1506" s="38">
        <f t="shared" si="594"/>
        <v>0</v>
      </c>
      <c r="K1506" s="38">
        <f t="shared" si="594"/>
        <v>0</v>
      </c>
      <c r="L1506" s="38">
        <f t="shared" si="594"/>
        <v>0</v>
      </c>
      <c r="M1506" s="38">
        <f t="shared" si="594"/>
        <v>0</v>
      </c>
      <c r="N1506" s="38">
        <f t="shared" si="594"/>
        <v>0</v>
      </c>
      <c r="O1506" s="38">
        <f t="shared" si="594"/>
        <v>0</v>
      </c>
      <c r="P1506" s="38">
        <f t="shared" si="594"/>
        <v>0</v>
      </c>
      <c r="Q1506" s="38">
        <f t="shared" si="594"/>
        <v>0</v>
      </c>
      <c r="R1506" s="110"/>
    </row>
    <row r="1507" spans="1:18" ht="50.25" hidden="1">
      <c r="A1507" s="130" t="s">
        <v>820</v>
      </c>
      <c r="B1507" s="125" t="s">
        <v>111</v>
      </c>
      <c r="C1507" s="125" t="s">
        <v>43</v>
      </c>
      <c r="D1507" s="168" t="s">
        <v>825</v>
      </c>
      <c r="E1507" s="152"/>
      <c r="F1507" s="127">
        <f>F1508</f>
        <v>0</v>
      </c>
      <c r="G1507" s="127">
        <f t="shared" si="594"/>
        <v>0</v>
      </c>
      <c r="H1507" s="127">
        <f t="shared" si="594"/>
        <v>0</v>
      </c>
      <c r="I1507" s="127">
        <f t="shared" si="594"/>
        <v>0</v>
      </c>
      <c r="J1507" s="38">
        <f t="shared" si="594"/>
        <v>0</v>
      </c>
      <c r="K1507" s="38">
        <f t="shared" si="594"/>
        <v>0</v>
      </c>
      <c r="L1507" s="38">
        <f t="shared" si="594"/>
        <v>0</v>
      </c>
      <c r="M1507" s="38">
        <f t="shared" si="594"/>
        <v>0</v>
      </c>
      <c r="N1507" s="38">
        <f t="shared" si="594"/>
        <v>0</v>
      </c>
      <c r="O1507" s="38">
        <f t="shared" si="594"/>
        <v>0</v>
      </c>
      <c r="P1507" s="38">
        <f t="shared" si="594"/>
        <v>0</v>
      </c>
      <c r="Q1507" s="38">
        <f t="shared" si="594"/>
        <v>0</v>
      </c>
      <c r="R1507" s="110"/>
    </row>
    <row r="1508" spans="1:18" ht="21" hidden="1" customHeight="1">
      <c r="A1508" s="130" t="s">
        <v>37</v>
      </c>
      <c r="B1508" s="125" t="s">
        <v>111</v>
      </c>
      <c r="C1508" s="125" t="s">
        <v>43</v>
      </c>
      <c r="D1508" s="168" t="s">
        <v>825</v>
      </c>
      <c r="E1508" s="133">
        <v>300</v>
      </c>
      <c r="F1508" s="127">
        <f>F1509</f>
        <v>0</v>
      </c>
      <c r="G1508" s="127">
        <f t="shared" si="594"/>
        <v>0</v>
      </c>
      <c r="H1508" s="127">
        <f t="shared" si="594"/>
        <v>0</v>
      </c>
      <c r="I1508" s="127">
        <f t="shared" si="594"/>
        <v>0</v>
      </c>
      <c r="J1508" s="38">
        <f t="shared" si="594"/>
        <v>0</v>
      </c>
      <c r="K1508" s="38">
        <f t="shared" si="594"/>
        <v>0</v>
      </c>
      <c r="L1508" s="38">
        <f t="shared" si="594"/>
        <v>0</v>
      </c>
      <c r="M1508" s="38">
        <f t="shared" si="594"/>
        <v>0</v>
      </c>
      <c r="N1508" s="38">
        <f t="shared" si="594"/>
        <v>0</v>
      </c>
      <c r="O1508" s="38">
        <f t="shared" si="594"/>
        <v>0</v>
      </c>
      <c r="P1508" s="38">
        <f t="shared" si="594"/>
        <v>0</v>
      </c>
      <c r="Q1508" s="38">
        <f t="shared" si="594"/>
        <v>0</v>
      </c>
      <c r="R1508" s="110"/>
    </row>
    <row r="1509" spans="1:18" ht="33.75" hidden="1">
      <c r="A1509" s="130" t="s">
        <v>394</v>
      </c>
      <c r="B1509" s="125" t="s">
        <v>111</v>
      </c>
      <c r="C1509" s="125" t="s">
        <v>43</v>
      </c>
      <c r="D1509" s="168" t="s">
        <v>825</v>
      </c>
      <c r="E1509" s="133">
        <v>320</v>
      </c>
      <c r="F1509" s="127"/>
      <c r="G1509" s="127"/>
      <c r="H1509" s="127"/>
      <c r="I1509" s="127"/>
      <c r="J1509" s="38"/>
      <c r="K1509" s="38"/>
      <c r="L1509" s="38"/>
      <c r="M1509" s="38"/>
      <c r="N1509" s="38"/>
      <c r="O1509" s="38"/>
      <c r="P1509" s="38"/>
      <c r="Q1509" s="38"/>
      <c r="R1509" s="110"/>
    </row>
    <row r="1510" spans="1:18" ht="70.5" hidden="1" customHeight="1">
      <c r="A1510" s="130" t="s">
        <v>407</v>
      </c>
      <c r="B1510" s="125" t="s">
        <v>111</v>
      </c>
      <c r="C1510" s="125" t="s">
        <v>43</v>
      </c>
      <c r="D1510" s="168" t="s">
        <v>408</v>
      </c>
      <c r="E1510" s="133"/>
      <c r="F1510" s="127">
        <f>F1511</f>
        <v>0</v>
      </c>
      <c r="G1510" s="127">
        <f t="shared" ref="G1510:Q1511" si="595">G1511</f>
        <v>0</v>
      </c>
      <c r="H1510" s="127">
        <f t="shared" si="595"/>
        <v>0</v>
      </c>
      <c r="I1510" s="127">
        <f t="shared" si="595"/>
        <v>0</v>
      </c>
      <c r="J1510" s="38">
        <f t="shared" si="595"/>
        <v>0</v>
      </c>
      <c r="K1510" s="38">
        <f t="shared" si="595"/>
        <v>0</v>
      </c>
      <c r="L1510" s="38">
        <f t="shared" si="595"/>
        <v>0</v>
      </c>
      <c r="M1510" s="38">
        <f t="shared" si="595"/>
        <v>0</v>
      </c>
      <c r="N1510" s="38">
        <f t="shared" si="595"/>
        <v>0</v>
      </c>
      <c r="O1510" s="38">
        <f t="shared" si="595"/>
        <v>0</v>
      </c>
      <c r="P1510" s="38">
        <f t="shared" si="595"/>
        <v>0</v>
      </c>
      <c r="Q1510" s="38">
        <f t="shared" si="595"/>
        <v>0</v>
      </c>
      <c r="R1510" s="110"/>
    </row>
    <row r="1511" spans="1:18" ht="33.75" hidden="1">
      <c r="A1511" s="130" t="s">
        <v>409</v>
      </c>
      <c r="B1511" s="125" t="s">
        <v>111</v>
      </c>
      <c r="C1511" s="125" t="s">
        <v>43</v>
      </c>
      <c r="D1511" s="168" t="s">
        <v>408</v>
      </c>
      <c r="E1511" s="133">
        <v>400</v>
      </c>
      <c r="F1511" s="127">
        <f>F1512</f>
        <v>0</v>
      </c>
      <c r="G1511" s="127">
        <f t="shared" si="595"/>
        <v>0</v>
      </c>
      <c r="H1511" s="127">
        <f t="shared" si="595"/>
        <v>0</v>
      </c>
      <c r="I1511" s="127">
        <f t="shared" si="595"/>
        <v>0</v>
      </c>
      <c r="J1511" s="38">
        <f t="shared" si="595"/>
        <v>0</v>
      </c>
      <c r="K1511" s="38">
        <f t="shared" si="595"/>
        <v>0</v>
      </c>
      <c r="L1511" s="38">
        <f t="shared" si="595"/>
        <v>0</v>
      </c>
      <c r="M1511" s="38">
        <f t="shared" si="595"/>
        <v>0</v>
      </c>
      <c r="N1511" s="38">
        <f t="shared" si="595"/>
        <v>0</v>
      </c>
      <c r="O1511" s="38">
        <f t="shared" si="595"/>
        <v>0</v>
      </c>
      <c r="P1511" s="38">
        <f t="shared" si="595"/>
        <v>0</v>
      </c>
      <c r="Q1511" s="38">
        <f t="shared" si="595"/>
        <v>0</v>
      </c>
      <c r="R1511" s="110"/>
    </row>
    <row r="1512" spans="1:18" ht="20.25" hidden="1">
      <c r="A1512" s="130" t="s">
        <v>195</v>
      </c>
      <c r="B1512" s="125" t="s">
        <v>111</v>
      </c>
      <c r="C1512" s="125" t="s">
        <v>43</v>
      </c>
      <c r="D1512" s="168" t="s">
        <v>408</v>
      </c>
      <c r="E1512" s="133" t="s">
        <v>505</v>
      </c>
      <c r="F1512" s="127"/>
      <c r="G1512" s="127"/>
      <c r="H1512" s="127"/>
      <c r="I1512" s="128"/>
      <c r="J1512" s="19"/>
      <c r="K1512" s="19"/>
      <c r="L1512" s="19"/>
      <c r="M1512" s="19"/>
      <c r="N1512" s="38">
        <f>F1512+J1512+K1512</f>
        <v>0</v>
      </c>
      <c r="O1512" s="38">
        <f>G1512+K1512</f>
        <v>0</v>
      </c>
      <c r="P1512" s="38">
        <f>H1512+L1512+M1512</f>
        <v>0</v>
      </c>
      <c r="Q1512" s="39">
        <f>I1512+M1512</f>
        <v>0</v>
      </c>
      <c r="R1512" s="110"/>
    </row>
    <row r="1513" spans="1:18" ht="20.25">
      <c r="A1513" s="10"/>
      <c r="B1513" s="9"/>
      <c r="C1513" s="9"/>
      <c r="D1513" s="9"/>
      <c r="E1513" s="9"/>
      <c r="F1513" s="38"/>
      <c r="G1513" s="38"/>
      <c r="H1513" s="38"/>
      <c r="I1513" s="38"/>
      <c r="J1513" s="38"/>
      <c r="K1513" s="38"/>
      <c r="L1513" s="38"/>
      <c r="M1513" s="38"/>
      <c r="N1513" s="38"/>
      <c r="O1513" s="38"/>
      <c r="P1513" s="38"/>
      <c r="Q1513" s="38"/>
      <c r="R1513" s="110"/>
    </row>
    <row r="1514" spans="1:18" ht="37.5">
      <c r="A1514" s="33" t="s">
        <v>410</v>
      </c>
      <c r="B1514" s="34" t="s">
        <v>111</v>
      </c>
      <c r="C1514" s="34" t="s">
        <v>55</v>
      </c>
      <c r="D1514" s="43"/>
      <c r="E1514" s="34"/>
      <c r="F1514" s="44">
        <f>F1515+F1526+F1558+F1538</f>
        <v>10792</v>
      </c>
      <c r="G1514" s="44">
        <f t="shared" ref="G1514:Q1514" si="596">G1515+G1526+G1558+G1538</f>
        <v>0</v>
      </c>
      <c r="H1514" s="44">
        <f t="shared" si="596"/>
        <v>10792</v>
      </c>
      <c r="I1514" s="44">
        <f t="shared" si="596"/>
        <v>0</v>
      </c>
      <c r="J1514" s="44">
        <f t="shared" si="596"/>
        <v>0</v>
      </c>
      <c r="K1514" s="44">
        <f t="shared" si="596"/>
        <v>0</v>
      </c>
      <c r="L1514" s="44">
        <f t="shared" si="596"/>
        <v>0</v>
      </c>
      <c r="M1514" s="44">
        <f t="shared" si="596"/>
        <v>0</v>
      </c>
      <c r="N1514" s="44">
        <f t="shared" si="596"/>
        <v>9792</v>
      </c>
      <c r="O1514" s="44">
        <f t="shared" si="596"/>
        <v>0</v>
      </c>
      <c r="P1514" s="44">
        <f t="shared" si="596"/>
        <v>7482</v>
      </c>
      <c r="Q1514" s="44">
        <f t="shared" si="596"/>
        <v>0</v>
      </c>
      <c r="R1514" s="110"/>
    </row>
    <row r="1515" spans="1:18" ht="84" hidden="1">
      <c r="A1515" s="130" t="s">
        <v>826</v>
      </c>
      <c r="B1515" s="133" t="s">
        <v>111</v>
      </c>
      <c r="C1515" s="133" t="s">
        <v>55</v>
      </c>
      <c r="D1515" s="133" t="s">
        <v>696</v>
      </c>
      <c r="E1515" s="133"/>
      <c r="F1515" s="127">
        <f t="shared" ref="F1515:Q1515" si="597">F1516</f>
        <v>0</v>
      </c>
      <c r="G1515" s="127">
        <f t="shared" si="597"/>
        <v>0</v>
      </c>
      <c r="H1515" s="127">
        <f t="shared" si="597"/>
        <v>0</v>
      </c>
      <c r="I1515" s="127">
        <f t="shared" si="597"/>
        <v>0</v>
      </c>
      <c r="J1515" s="38">
        <f t="shared" si="597"/>
        <v>0</v>
      </c>
      <c r="K1515" s="38">
        <f t="shared" si="597"/>
        <v>0</v>
      </c>
      <c r="L1515" s="38">
        <f t="shared" si="597"/>
        <v>0</v>
      </c>
      <c r="M1515" s="38">
        <f t="shared" si="597"/>
        <v>0</v>
      </c>
      <c r="N1515" s="38">
        <f t="shared" si="597"/>
        <v>0</v>
      </c>
      <c r="O1515" s="38">
        <f t="shared" si="597"/>
        <v>0</v>
      </c>
      <c r="P1515" s="38">
        <f t="shared" si="597"/>
        <v>0</v>
      </c>
      <c r="Q1515" s="38">
        <f t="shared" si="597"/>
        <v>0</v>
      </c>
      <c r="R1515" s="110"/>
    </row>
    <row r="1516" spans="1:18" ht="20.25" hidden="1">
      <c r="A1516" s="124" t="s">
        <v>67</v>
      </c>
      <c r="B1516" s="133" t="s">
        <v>111</v>
      </c>
      <c r="C1516" s="133" t="s">
        <v>55</v>
      </c>
      <c r="D1516" s="133" t="s">
        <v>697</v>
      </c>
      <c r="E1516" s="133"/>
      <c r="F1516" s="127">
        <f>F1517+F1523+F1520</f>
        <v>0</v>
      </c>
      <c r="G1516" s="127">
        <f t="shared" ref="G1516:Q1516" si="598">G1517+G1523+G1520</f>
        <v>0</v>
      </c>
      <c r="H1516" s="127">
        <f t="shared" si="598"/>
        <v>0</v>
      </c>
      <c r="I1516" s="127">
        <f t="shared" si="598"/>
        <v>0</v>
      </c>
      <c r="J1516" s="38">
        <f t="shared" si="598"/>
        <v>0</v>
      </c>
      <c r="K1516" s="38">
        <f t="shared" si="598"/>
        <v>0</v>
      </c>
      <c r="L1516" s="38">
        <f t="shared" si="598"/>
        <v>0</v>
      </c>
      <c r="M1516" s="38">
        <f t="shared" si="598"/>
        <v>0</v>
      </c>
      <c r="N1516" s="38">
        <f t="shared" si="598"/>
        <v>0</v>
      </c>
      <c r="O1516" s="38">
        <f t="shared" si="598"/>
        <v>0</v>
      </c>
      <c r="P1516" s="38">
        <f t="shared" si="598"/>
        <v>0</v>
      </c>
      <c r="Q1516" s="38">
        <f t="shared" si="598"/>
        <v>0</v>
      </c>
      <c r="R1516" s="110"/>
    </row>
    <row r="1517" spans="1:18" ht="33.75" hidden="1">
      <c r="A1517" s="130" t="s">
        <v>365</v>
      </c>
      <c r="B1517" s="133" t="s">
        <v>111</v>
      </c>
      <c r="C1517" s="133" t="s">
        <v>55</v>
      </c>
      <c r="D1517" s="140" t="s">
        <v>827</v>
      </c>
      <c r="E1517" s="125"/>
      <c r="F1517" s="127">
        <f t="shared" ref="F1517:Q1518" si="599">F1518</f>
        <v>0</v>
      </c>
      <c r="G1517" s="127">
        <f t="shared" si="599"/>
        <v>0</v>
      </c>
      <c r="H1517" s="127">
        <f t="shared" si="599"/>
        <v>0</v>
      </c>
      <c r="I1517" s="127">
        <f t="shared" si="599"/>
        <v>0</v>
      </c>
      <c r="J1517" s="38">
        <f t="shared" si="599"/>
        <v>0</v>
      </c>
      <c r="K1517" s="38">
        <f t="shared" si="599"/>
        <v>0</v>
      </c>
      <c r="L1517" s="38">
        <f t="shared" si="599"/>
        <v>0</v>
      </c>
      <c r="M1517" s="38">
        <f t="shared" si="599"/>
        <v>0</v>
      </c>
      <c r="N1517" s="38">
        <f t="shared" si="599"/>
        <v>0</v>
      </c>
      <c r="O1517" s="38">
        <f t="shared" si="599"/>
        <v>0</v>
      </c>
      <c r="P1517" s="38">
        <f t="shared" si="599"/>
        <v>0</v>
      </c>
      <c r="Q1517" s="38">
        <f t="shared" si="599"/>
        <v>0</v>
      </c>
      <c r="R1517" s="110"/>
    </row>
    <row r="1518" spans="1:18" ht="33.75" hidden="1">
      <c r="A1518" s="124" t="s">
        <v>77</v>
      </c>
      <c r="B1518" s="133" t="s">
        <v>111</v>
      </c>
      <c r="C1518" s="133" t="s">
        <v>55</v>
      </c>
      <c r="D1518" s="140" t="s">
        <v>827</v>
      </c>
      <c r="E1518" s="125" t="s">
        <v>471</v>
      </c>
      <c r="F1518" s="127">
        <f t="shared" si="599"/>
        <v>0</v>
      </c>
      <c r="G1518" s="127">
        <f t="shared" si="599"/>
        <v>0</v>
      </c>
      <c r="H1518" s="127">
        <f t="shared" si="599"/>
        <v>0</v>
      </c>
      <c r="I1518" s="127">
        <f t="shared" si="599"/>
        <v>0</v>
      </c>
      <c r="J1518" s="38">
        <f t="shared" si="599"/>
        <v>0</v>
      </c>
      <c r="K1518" s="38">
        <f t="shared" si="599"/>
        <v>0</v>
      </c>
      <c r="L1518" s="38">
        <f t="shared" si="599"/>
        <v>0</v>
      </c>
      <c r="M1518" s="38">
        <f t="shared" si="599"/>
        <v>0</v>
      </c>
      <c r="N1518" s="38">
        <f t="shared" si="599"/>
        <v>0</v>
      </c>
      <c r="O1518" s="38">
        <f t="shared" si="599"/>
        <v>0</v>
      </c>
      <c r="P1518" s="38">
        <f t="shared" si="599"/>
        <v>0</v>
      </c>
      <c r="Q1518" s="38">
        <f t="shared" si="599"/>
        <v>0</v>
      </c>
      <c r="R1518" s="110"/>
    </row>
    <row r="1519" spans="1:18" ht="20.25" hidden="1">
      <c r="A1519" s="130" t="s">
        <v>78</v>
      </c>
      <c r="B1519" s="133" t="s">
        <v>111</v>
      </c>
      <c r="C1519" s="133" t="s">
        <v>55</v>
      </c>
      <c r="D1519" s="140" t="s">
        <v>827</v>
      </c>
      <c r="E1519" s="125" t="s">
        <v>516</v>
      </c>
      <c r="F1519" s="127"/>
      <c r="G1519" s="127"/>
      <c r="H1519" s="127"/>
      <c r="I1519" s="127"/>
      <c r="J1519" s="38"/>
      <c r="K1519" s="38"/>
      <c r="L1519" s="38"/>
      <c r="M1519" s="38"/>
      <c r="N1519" s="38"/>
      <c r="O1519" s="38"/>
      <c r="P1519" s="38"/>
      <c r="Q1519" s="38"/>
      <c r="R1519" s="110"/>
    </row>
    <row r="1520" spans="1:18" ht="20.25" hidden="1">
      <c r="A1520" s="130" t="s">
        <v>720</v>
      </c>
      <c r="B1520" s="133" t="s">
        <v>111</v>
      </c>
      <c r="C1520" s="133" t="s">
        <v>55</v>
      </c>
      <c r="D1520" s="140" t="s">
        <v>828</v>
      </c>
      <c r="E1520" s="137"/>
      <c r="F1520" s="127">
        <f t="shared" ref="F1520:Q1521" si="600">F1521</f>
        <v>0</v>
      </c>
      <c r="G1520" s="127">
        <f t="shared" si="600"/>
        <v>0</v>
      </c>
      <c r="H1520" s="127">
        <f t="shared" si="600"/>
        <v>0</v>
      </c>
      <c r="I1520" s="127">
        <f t="shared" si="600"/>
        <v>0</v>
      </c>
      <c r="J1520" s="38">
        <f t="shared" si="600"/>
        <v>0</v>
      </c>
      <c r="K1520" s="38">
        <f t="shared" si="600"/>
        <v>0</v>
      </c>
      <c r="L1520" s="38">
        <f t="shared" si="600"/>
        <v>0</v>
      </c>
      <c r="M1520" s="38">
        <f t="shared" si="600"/>
        <v>0</v>
      </c>
      <c r="N1520" s="38">
        <f t="shared" si="600"/>
        <v>0</v>
      </c>
      <c r="O1520" s="38">
        <f t="shared" si="600"/>
        <v>0</v>
      </c>
      <c r="P1520" s="38">
        <f t="shared" si="600"/>
        <v>0</v>
      </c>
      <c r="Q1520" s="38">
        <f t="shared" si="600"/>
        <v>0</v>
      </c>
      <c r="R1520" s="110"/>
    </row>
    <row r="1521" spans="1:18" ht="33.75" hidden="1">
      <c r="A1521" s="124" t="s">
        <v>77</v>
      </c>
      <c r="B1521" s="133" t="s">
        <v>111</v>
      </c>
      <c r="C1521" s="133" t="s">
        <v>55</v>
      </c>
      <c r="D1521" s="140" t="s">
        <v>828</v>
      </c>
      <c r="E1521" s="125" t="s">
        <v>471</v>
      </c>
      <c r="F1521" s="127">
        <f t="shared" si="600"/>
        <v>0</v>
      </c>
      <c r="G1521" s="127">
        <f t="shared" si="600"/>
        <v>0</v>
      </c>
      <c r="H1521" s="127">
        <f t="shared" si="600"/>
        <v>0</v>
      </c>
      <c r="I1521" s="127">
        <f t="shared" si="600"/>
        <v>0</v>
      </c>
      <c r="J1521" s="38">
        <f t="shared" si="600"/>
        <v>0</v>
      </c>
      <c r="K1521" s="38">
        <f t="shared" si="600"/>
        <v>0</v>
      </c>
      <c r="L1521" s="38">
        <f t="shared" si="600"/>
        <v>0</v>
      </c>
      <c r="M1521" s="38">
        <f t="shared" si="600"/>
        <v>0</v>
      </c>
      <c r="N1521" s="38">
        <f t="shared" si="600"/>
        <v>0</v>
      </c>
      <c r="O1521" s="38">
        <f t="shared" si="600"/>
        <v>0</v>
      </c>
      <c r="P1521" s="38">
        <f t="shared" si="600"/>
        <v>0</v>
      </c>
      <c r="Q1521" s="38">
        <f t="shared" si="600"/>
        <v>0</v>
      </c>
      <c r="R1521" s="110"/>
    </row>
    <row r="1522" spans="1:18" ht="20.25" hidden="1">
      <c r="A1522" s="130" t="s">
        <v>146</v>
      </c>
      <c r="B1522" s="133" t="s">
        <v>111</v>
      </c>
      <c r="C1522" s="133" t="s">
        <v>55</v>
      </c>
      <c r="D1522" s="140" t="s">
        <v>828</v>
      </c>
      <c r="E1522" s="125" t="s">
        <v>472</v>
      </c>
      <c r="F1522" s="127"/>
      <c r="G1522" s="127"/>
      <c r="H1522" s="127"/>
      <c r="I1522" s="127"/>
      <c r="J1522" s="38"/>
      <c r="K1522" s="38"/>
      <c r="L1522" s="38"/>
      <c r="M1522" s="38"/>
      <c r="N1522" s="38"/>
      <c r="O1522" s="38"/>
      <c r="P1522" s="38"/>
      <c r="Q1522" s="38"/>
      <c r="R1522" s="110"/>
    </row>
    <row r="1523" spans="1:18" ht="20.25" hidden="1">
      <c r="A1523" s="124" t="s">
        <v>314</v>
      </c>
      <c r="B1523" s="133" t="s">
        <v>111</v>
      </c>
      <c r="C1523" s="133" t="s">
        <v>55</v>
      </c>
      <c r="D1523" s="133" t="s">
        <v>698</v>
      </c>
      <c r="E1523" s="133"/>
      <c r="F1523" s="127">
        <f t="shared" ref="F1523:Q1524" si="601">F1524</f>
        <v>0</v>
      </c>
      <c r="G1523" s="127">
        <f t="shared" si="601"/>
        <v>0</v>
      </c>
      <c r="H1523" s="127">
        <f t="shared" si="601"/>
        <v>0</v>
      </c>
      <c r="I1523" s="127">
        <f t="shared" si="601"/>
        <v>0</v>
      </c>
      <c r="J1523" s="38">
        <f t="shared" si="601"/>
        <v>0</v>
      </c>
      <c r="K1523" s="38">
        <f t="shared" si="601"/>
        <v>0</v>
      </c>
      <c r="L1523" s="38">
        <f t="shared" si="601"/>
        <v>0</v>
      </c>
      <c r="M1523" s="38">
        <f t="shared" si="601"/>
        <v>0</v>
      </c>
      <c r="N1523" s="38">
        <f t="shared" si="601"/>
        <v>0</v>
      </c>
      <c r="O1523" s="38">
        <f t="shared" si="601"/>
        <v>0</v>
      </c>
      <c r="P1523" s="38">
        <f t="shared" si="601"/>
        <v>0</v>
      </c>
      <c r="Q1523" s="38">
        <f t="shared" si="601"/>
        <v>0</v>
      </c>
      <c r="R1523" s="110"/>
    </row>
    <row r="1524" spans="1:18" ht="33.75" hidden="1">
      <c r="A1524" s="124" t="s">
        <v>77</v>
      </c>
      <c r="B1524" s="133" t="s">
        <v>111</v>
      </c>
      <c r="C1524" s="133" t="s">
        <v>55</v>
      </c>
      <c r="D1524" s="133" t="s">
        <v>698</v>
      </c>
      <c r="E1524" s="133" t="s">
        <v>471</v>
      </c>
      <c r="F1524" s="127">
        <f t="shared" si="601"/>
        <v>0</v>
      </c>
      <c r="G1524" s="127">
        <f t="shared" si="601"/>
        <v>0</v>
      </c>
      <c r="H1524" s="127">
        <f t="shared" si="601"/>
        <v>0</v>
      </c>
      <c r="I1524" s="127">
        <f t="shared" si="601"/>
        <v>0</v>
      </c>
      <c r="J1524" s="38">
        <f t="shared" si="601"/>
        <v>0</v>
      </c>
      <c r="K1524" s="38">
        <f t="shared" si="601"/>
        <v>0</v>
      </c>
      <c r="L1524" s="38">
        <f t="shared" si="601"/>
        <v>0</v>
      </c>
      <c r="M1524" s="38">
        <f t="shared" si="601"/>
        <v>0</v>
      </c>
      <c r="N1524" s="38">
        <f t="shared" si="601"/>
        <v>0</v>
      </c>
      <c r="O1524" s="38">
        <f t="shared" si="601"/>
        <v>0</v>
      </c>
      <c r="P1524" s="38">
        <f t="shared" si="601"/>
        <v>0</v>
      </c>
      <c r="Q1524" s="38">
        <f t="shared" si="601"/>
        <v>0</v>
      </c>
      <c r="R1524" s="110"/>
    </row>
    <row r="1525" spans="1:18" ht="20.25" hidden="1">
      <c r="A1525" s="130" t="s">
        <v>146</v>
      </c>
      <c r="B1525" s="133" t="s">
        <v>111</v>
      </c>
      <c r="C1525" s="133" t="s">
        <v>55</v>
      </c>
      <c r="D1525" s="133" t="s">
        <v>698</v>
      </c>
      <c r="E1525" s="133" t="s">
        <v>472</v>
      </c>
      <c r="F1525" s="127"/>
      <c r="G1525" s="127"/>
      <c r="H1525" s="127"/>
      <c r="I1525" s="127"/>
      <c r="J1525" s="38"/>
      <c r="K1525" s="38"/>
      <c r="L1525" s="38"/>
      <c r="M1525" s="38"/>
      <c r="N1525" s="38"/>
      <c r="O1525" s="38"/>
      <c r="P1525" s="38"/>
      <c r="Q1525" s="38"/>
      <c r="R1525" s="110"/>
    </row>
    <row r="1526" spans="1:18" ht="50.25">
      <c r="A1526" s="8" t="s">
        <v>397</v>
      </c>
      <c r="B1526" s="9" t="s">
        <v>111</v>
      </c>
      <c r="C1526" s="9" t="s">
        <v>55</v>
      </c>
      <c r="D1526" s="9" t="s">
        <v>398</v>
      </c>
      <c r="E1526" s="9"/>
      <c r="F1526" s="38">
        <f>F1527</f>
        <v>2310</v>
      </c>
      <c r="G1526" s="38">
        <f t="shared" ref="G1526:Q1526" si="602">G1527</f>
        <v>0</v>
      </c>
      <c r="H1526" s="38">
        <f t="shared" si="602"/>
        <v>0</v>
      </c>
      <c r="I1526" s="38">
        <f t="shared" si="602"/>
        <v>0</v>
      </c>
      <c r="J1526" s="38">
        <f t="shared" si="602"/>
        <v>0</v>
      </c>
      <c r="K1526" s="38">
        <f t="shared" si="602"/>
        <v>0</v>
      </c>
      <c r="L1526" s="38">
        <f t="shared" si="602"/>
        <v>0</v>
      </c>
      <c r="M1526" s="38">
        <f t="shared" si="602"/>
        <v>0</v>
      </c>
      <c r="N1526" s="38">
        <f t="shared" si="602"/>
        <v>2310</v>
      </c>
      <c r="O1526" s="38">
        <f t="shared" si="602"/>
        <v>0</v>
      </c>
      <c r="P1526" s="38">
        <f t="shared" si="602"/>
        <v>0</v>
      </c>
      <c r="Q1526" s="38">
        <f t="shared" si="602"/>
        <v>0</v>
      </c>
      <c r="R1526" s="110"/>
    </row>
    <row r="1527" spans="1:18" ht="20.25">
      <c r="A1527" s="8" t="s">
        <v>67</v>
      </c>
      <c r="B1527" s="9" t="s">
        <v>111</v>
      </c>
      <c r="C1527" s="9" t="s">
        <v>55</v>
      </c>
      <c r="D1527" s="9" t="s">
        <v>411</v>
      </c>
      <c r="E1527" s="9"/>
      <c r="F1527" s="38">
        <f>F1531+F1528</f>
        <v>2310</v>
      </c>
      <c r="G1527" s="38">
        <f t="shared" ref="G1527:Q1527" si="603">G1531+G1528</f>
        <v>0</v>
      </c>
      <c r="H1527" s="38">
        <f t="shared" si="603"/>
        <v>0</v>
      </c>
      <c r="I1527" s="38">
        <f t="shared" si="603"/>
        <v>0</v>
      </c>
      <c r="J1527" s="38">
        <f t="shared" si="603"/>
        <v>0</v>
      </c>
      <c r="K1527" s="38">
        <f t="shared" si="603"/>
        <v>0</v>
      </c>
      <c r="L1527" s="38">
        <f t="shared" si="603"/>
        <v>0</v>
      </c>
      <c r="M1527" s="38">
        <f t="shared" si="603"/>
        <v>0</v>
      </c>
      <c r="N1527" s="38">
        <f t="shared" si="603"/>
        <v>2310</v>
      </c>
      <c r="O1527" s="38">
        <f t="shared" si="603"/>
        <v>0</v>
      </c>
      <c r="P1527" s="38">
        <f t="shared" si="603"/>
        <v>0</v>
      </c>
      <c r="Q1527" s="38">
        <f t="shared" si="603"/>
        <v>0</v>
      </c>
      <c r="R1527" s="110"/>
    </row>
    <row r="1528" spans="1:18" ht="33.75" hidden="1">
      <c r="A1528" s="130" t="s">
        <v>829</v>
      </c>
      <c r="B1528" s="133" t="s">
        <v>111</v>
      </c>
      <c r="C1528" s="133" t="s">
        <v>55</v>
      </c>
      <c r="D1528" s="133" t="s">
        <v>830</v>
      </c>
      <c r="E1528" s="133"/>
      <c r="F1528" s="127">
        <f t="shared" ref="F1528:Q1529" si="604">F1529</f>
        <v>0</v>
      </c>
      <c r="G1528" s="127">
        <f t="shared" si="604"/>
        <v>0</v>
      </c>
      <c r="H1528" s="127">
        <f t="shared" si="604"/>
        <v>0</v>
      </c>
      <c r="I1528" s="127">
        <f t="shared" si="604"/>
        <v>0</v>
      </c>
      <c r="J1528" s="38">
        <f t="shared" si="604"/>
        <v>0</v>
      </c>
      <c r="K1528" s="38">
        <f t="shared" si="604"/>
        <v>0</v>
      </c>
      <c r="L1528" s="38">
        <f t="shared" si="604"/>
        <v>0</v>
      </c>
      <c r="M1528" s="38">
        <f t="shared" si="604"/>
        <v>0</v>
      </c>
      <c r="N1528" s="38">
        <f t="shared" si="604"/>
        <v>0</v>
      </c>
      <c r="O1528" s="38">
        <f t="shared" si="604"/>
        <v>0</v>
      </c>
      <c r="P1528" s="38">
        <f t="shared" si="604"/>
        <v>0</v>
      </c>
      <c r="Q1528" s="38">
        <f t="shared" si="604"/>
        <v>0</v>
      </c>
      <c r="R1528" s="110"/>
    </row>
    <row r="1529" spans="1:18" ht="33.75" hidden="1">
      <c r="A1529" s="130" t="s">
        <v>35</v>
      </c>
      <c r="B1529" s="133" t="s">
        <v>111</v>
      </c>
      <c r="C1529" s="133" t="s">
        <v>55</v>
      </c>
      <c r="D1529" s="133" t="s">
        <v>830</v>
      </c>
      <c r="E1529" s="125" t="s">
        <v>483</v>
      </c>
      <c r="F1529" s="127">
        <f t="shared" si="604"/>
        <v>0</v>
      </c>
      <c r="G1529" s="127">
        <f t="shared" si="604"/>
        <v>0</v>
      </c>
      <c r="H1529" s="127">
        <f t="shared" si="604"/>
        <v>0</v>
      </c>
      <c r="I1529" s="127">
        <f t="shared" si="604"/>
        <v>0</v>
      </c>
      <c r="J1529" s="38">
        <f t="shared" si="604"/>
        <v>0</v>
      </c>
      <c r="K1529" s="38">
        <f t="shared" si="604"/>
        <v>0</v>
      </c>
      <c r="L1529" s="38">
        <f t="shared" si="604"/>
        <v>0</v>
      </c>
      <c r="M1529" s="38">
        <f t="shared" si="604"/>
        <v>0</v>
      </c>
      <c r="N1529" s="38">
        <f t="shared" si="604"/>
        <v>0</v>
      </c>
      <c r="O1529" s="38">
        <f t="shared" si="604"/>
        <v>0</v>
      </c>
      <c r="P1529" s="38">
        <f t="shared" si="604"/>
        <v>0</v>
      </c>
      <c r="Q1529" s="38">
        <f t="shared" si="604"/>
        <v>0</v>
      </c>
      <c r="R1529" s="110"/>
    </row>
    <row r="1530" spans="1:18" ht="50.25" hidden="1">
      <c r="A1530" s="124" t="s">
        <v>36</v>
      </c>
      <c r="B1530" s="133" t="s">
        <v>111</v>
      </c>
      <c r="C1530" s="133" t="s">
        <v>55</v>
      </c>
      <c r="D1530" s="133" t="s">
        <v>830</v>
      </c>
      <c r="E1530" s="125" t="s">
        <v>484</v>
      </c>
      <c r="F1530" s="127"/>
      <c r="G1530" s="127"/>
      <c r="H1530" s="127"/>
      <c r="I1530" s="127"/>
      <c r="J1530" s="38"/>
      <c r="K1530" s="38"/>
      <c r="L1530" s="38"/>
      <c r="M1530" s="38"/>
      <c r="N1530" s="38"/>
      <c r="O1530" s="38"/>
      <c r="P1530" s="38"/>
      <c r="Q1530" s="38"/>
      <c r="R1530" s="110"/>
    </row>
    <row r="1531" spans="1:18" ht="20.25">
      <c r="A1531" s="8" t="s">
        <v>412</v>
      </c>
      <c r="B1531" s="9" t="s">
        <v>111</v>
      </c>
      <c r="C1531" s="9" t="s">
        <v>55</v>
      </c>
      <c r="D1531" s="9" t="s">
        <v>413</v>
      </c>
      <c r="E1531" s="9"/>
      <c r="F1531" s="38">
        <f>F1532+F1536+F1534</f>
        <v>2310</v>
      </c>
      <c r="G1531" s="38">
        <f t="shared" ref="G1531:Q1531" si="605">G1532+G1536+G1534</f>
        <v>0</v>
      </c>
      <c r="H1531" s="38">
        <f t="shared" si="605"/>
        <v>0</v>
      </c>
      <c r="I1531" s="38">
        <f t="shared" si="605"/>
        <v>0</v>
      </c>
      <c r="J1531" s="38">
        <f t="shared" si="605"/>
        <v>0</v>
      </c>
      <c r="K1531" s="38">
        <f t="shared" si="605"/>
        <v>0</v>
      </c>
      <c r="L1531" s="38">
        <f t="shared" si="605"/>
        <v>0</v>
      </c>
      <c r="M1531" s="38">
        <f t="shared" si="605"/>
        <v>0</v>
      </c>
      <c r="N1531" s="38">
        <f t="shared" si="605"/>
        <v>2310</v>
      </c>
      <c r="O1531" s="38">
        <f t="shared" si="605"/>
        <v>0</v>
      </c>
      <c r="P1531" s="38">
        <f t="shared" si="605"/>
        <v>0</v>
      </c>
      <c r="Q1531" s="38">
        <f t="shared" si="605"/>
        <v>0</v>
      </c>
      <c r="R1531" s="110"/>
    </row>
    <row r="1532" spans="1:18" ht="33.75">
      <c r="A1532" s="10" t="s">
        <v>35</v>
      </c>
      <c r="B1532" s="9" t="s">
        <v>111</v>
      </c>
      <c r="C1532" s="9" t="s">
        <v>55</v>
      </c>
      <c r="D1532" s="9" t="s">
        <v>413</v>
      </c>
      <c r="E1532" s="9" t="s">
        <v>483</v>
      </c>
      <c r="F1532" s="38">
        <f t="shared" ref="F1532:Q1532" si="606">F1533</f>
        <v>288</v>
      </c>
      <c r="G1532" s="38">
        <f t="shared" si="606"/>
        <v>0</v>
      </c>
      <c r="H1532" s="38">
        <f t="shared" si="606"/>
        <v>0</v>
      </c>
      <c r="I1532" s="38">
        <f t="shared" si="606"/>
        <v>0</v>
      </c>
      <c r="J1532" s="38">
        <f t="shared" si="606"/>
        <v>0</v>
      </c>
      <c r="K1532" s="38">
        <f t="shared" si="606"/>
        <v>0</v>
      </c>
      <c r="L1532" s="38">
        <f t="shared" si="606"/>
        <v>0</v>
      </c>
      <c r="M1532" s="38">
        <f t="shared" si="606"/>
        <v>0</v>
      </c>
      <c r="N1532" s="38">
        <f t="shared" si="606"/>
        <v>288</v>
      </c>
      <c r="O1532" s="38">
        <f t="shared" si="606"/>
        <v>0</v>
      </c>
      <c r="P1532" s="38">
        <f t="shared" si="606"/>
        <v>0</v>
      </c>
      <c r="Q1532" s="38">
        <f t="shared" si="606"/>
        <v>0</v>
      </c>
      <c r="R1532" s="110"/>
    </row>
    <row r="1533" spans="1:18" ht="33" customHeight="1">
      <c r="A1533" s="8" t="s">
        <v>36</v>
      </c>
      <c r="B1533" s="9" t="s">
        <v>111</v>
      </c>
      <c r="C1533" s="9" t="s">
        <v>55</v>
      </c>
      <c r="D1533" s="9" t="s">
        <v>413</v>
      </c>
      <c r="E1533" s="9" t="s">
        <v>484</v>
      </c>
      <c r="F1533" s="38">
        <v>288</v>
      </c>
      <c r="G1533" s="38"/>
      <c r="H1533" s="38"/>
      <c r="I1533" s="39"/>
      <c r="J1533" s="19"/>
      <c r="K1533" s="19"/>
      <c r="L1533" s="19"/>
      <c r="M1533" s="19"/>
      <c r="N1533" s="38">
        <f>F1533+J1533+K1533</f>
        <v>288</v>
      </c>
      <c r="O1533" s="38">
        <f>G1533+K1533</f>
        <v>0</v>
      </c>
      <c r="P1533" s="38">
        <f>H1533+L1533+M1533</f>
        <v>0</v>
      </c>
      <c r="Q1533" s="39">
        <f>I1533+M1533</f>
        <v>0</v>
      </c>
      <c r="R1533" s="110"/>
    </row>
    <row r="1534" spans="1:18" ht="22.5" customHeight="1">
      <c r="A1534" s="8" t="s">
        <v>37</v>
      </c>
      <c r="B1534" s="9" t="s">
        <v>111</v>
      </c>
      <c r="C1534" s="9" t="s">
        <v>55</v>
      </c>
      <c r="D1534" s="9" t="s">
        <v>413</v>
      </c>
      <c r="E1534" s="9" t="s">
        <v>497</v>
      </c>
      <c r="F1534" s="38">
        <f>F1535</f>
        <v>2022</v>
      </c>
      <c r="G1534" s="38">
        <f t="shared" ref="G1534:Q1534" si="607">G1535</f>
        <v>0</v>
      </c>
      <c r="H1534" s="38">
        <f t="shared" si="607"/>
        <v>0</v>
      </c>
      <c r="I1534" s="38">
        <f t="shared" si="607"/>
        <v>0</v>
      </c>
      <c r="J1534" s="38">
        <f t="shared" si="607"/>
        <v>0</v>
      </c>
      <c r="K1534" s="38">
        <f t="shared" si="607"/>
        <v>0</v>
      </c>
      <c r="L1534" s="38">
        <f t="shared" si="607"/>
        <v>0</v>
      </c>
      <c r="M1534" s="38">
        <f t="shared" si="607"/>
        <v>0</v>
      </c>
      <c r="N1534" s="38">
        <f t="shared" si="607"/>
        <v>2022</v>
      </c>
      <c r="O1534" s="38">
        <f t="shared" si="607"/>
        <v>0</v>
      </c>
      <c r="P1534" s="38">
        <f t="shared" si="607"/>
        <v>0</v>
      </c>
      <c r="Q1534" s="38">
        <f t="shared" si="607"/>
        <v>0</v>
      </c>
      <c r="R1534" s="110"/>
    </row>
    <row r="1535" spans="1:18" ht="20.25">
      <c r="A1535" s="8" t="s">
        <v>38</v>
      </c>
      <c r="B1535" s="9" t="s">
        <v>111</v>
      </c>
      <c r="C1535" s="9" t="s">
        <v>55</v>
      </c>
      <c r="D1535" s="9" t="s">
        <v>413</v>
      </c>
      <c r="E1535" s="9" t="s">
        <v>498</v>
      </c>
      <c r="F1535" s="38">
        <v>2022</v>
      </c>
      <c r="G1535" s="38"/>
      <c r="H1535" s="38"/>
      <c r="I1535" s="39"/>
      <c r="J1535" s="19"/>
      <c r="K1535" s="19"/>
      <c r="L1535" s="19"/>
      <c r="M1535" s="19"/>
      <c r="N1535" s="38">
        <f>F1535+J1535+K1535</f>
        <v>2022</v>
      </c>
      <c r="O1535" s="38">
        <f>G1535+K1535</f>
        <v>0</v>
      </c>
      <c r="P1535" s="38">
        <f>H1535+L1535+M1535</f>
        <v>0</v>
      </c>
      <c r="Q1535" s="39">
        <f>I1535+M1535</f>
        <v>0</v>
      </c>
      <c r="R1535" s="110"/>
    </row>
    <row r="1536" spans="1:18" ht="33.75" hidden="1">
      <c r="A1536" s="124" t="s">
        <v>77</v>
      </c>
      <c r="B1536" s="133" t="s">
        <v>111</v>
      </c>
      <c r="C1536" s="133" t="s">
        <v>55</v>
      </c>
      <c r="D1536" s="133" t="s">
        <v>413</v>
      </c>
      <c r="E1536" s="133" t="s">
        <v>471</v>
      </c>
      <c r="F1536" s="127">
        <f>F1537</f>
        <v>0</v>
      </c>
      <c r="G1536" s="127">
        <f>G1537</f>
        <v>0</v>
      </c>
      <c r="H1536" s="127">
        <f>H1537</f>
        <v>0</v>
      </c>
      <c r="I1536" s="128">
        <f>I1537</f>
        <v>0</v>
      </c>
      <c r="J1536" s="19"/>
      <c r="K1536" s="19"/>
      <c r="L1536" s="19"/>
      <c r="M1536" s="19"/>
      <c r="N1536" s="38">
        <f>N1537</f>
        <v>0</v>
      </c>
      <c r="O1536" s="38">
        <f>O1537</f>
        <v>0</v>
      </c>
      <c r="P1536" s="38">
        <f>P1537</f>
        <v>0</v>
      </c>
      <c r="Q1536" s="39">
        <f>Q1537</f>
        <v>0</v>
      </c>
      <c r="R1536" s="110"/>
    </row>
    <row r="1537" spans="1:18" ht="20.25" hidden="1">
      <c r="A1537" s="124" t="s">
        <v>78</v>
      </c>
      <c r="B1537" s="133" t="s">
        <v>111</v>
      </c>
      <c r="C1537" s="133" t="s">
        <v>55</v>
      </c>
      <c r="D1537" s="133" t="s">
        <v>413</v>
      </c>
      <c r="E1537" s="133" t="s">
        <v>516</v>
      </c>
      <c r="F1537" s="127"/>
      <c r="G1537" s="127"/>
      <c r="H1537" s="127"/>
      <c r="I1537" s="128"/>
      <c r="J1537" s="19"/>
      <c r="K1537" s="19"/>
      <c r="L1537" s="19"/>
      <c r="M1537" s="19"/>
      <c r="N1537" s="38"/>
      <c r="O1537" s="38"/>
      <c r="P1537" s="38"/>
      <c r="Q1537" s="39"/>
      <c r="R1537" s="110"/>
    </row>
    <row r="1538" spans="1:18" ht="83.25">
      <c r="A1538" s="8" t="s">
        <v>88</v>
      </c>
      <c r="B1538" s="9" t="s">
        <v>111</v>
      </c>
      <c r="C1538" s="9" t="s">
        <v>55</v>
      </c>
      <c r="D1538" s="9" t="s">
        <v>89</v>
      </c>
      <c r="E1538" s="9"/>
      <c r="F1538" s="38">
        <f>F1539+F1545</f>
        <v>8482</v>
      </c>
      <c r="G1538" s="38">
        <f t="shared" ref="G1538:Q1538" si="608">G1539+G1545</f>
        <v>0</v>
      </c>
      <c r="H1538" s="38">
        <f t="shared" si="608"/>
        <v>8482</v>
      </c>
      <c r="I1538" s="38">
        <f t="shared" si="608"/>
        <v>0</v>
      </c>
      <c r="J1538" s="38">
        <f t="shared" si="608"/>
        <v>0</v>
      </c>
      <c r="K1538" s="38">
        <f t="shared" si="608"/>
        <v>0</v>
      </c>
      <c r="L1538" s="38">
        <f t="shared" si="608"/>
        <v>0</v>
      </c>
      <c r="M1538" s="38">
        <f t="shared" si="608"/>
        <v>0</v>
      </c>
      <c r="N1538" s="38">
        <f t="shared" si="608"/>
        <v>7482</v>
      </c>
      <c r="O1538" s="38">
        <f t="shared" si="608"/>
        <v>0</v>
      </c>
      <c r="P1538" s="38">
        <f t="shared" si="608"/>
        <v>7482</v>
      </c>
      <c r="Q1538" s="38">
        <f t="shared" si="608"/>
        <v>0</v>
      </c>
      <c r="R1538" s="110"/>
    </row>
    <row r="1539" spans="1:18" ht="20.25">
      <c r="A1539" s="8" t="s">
        <v>67</v>
      </c>
      <c r="B1539" s="9" t="s">
        <v>111</v>
      </c>
      <c r="C1539" s="9" t="s">
        <v>55</v>
      </c>
      <c r="D1539" s="9" t="s">
        <v>414</v>
      </c>
      <c r="E1539" s="9"/>
      <c r="F1539" s="38">
        <f>F1540</f>
        <v>2172</v>
      </c>
      <c r="G1539" s="38">
        <f t="shared" ref="G1539:Q1539" si="609">G1540</f>
        <v>0</v>
      </c>
      <c r="H1539" s="38">
        <f t="shared" si="609"/>
        <v>2172</v>
      </c>
      <c r="I1539" s="38">
        <f t="shared" si="609"/>
        <v>0</v>
      </c>
      <c r="J1539" s="38">
        <f t="shared" si="609"/>
        <v>0</v>
      </c>
      <c r="K1539" s="38">
        <f t="shared" si="609"/>
        <v>0</v>
      </c>
      <c r="L1539" s="38">
        <f t="shared" si="609"/>
        <v>0</v>
      </c>
      <c r="M1539" s="38">
        <f t="shared" si="609"/>
        <v>0</v>
      </c>
      <c r="N1539" s="38">
        <f t="shared" si="609"/>
        <v>2172</v>
      </c>
      <c r="O1539" s="38">
        <f t="shared" si="609"/>
        <v>0</v>
      </c>
      <c r="P1539" s="38">
        <f t="shared" si="609"/>
        <v>2172</v>
      </c>
      <c r="Q1539" s="38">
        <f t="shared" si="609"/>
        <v>0</v>
      </c>
      <c r="R1539" s="110"/>
    </row>
    <row r="1540" spans="1:18" ht="20.25">
      <c r="A1540" s="8" t="s">
        <v>412</v>
      </c>
      <c r="B1540" s="9" t="s">
        <v>111</v>
      </c>
      <c r="C1540" s="9" t="s">
        <v>55</v>
      </c>
      <c r="D1540" s="9" t="s">
        <v>415</v>
      </c>
      <c r="E1540" s="9"/>
      <c r="F1540" s="38">
        <f>F1541+F1543</f>
        <v>2172</v>
      </c>
      <c r="G1540" s="38">
        <f t="shared" ref="G1540:Q1540" si="610">G1541+G1543</f>
        <v>0</v>
      </c>
      <c r="H1540" s="38">
        <f t="shared" si="610"/>
        <v>2172</v>
      </c>
      <c r="I1540" s="38">
        <f t="shared" si="610"/>
        <v>0</v>
      </c>
      <c r="J1540" s="38">
        <f t="shared" si="610"/>
        <v>0</v>
      </c>
      <c r="K1540" s="38">
        <f t="shared" si="610"/>
        <v>0</v>
      </c>
      <c r="L1540" s="38">
        <f t="shared" si="610"/>
        <v>0</v>
      </c>
      <c r="M1540" s="38">
        <f t="shared" si="610"/>
        <v>0</v>
      </c>
      <c r="N1540" s="38">
        <f t="shared" si="610"/>
        <v>2172</v>
      </c>
      <c r="O1540" s="38">
        <f t="shared" si="610"/>
        <v>0</v>
      </c>
      <c r="P1540" s="38">
        <f t="shared" si="610"/>
        <v>2172</v>
      </c>
      <c r="Q1540" s="38">
        <f t="shared" si="610"/>
        <v>0</v>
      </c>
      <c r="R1540" s="110"/>
    </row>
    <row r="1541" spans="1:18" ht="33.75">
      <c r="A1541" s="8" t="s">
        <v>35</v>
      </c>
      <c r="B1541" s="9" t="s">
        <v>111</v>
      </c>
      <c r="C1541" s="9" t="s">
        <v>55</v>
      </c>
      <c r="D1541" s="9" t="s">
        <v>415</v>
      </c>
      <c r="E1541" s="9">
        <v>200</v>
      </c>
      <c r="F1541" s="38">
        <f>F1542</f>
        <v>1718</v>
      </c>
      <c r="G1541" s="38">
        <f t="shared" ref="G1541:Q1541" si="611">G1542</f>
        <v>0</v>
      </c>
      <c r="H1541" s="38">
        <f t="shared" si="611"/>
        <v>1718</v>
      </c>
      <c r="I1541" s="38">
        <f t="shared" si="611"/>
        <v>0</v>
      </c>
      <c r="J1541" s="38">
        <f t="shared" si="611"/>
        <v>0</v>
      </c>
      <c r="K1541" s="38">
        <f t="shared" si="611"/>
        <v>0</v>
      </c>
      <c r="L1541" s="38">
        <f t="shared" si="611"/>
        <v>0</v>
      </c>
      <c r="M1541" s="38">
        <f t="shared" si="611"/>
        <v>0</v>
      </c>
      <c r="N1541" s="38">
        <f t="shared" si="611"/>
        <v>1718</v>
      </c>
      <c r="O1541" s="38">
        <f t="shared" si="611"/>
        <v>0</v>
      </c>
      <c r="P1541" s="38">
        <f t="shared" si="611"/>
        <v>1718</v>
      </c>
      <c r="Q1541" s="38">
        <f t="shared" si="611"/>
        <v>0</v>
      </c>
      <c r="R1541" s="110"/>
    </row>
    <row r="1542" spans="1:18" ht="36.75" customHeight="1">
      <c r="A1542" s="8" t="s">
        <v>36</v>
      </c>
      <c r="B1542" s="9" t="s">
        <v>111</v>
      </c>
      <c r="C1542" s="9" t="s">
        <v>55</v>
      </c>
      <c r="D1542" s="9" t="s">
        <v>415</v>
      </c>
      <c r="E1542" s="9">
        <v>240</v>
      </c>
      <c r="F1542" s="38">
        <v>1718</v>
      </c>
      <c r="G1542" s="38"/>
      <c r="H1542" s="38">
        <v>1718</v>
      </c>
      <c r="I1542" s="39"/>
      <c r="J1542" s="19"/>
      <c r="K1542" s="19"/>
      <c r="L1542" s="19"/>
      <c r="M1542" s="19"/>
      <c r="N1542" s="38">
        <f>F1542+J1542+K1542</f>
        <v>1718</v>
      </c>
      <c r="O1542" s="38">
        <f>G1542+K1542</f>
        <v>0</v>
      </c>
      <c r="P1542" s="38">
        <f>H1542+L1542+M1542</f>
        <v>1718</v>
      </c>
      <c r="Q1542" s="39">
        <f>I1542+M1542</f>
        <v>0</v>
      </c>
      <c r="R1542" s="110"/>
    </row>
    <row r="1543" spans="1:18" ht="21.75" customHeight="1">
      <c r="A1543" s="8" t="s">
        <v>37</v>
      </c>
      <c r="B1543" s="9" t="s">
        <v>111</v>
      </c>
      <c r="C1543" s="9" t="s">
        <v>55</v>
      </c>
      <c r="D1543" s="9" t="s">
        <v>415</v>
      </c>
      <c r="E1543" s="9" t="s">
        <v>497</v>
      </c>
      <c r="F1543" s="38">
        <f>F1544</f>
        <v>454</v>
      </c>
      <c r="G1543" s="38">
        <f t="shared" ref="G1543:Q1543" si="612">G1544</f>
        <v>0</v>
      </c>
      <c r="H1543" s="38">
        <f t="shared" si="612"/>
        <v>454</v>
      </c>
      <c r="I1543" s="38">
        <f t="shared" si="612"/>
        <v>0</v>
      </c>
      <c r="J1543" s="38">
        <f t="shared" si="612"/>
        <v>0</v>
      </c>
      <c r="K1543" s="38">
        <f t="shared" si="612"/>
        <v>0</v>
      </c>
      <c r="L1543" s="38">
        <f t="shared" si="612"/>
        <v>0</v>
      </c>
      <c r="M1543" s="38">
        <f t="shared" si="612"/>
        <v>0</v>
      </c>
      <c r="N1543" s="38">
        <f t="shared" si="612"/>
        <v>454</v>
      </c>
      <c r="O1543" s="38">
        <f t="shared" si="612"/>
        <v>0</v>
      </c>
      <c r="P1543" s="38">
        <f t="shared" si="612"/>
        <v>454</v>
      </c>
      <c r="Q1543" s="38">
        <f t="shared" si="612"/>
        <v>0</v>
      </c>
      <c r="R1543" s="110"/>
    </row>
    <row r="1544" spans="1:18" ht="20.25">
      <c r="A1544" s="8" t="s">
        <v>38</v>
      </c>
      <c r="B1544" s="9" t="s">
        <v>111</v>
      </c>
      <c r="C1544" s="9" t="s">
        <v>55</v>
      </c>
      <c r="D1544" s="9" t="s">
        <v>415</v>
      </c>
      <c r="E1544" s="9" t="s">
        <v>498</v>
      </c>
      <c r="F1544" s="38">
        <v>454</v>
      </c>
      <c r="G1544" s="38"/>
      <c r="H1544" s="38">
        <v>454</v>
      </c>
      <c r="I1544" s="39"/>
      <c r="J1544" s="19"/>
      <c r="K1544" s="19"/>
      <c r="L1544" s="19"/>
      <c r="M1544" s="19"/>
      <c r="N1544" s="38">
        <f>F1544+J1544+K1544</f>
        <v>454</v>
      </c>
      <c r="O1544" s="38">
        <f>G1544+K1544</f>
        <v>0</v>
      </c>
      <c r="P1544" s="38">
        <f>H1544+L1544+M1544</f>
        <v>454</v>
      </c>
      <c r="Q1544" s="39">
        <f>I1544+M1544</f>
        <v>0</v>
      </c>
      <c r="R1544" s="110"/>
    </row>
    <row r="1545" spans="1:18" ht="20.25">
      <c r="A1545" s="8" t="s">
        <v>115</v>
      </c>
      <c r="B1545" s="9" t="s">
        <v>111</v>
      </c>
      <c r="C1545" s="9" t="s">
        <v>55</v>
      </c>
      <c r="D1545" s="9" t="s">
        <v>116</v>
      </c>
      <c r="E1545" s="9"/>
      <c r="F1545" s="38">
        <f>F1546+F1549+F1552+F1555</f>
        <v>6310</v>
      </c>
      <c r="G1545" s="38">
        <f t="shared" ref="G1545:I1545" si="613">G1546+G1549+G1552+G1555</f>
        <v>0</v>
      </c>
      <c r="H1545" s="38">
        <f t="shared" si="613"/>
        <v>6310</v>
      </c>
      <c r="I1545" s="38">
        <f t="shared" si="613"/>
        <v>0</v>
      </c>
      <c r="J1545" s="38">
        <f t="shared" ref="J1545:Q1545" si="614">J1546+J1549+J1552</f>
        <v>0</v>
      </c>
      <c r="K1545" s="38">
        <f t="shared" si="614"/>
        <v>0</v>
      </c>
      <c r="L1545" s="38">
        <f t="shared" si="614"/>
        <v>0</v>
      </c>
      <c r="M1545" s="38">
        <f t="shared" si="614"/>
        <v>0</v>
      </c>
      <c r="N1545" s="38">
        <f t="shared" si="614"/>
        <v>5310</v>
      </c>
      <c r="O1545" s="38">
        <f t="shared" si="614"/>
        <v>0</v>
      </c>
      <c r="P1545" s="38">
        <f t="shared" si="614"/>
        <v>5310</v>
      </c>
      <c r="Q1545" s="38">
        <f t="shared" si="614"/>
        <v>0</v>
      </c>
      <c r="R1545" s="110"/>
    </row>
    <row r="1546" spans="1:18" ht="115.5" hidden="1" customHeight="1">
      <c r="A1546" s="124" t="s">
        <v>831</v>
      </c>
      <c r="B1546" s="133" t="s">
        <v>111</v>
      </c>
      <c r="C1546" s="133" t="s">
        <v>55</v>
      </c>
      <c r="D1546" s="133" t="s">
        <v>832</v>
      </c>
      <c r="E1546" s="133"/>
      <c r="F1546" s="127">
        <f>F1547</f>
        <v>0</v>
      </c>
      <c r="G1546" s="127">
        <f t="shared" ref="G1546:Q1547" si="615">G1547</f>
        <v>0</v>
      </c>
      <c r="H1546" s="127">
        <f t="shared" si="615"/>
        <v>0</v>
      </c>
      <c r="I1546" s="127">
        <f t="shared" si="615"/>
        <v>0</v>
      </c>
      <c r="J1546" s="38">
        <f t="shared" si="615"/>
        <v>0</v>
      </c>
      <c r="K1546" s="38">
        <f t="shared" si="615"/>
        <v>0</v>
      </c>
      <c r="L1546" s="38">
        <f t="shared" si="615"/>
        <v>0</v>
      </c>
      <c r="M1546" s="38">
        <f t="shared" si="615"/>
        <v>0</v>
      </c>
      <c r="N1546" s="38">
        <f t="shared" si="615"/>
        <v>0</v>
      </c>
      <c r="O1546" s="38">
        <f t="shared" si="615"/>
        <v>0</v>
      </c>
      <c r="P1546" s="38">
        <f t="shared" si="615"/>
        <v>0</v>
      </c>
      <c r="Q1546" s="38">
        <f t="shared" si="615"/>
        <v>0</v>
      </c>
      <c r="R1546" s="110"/>
    </row>
    <row r="1547" spans="1:18" ht="33.75" hidden="1">
      <c r="A1547" s="124" t="s">
        <v>77</v>
      </c>
      <c r="B1547" s="133" t="s">
        <v>111</v>
      </c>
      <c r="C1547" s="133" t="s">
        <v>55</v>
      </c>
      <c r="D1547" s="133" t="s">
        <v>832</v>
      </c>
      <c r="E1547" s="133">
        <v>600</v>
      </c>
      <c r="F1547" s="127">
        <f>F1548</f>
        <v>0</v>
      </c>
      <c r="G1547" s="127">
        <f t="shared" si="615"/>
        <v>0</v>
      </c>
      <c r="H1547" s="127">
        <f t="shared" si="615"/>
        <v>0</v>
      </c>
      <c r="I1547" s="127">
        <f t="shared" si="615"/>
        <v>0</v>
      </c>
      <c r="J1547" s="38">
        <f t="shared" si="615"/>
        <v>0</v>
      </c>
      <c r="K1547" s="38">
        <f t="shared" si="615"/>
        <v>0</v>
      </c>
      <c r="L1547" s="38">
        <f t="shared" si="615"/>
        <v>0</v>
      </c>
      <c r="M1547" s="38">
        <f t="shared" si="615"/>
        <v>0</v>
      </c>
      <c r="N1547" s="38">
        <f t="shared" si="615"/>
        <v>0</v>
      </c>
      <c r="O1547" s="38">
        <f t="shared" si="615"/>
        <v>0</v>
      </c>
      <c r="P1547" s="38">
        <f t="shared" si="615"/>
        <v>0</v>
      </c>
      <c r="Q1547" s="38">
        <f t="shared" si="615"/>
        <v>0</v>
      </c>
      <c r="R1547" s="110"/>
    </row>
    <row r="1548" spans="1:18" ht="66.75" hidden="1">
      <c r="A1548" s="124" t="s">
        <v>833</v>
      </c>
      <c r="B1548" s="133" t="s">
        <v>111</v>
      </c>
      <c r="C1548" s="133" t="s">
        <v>55</v>
      </c>
      <c r="D1548" s="133" t="s">
        <v>832</v>
      </c>
      <c r="E1548" s="133" t="s">
        <v>537</v>
      </c>
      <c r="F1548" s="127"/>
      <c r="G1548" s="127"/>
      <c r="H1548" s="127"/>
      <c r="I1548" s="128"/>
      <c r="J1548" s="19"/>
      <c r="K1548" s="19"/>
      <c r="L1548" s="19"/>
      <c r="M1548" s="19"/>
      <c r="N1548" s="38">
        <f>F1548+J1548+K1548</f>
        <v>0</v>
      </c>
      <c r="O1548" s="38">
        <f>G1548+K1548</f>
        <v>0</v>
      </c>
      <c r="P1548" s="38">
        <f>H1548+L1548+M1548</f>
        <v>0</v>
      </c>
      <c r="Q1548" s="39">
        <f>I1548+M1548</f>
        <v>0</v>
      </c>
      <c r="R1548" s="110"/>
    </row>
    <row r="1549" spans="1:18" ht="66.75">
      <c r="A1549" s="8" t="s">
        <v>416</v>
      </c>
      <c r="B1549" s="9" t="s">
        <v>111</v>
      </c>
      <c r="C1549" s="9" t="s">
        <v>55</v>
      </c>
      <c r="D1549" s="9" t="s">
        <v>417</v>
      </c>
      <c r="E1549" s="9"/>
      <c r="F1549" s="38">
        <f>F1550</f>
        <v>1000</v>
      </c>
      <c r="G1549" s="38">
        <f t="shared" ref="G1549:Q1550" si="616">G1550</f>
        <v>0</v>
      </c>
      <c r="H1549" s="38">
        <f t="shared" si="616"/>
        <v>1000</v>
      </c>
      <c r="I1549" s="38">
        <f t="shared" si="616"/>
        <v>0</v>
      </c>
      <c r="J1549" s="38">
        <f t="shared" si="616"/>
        <v>0</v>
      </c>
      <c r="K1549" s="38">
        <f t="shared" si="616"/>
        <v>0</v>
      </c>
      <c r="L1549" s="38">
        <f t="shared" si="616"/>
        <v>0</v>
      </c>
      <c r="M1549" s="38">
        <f t="shared" si="616"/>
        <v>0</v>
      </c>
      <c r="N1549" s="38">
        <f t="shared" si="616"/>
        <v>1000</v>
      </c>
      <c r="O1549" s="38">
        <f t="shared" si="616"/>
        <v>0</v>
      </c>
      <c r="P1549" s="38">
        <f t="shared" si="616"/>
        <v>1000</v>
      </c>
      <c r="Q1549" s="38">
        <f t="shared" si="616"/>
        <v>0</v>
      </c>
      <c r="R1549" s="110"/>
    </row>
    <row r="1550" spans="1:18" ht="33.75">
      <c r="A1550" s="8" t="s">
        <v>77</v>
      </c>
      <c r="B1550" s="9" t="s">
        <v>111</v>
      </c>
      <c r="C1550" s="9" t="s">
        <v>55</v>
      </c>
      <c r="D1550" s="9" t="s">
        <v>417</v>
      </c>
      <c r="E1550" s="9">
        <v>600</v>
      </c>
      <c r="F1550" s="38">
        <f>F1551</f>
        <v>1000</v>
      </c>
      <c r="G1550" s="38">
        <f t="shared" si="616"/>
        <v>0</v>
      </c>
      <c r="H1550" s="38">
        <f t="shared" si="616"/>
        <v>1000</v>
      </c>
      <c r="I1550" s="38">
        <f t="shared" si="616"/>
        <v>0</v>
      </c>
      <c r="J1550" s="38">
        <f t="shared" si="616"/>
        <v>0</v>
      </c>
      <c r="K1550" s="38">
        <f t="shared" si="616"/>
        <v>0</v>
      </c>
      <c r="L1550" s="38">
        <f t="shared" si="616"/>
        <v>0</v>
      </c>
      <c r="M1550" s="38">
        <f t="shared" si="616"/>
        <v>0</v>
      </c>
      <c r="N1550" s="38">
        <f t="shared" si="616"/>
        <v>1000</v>
      </c>
      <c r="O1550" s="38">
        <f t="shared" si="616"/>
        <v>0</v>
      </c>
      <c r="P1550" s="38">
        <f t="shared" si="616"/>
        <v>1000</v>
      </c>
      <c r="Q1550" s="38">
        <f t="shared" si="616"/>
        <v>0</v>
      </c>
      <c r="R1550" s="110"/>
    </row>
    <row r="1551" spans="1:18" ht="66.75">
      <c r="A1551" s="8" t="s">
        <v>119</v>
      </c>
      <c r="B1551" s="9" t="s">
        <v>111</v>
      </c>
      <c r="C1551" s="9" t="s">
        <v>55</v>
      </c>
      <c r="D1551" s="9" t="s">
        <v>417</v>
      </c>
      <c r="E1551" s="9" t="s">
        <v>537</v>
      </c>
      <c r="F1551" s="38">
        <v>1000</v>
      </c>
      <c r="G1551" s="38"/>
      <c r="H1551" s="38">
        <v>1000</v>
      </c>
      <c r="I1551" s="39"/>
      <c r="J1551" s="19"/>
      <c r="K1551" s="19"/>
      <c r="L1551" s="19"/>
      <c r="M1551" s="19"/>
      <c r="N1551" s="38">
        <f>F1551+J1551+K1551</f>
        <v>1000</v>
      </c>
      <c r="O1551" s="38">
        <f>G1551+K1551</f>
        <v>0</v>
      </c>
      <c r="P1551" s="38">
        <f>H1551+L1551+M1551</f>
        <v>1000</v>
      </c>
      <c r="Q1551" s="39">
        <f>I1551+M1551</f>
        <v>0</v>
      </c>
      <c r="R1551" s="110"/>
    </row>
    <row r="1552" spans="1:18" ht="99.75">
      <c r="A1552" s="8" t="s">
        <v>418</v>
      </c>
      <c r="B1552" s="9" t="s">
        <v>111</v>
      </c>
      <c r="C1552" s="9" t="s">
        <v>55</v>
      </c>
      <c r="D1552" s="9" t="s">
        <v>419</v>
      </c>
      <c r="E1552" s="9"/>
      <c r="F1552" s="38">
        <f>F1553</f>
        <v>4310</v>
      </c>
      <c r="G1552" s="38">
        <f t="shared" ref="G1552:Q1553" si="617">G1553</f>
        <v>0</v>
      </c>
      <c r="H1552" s="38">
        <f t="shared" si="617"/>
        <v>4310</v>
      </c>
      <c r="I1552" s="38">
        <f t="shared" si="617"/>
        <v>0</v>
      </c>
      <c r="J1552" s="38">
        <f t="shared" si="617"/>
        <v>0</v>
      </c>
      <c r="K1552" s="38">
        <f t="shared" si="617"/>
        <v>0</v>
      </c>
      <c r="L1552" s="38">
        <f t="shared" si="617"/>
        <v>0</v>
      </c>
      <c r="M1552" s="38">
        <f t="shared" si="617"/>
        <v>0</v>
      </c>
      <c r="N1552" s="38">
        <f t="shared" si="617"/>
        <v>4310</v>
      </c>
      <c r="O1552" s="38">
        <f t="shared" si="617"/>
        <v>0</v>
      </c>
      <c r="P1552" s="38">
        <f t="shared" si="617"/>
        <v>4310</v>
      </c>
      <c r="Q1552" s="38">
        <f t="shared" si="617"/>
        <v>0</v>
      </c>
      <c r="R1552" s="110"/>
    </row>
    <row r="1553" spans="1:18" ht="33.75">
      <c r="A1553" s="8" t="s">
        <v>77</v>
      </c>
      <c r="B1553" s="9" t="s">
        <v>111</v>
      </c>
      <c r="C1553" s="9" t="s">
        <v>55</v>
      </c>
      <c r="D1553" s="9" t="s">
        <v>419</v>
      </c>
      <c r="E1553" s="9" t="s">
        <v>471</v>
      </c>
      <c r="F1553" s="38">
        <f>F1554</f>
        <v>4310</v>
      </c>
      <c r="G1553" s="38">
        <f t="shared" si="617"/>
        <v>0</v>
      </c>
      <c r="H1553" s="38">
        <f t="shared" si="617"/>
        <v>4310</v>
      </c>
      <c r="I1553" s="38">
        <f t="shared" si="617"/>
        <v>0</v>
      </c>
      <c r="J1553" s="38">
        <f t="shared" si="617"/>
        <v>0</v>
      </c>
      <c r="K1553" s="38">
        <f t="shared" si="617"/>
        <v>0</v>
      </c>
      <c r="L1553" s="38">
        <f t="shared" si="617"/>
        <v>0</v>
      </c>
      <c r="M1553" s="38">
        <f t="shared" si="617"/>
        <v>0</v>
      </c>
      <c r="N1553" s="38">
        <f t="shared" si="617"/>
        <v>4310</v>
      </c>
      <c r="O1553" s="38">
        <f t="shared" si="617"/>
        <v>0</v>
      </c>
      <c r="P1553" s="38">
        <f t="shared" si="617"/>
        <v>4310</v>
      </c>
      <c r="Q1553" s="38">
        <f t="shared" si="617"/>
        <v>0</v>
      </c>
      <c r="R1553" s="110"/>
    </row>
    <row r="1554" spans="1:18" ht="66.75">
      <c r="A1554" s="8" t="s">
        <v>119</v>
      </c>
      <c r="B1554" s="9" t="s">
        <v>111</v>
      </c>
      <c r="C1554" s="9" t="s">
        <v>55</v>
      </c>
      <c r="D1554" s="9" t="s">
        <v>419</v>
      </c>
      <c r="E1554" s="9" t="s">
        <v>537</v>
      </c>
      <c r="F1554" s="38">
        <v>4310</v>
      </c>
      <c r="G1554" s="38"/>
      <c r="H1554" s="38">
        <v>4310</v>
      </c>
      <c r="I1554" s="39"/>
      <c r="J1554" s="19"/>
      <c r="K1554" s="19"/>
      <c r="L1554" s="19"/>
      <c r="M1554" s="19"/>
      <c r="N1554" s="38">
        <f>F1554+J1554+K1554</f>
        <v>4310</v>
      </c>
      <c r="O1554" s="38">
        <f>G1554+K1554</f>
        <v>0</v>
      </c>
      <c r="P1554" s="38">
        <f>H1554+L1554+M1554</f>
        <v>4310</v>
      </c>
      <c r="Q1554" s="39">
        <f>I1554+M1554</f>
        <v>0</v>
      </c>
      <c r="R1554" s="110"/>
    </row>
    <row r="1555" spans="1:18" ht="83.25">
      <c r="A1555" s="8" t="s">
        <v>539</v>
      </c>
      <c r="B1555" s="9" t="s">
        <v>111</v>
      </c>
      <c r="C1555" s="9" t="s">
        <v>55</v>
      </c>
      <c r="D1555" s="9" t="s">
        <v>538</v>
      </c>
      <c r="E1555" s="9"/>
      <c r="F1555" s="38">
        <f>F1556</f>
        <v>1000</v>
      </c>
      <c r="G1555" s="38">
        <f t="shared" ref="G1555:I1556" si="618">G1556</f>
        <v>0</v>
      </c>
      <c r="H1555" s="38">
        <f t="shared" si="618"/>
        <v>1000</v>
      </c>
      <c r="I1555" s="38">
        <f t="shared" si="618"/>
        <v>0</v>
      </c>
      <c r="J1555" s="19"/>
      <c r="K1555" s="19"/>
      <c r="L1555" s="19"/>
      <c r="M1555" s="19"/>
      <c r="N1555" s="38"/>
      <c r="O1555" s="38"/>
      <c r="P1555" s="38"/>
      <c r="Q1555" s="39"/>
      <c r="R1555" s="110"/>
    </row>
    <row r="1556" spans="1:18" ht="33.75">
      <c r="A1556" s="8" t="s">
        <v>77</v>
      </c>
      <c r="B1556" s="9" t="s">
        <v>111</v>
      </c>
      <c r="C1556" s="9" t="s">
        <v>55</v>
      </c>
      <c r="D1556" s="9" t="s">
        <v>538</v>
      </c>
      <c r="E1556" s="9" t="s">
        <v>471</v>
      </c>
      <c r="F1556" s="38">
        <f>F1557</f>
        <v>1000</v>
      </c>
      <c r="G1556" s="38">
        <f t="shared" si="618"/>
        <v>0</v>
      </c>
      <c r="H1556" s="38">
        <f t="shared" si="618"/>
        <v>1000</v>
      </c>
      <c r="I1556" s="38">
        <f t="shared" si="618"/>
        <v>0</v>
      </c>
      <c r="J1556" s="19"/>
      <c r="K1556" s="19"/>
      <c r="L1556" s="19"/>
      <c r="M1556" s="19"/>
      <c r="N1556" s="38"/>
      <c r="O1556" s="38"/>
      <c r="P1556" s="38"/>
      <c r="Q1556" s="39"/>
      <c r="R1556" s="110"/>
    </row>
    <row r="1557" spans="1:18" ht="66.75">
      <c r="A1557" s="8" t="s">
        <v>119</v>
      </c>
      <c r="B1557" s="9" t="s">
        <v>111</v>
      </c>
      <c r="C1557" s="9" t="s">
        <v>55</v>
      </c>
      <c r="D1557" s="9" t="s">
        <v>538</v>
      </c>
      <c r="E1557" s="9" t="s">
        <v>537</v>
      </c>
      <c r="F1557" s="38">
        <v>1000</v>
      </c>
      <c r="G1557" s="38"/>
      <c r="H1557" s="38">
        <v>1000</v>
      </c>
      <c r="I1557" s="39"/>
      <c r="J1557" s="19"/>
      <c r="K1557" s="19"/>
      <c r="L1557" s="19"/>
      <c r="M1557" s="19"/>
      <c r="N1557" s="38"/>
      <c r="O1557" s="38"/>
      <c r="P1557" s="38"/>
      <c r="Q1557" s="39"/>
      <c r="R1557" s="110"/>
    </row>
    <row r="1558" spans="1:18" ht="20.25">
      <c r="A1558" s="10" t="s">
        <v>19</v>
      </c>
      <c r="B1558" s="3" t="s">
        <v>111</v>
      </c>
      <c r="C1558" s="3" t="s">
        <v>55</v>
      </c>
      <c r="D1558" s="5" t="s">
        <v>20</v>
      </c>
      <c r="E1558" s="3"/>
      <c r="F1558" s="38">
        <f>F1559+F1571+F1567</f>
        <v>0</v>
      </c>
      <c r="G1558" s="38">
        <f>G1559+G1571+G1567</f>
        <v>0</v>
      </c>
      <c r="H1558" s="38">
        <f>H1559+H1571+H1567</f>
        <v>2310</v>
      </c>
      <c r="I1558" s="38">
        <f>I1559+I1571+I1567</f>
        <v>0</v>
      </c>
      <c r="J1558" s="19"/>
      <c r="K1558" s="19"/>
      <c r="L1558" s="19"/>
      <c r="M1558" s="19"/>
      <c r="N1558" s="38">
        <f>N1559+N1571+N1567</f>
        <v>0</v>
      </c>
      <c r="O1558" s="38">
        <f>O1559+O1571+O1567</f>
        <v>0</v>
      </c>
      <c r="P1558" s="38">
        <f>P1559+P1571+P1567</f>
        <v>0</v>
      </c>
      <c r="Q1558" s="38">
        <f>Q1559+Q1571+Q1567</f>
        <v>0</v>
      </c>
      <c r="R1558" s="110"/>
    </row>
    <row r="1559" spans="1:18" ht="20.25">
      <c r="A1559" s="10" t="s">
        <v>531</v>
      </c>
      <c r="B1559" s="3" t="s">
        <v>111</v>
      </c>
      <c r="C1559" s="3" t="s">
        <v>55</v>
      </c>
      <c r="D1559" s="5" t="s">
        <v>94</v>
      </c>
      <c r="E1559" s="3"/>
      <c r="F1559" s="38">
        <f>F1560</f>
        <v>0</v>
      </c>
      <c r="G1559" s="38">
        <f>G1560</f>
        <v>0</v>
      </c>
      <c r="H1559" s="38">
        <f>H1560+H1563+H1565</f>
        <v>2310</v>
      </c>
      <c r="I1559" s="38">
        <f>I1560</f>
        <v>0</v>
      </c>
      <c r="J1559" s="19"/>
      <c r="K1559" s="19"/>
      <c r="L1559" s="19"/>
      <c r="M1559" s="19"/>
      <c r="N1559" s="38">
        <f>N1560</f>
        <v>0</v>
      </c>
      <c r="O1559" s="38">
        <f>O1560</f>
        <v>0</v>
      </c>
      <c r="P1559" s="38">
        <f>P1560</f>
        <v>0</v>
      </c>
      <c r="Q1559" s="38">
        <f>Q1560</f>
        <v>0</v>
      </c>
      <c r="R1559" s="110"/>
    </row>
    <row r="1560" spans="1:18" ht="20.25">
      <c r="A1560" s="8" t="s">
        <v>412</v>
      </c>
      <c r="B1560" s="3" t="s">
        <v>111</v>
      </c>
      <c r="C1560" s="3" t="s">
        <v>55</v>
      </c>
      <c r="D1560" s="5" t="s">
        <v>532</v>
      </c>
      <c r="E1560" s="3"/>
      <c r="F1560" s="38">
        <f>F1561+F1565</f>
        <v>0</v>
      </c>
      <c r="G1560" s="38">
        <f>G1561+G1565</f>
        <v>0</v>
      </c>
      <c r="H1560" s="38">
        <f>H1561+H1565</f>
        <v>288</v>
      </c>
      <c r="I1560" s="39">
        <f>I1561+I1565</f>
        <v>0</v>
      </c>
      <c r="J1560" s="19"/>
      <c r="K1560" s="19"/>
      <c r="L1560" s="19"/>
      <c r="M1560" s="19"/>
      <c r="N1560" s="38">
        <f>N1561+N1565</f>
        <v>0</v>
      </c>
      <c r="O1560" s="38">
        <f>O1561+O1565</f>
        <v>0</v>
      </c>
      <c r="P1560" s="38">
        <f>P1561+P1565</f>
        <v>0</v>
      </c>
      <c r="Q1560" s="39">
        <f>Q1561+Q1565</f>
        <v>0</v>
      </c>
      <c r="R1560" s="110"/>
    </row>
    <row r="1561" spans="1:18" ht="33.75">
      <c r="A1561" s="8" t="s">
        <v>35</v>
      </c>
      <c r="B1561" s="3" t="s">
        <v>111</v>
      </c>
      <c r="C1561" s="3" t="s">
        <v>55</v>
      </c>
      <c r="D1561" s="5" t="s">
        <v>532</v>
      </c>
      <c r="E1561" s="3" t="s">
        <v>483</v>
      </c>
      <c r="F1561" s="38">
        <f>F1562</f>
        <v>0</v>
      </c>
      <c r="G1561" s="38">
        <f>G1562</f>
        <v>0</v>
      </c>
      <c r="H1561" s="38">
        <f>H1562</f>
        <v>288</v>
      </c>
      <c r="I1561" s="39">
        <f>I1562</f>
        <v>0</v>
      </c>
      <c r="J1561" s="19"/>
      <c r="K1561" s="19"/>
      <c r="L1561" s="19"/>
      <c r="M1561" s="19"/>
      <c r="N1561" s="38">
        <f>N1562</f>
        <v>0</v>
      </c>
      <c r="O1561" s="38">
        <f>O1562</f>
        <v>0</v>
      </c>
      <c r="P1561" s="38">
        <f>P1562</f>
        <v>0</v>
      </c>
      <c r="Q1561" s="39">
        <f>Q1562</f>
        <v>0</v>
      </c>
      <c r="R1561" s="110"/>
    </row>
    <row r="1562" spans="1:18" ht="33" customHeight="1">
      <c r="A1562" s="8" t="s">
        <v>36</v>
      </c>
      <c r="B1562" s="3" t="s">
        <v>111</v>
      </c>
      <c r="C1562" s="3" t="s">
        <v>55</v>
      </c>
      <c r="D1562" s="5" t="s">
        <v>532</v>
      </c>
      <c r="E1562" s="3" t="s">
        <v>484</v>
      </c>
      <c r="F1562" s="38"/>
      <c r="G1562" s="38"/>
      <c r="H1562" s="38">
        <v>288</v>
      </c>
      <c r="I1562" s="39"/>
      <c r="J1562" s="19"/>
      <c r="K1562" s="19"/>
      <c r="L1562" s="19"/>
      <c r="M1562" s="19"/>
      <c r="N1562" s="38"/>
      <c r="O1562" s="38"/>
      <c r="P1562" s="38"/>
      <c r="Q1562" s="39"/>
      <c r="R1562" s="110"/>
    </row>
    <row r="1563" spans="1:18" ht="20.25">
      <c r="A1563" s="8" t="s">
        <v>37</v>
      </c>
      <c r="B1563" s="9" t="s">
        <v>111</v>
      </c>
      <c r="C1563" s="9" t="s">
        <v>55</v>
      </c>
      <c r="D1563" s="5" t="s">
        <v>532</v>
      </c>
      <c r="E1563" s="9" t="s">
        <v>497</v>
      </c>
      <c r="F1563" s="38">
        <f>F1564</f>
        <v>0</v>
      </c>
      <c r="G1563" s="38">
        <f>G1564</f>
        <v>0</v>
      </c>
      <c r="H1563" s="38">
        <f>H1564</f>
        <v>2022</v>
      </c>
      <c r="I1563" s="39">
        <f>I1564</f>
        <v>0</v>
      </c>
      <c r="J1563" s="19"/>
      <c r="K1563" s="19"/>
      <c r="L1563" s="19"/>
      <c r="M1563" s="19"/>
      <c r="N1563" s="38"/>
      <c r="O1563" s="38"/>
      <c r="P1563" s="38"/>
      <c r="Q1563" s="39"/>
      <c r="R1563" s="110"/>
    </row>
    <row r="1564" spans="1:18" ht="20.25">
      <c r="A1564" s="8" t="s">
        <v>38</v>
      </c>
      <c r="B1564" s="9" t="s">
        <v>111</v>
      </c>
      <c r="C1564" s="9" t="s">
        <v>55</v>
      </c>
      <c r="D1564" s="5" t="s">
        <v>532</v>
      </c>
      <c r="E1564" s="9" t="s">
        <v>498</v>
      </c>
      <c r="F1564" s="38"/>
      <c r="G1564" s="38"/>
      <c r="H1564" s="38">
        <v>2022</v>
      </c>
      <c r="I1564" s="39"/>
      <c r="J1564" s="19"/>
      <c r="K1564" s="19"/>
      <c r="L1564" s="19"/>
      <c r="M1564" s="19"/>
      <c r="N1564" s="38"/>
      <c r="O1564" s="38"/>
      <c r="P1564" s="38"/>
      <c r="Q1564" s="39"/>
      <c r="R1564" s="110"/>
    </row>
    <row r="1565" spans="1:18" ht="33.75" hidden="1">
      <c r="A1565" s="124" t="s">
        <v>77</v>
      </c>
      <c r="B1565" s="133" t="s">
        <v>111</v>
      </c>
      <c r="C1565" s="133" t="s">
        <v>55</v>
      </c>
      <c r="D1565" s="131" t="s">
        <v>532</v>
      </c>
      <c r="E1565" s="133" t="s">
        <v>471</v>
      </c>
      <c r="F1565" s="127">
        <f>F1566</f>
        <v>0</v>
      </c>
      <c r="G1565" s="127">
        <f>G1566</f>
        <v>0</v>
      </c>
      <c r="H1565" s="127">
        <f>H1566</f>
        <v>0</v>
      </c>
      <c r="I1565" s="128">
        <f>I1566</f>
        <v>0</v>
      </c>
      <c r="J1565" s="19"/>
      <c r="K1565" s="19"/>
      <c r="L1565" s="19"/>
      <c r="M1565" s="19"/>
      <c r="N1565" s="38">
        <f>N1566</f>
        <v>0</v>
      </c>
      <c r="O1565" s="38">
        <f>O1566</f>
        <v>0</v>
      </c>
      <c r="P1565" s="38">
        <f>P1566</f>
        <v>0</v>
      </c>
      <c r="Q1565" s="39">
        <f>Q1566</f>
        <v>0</v>
      </c>
      <c r="R1565" s="110"/>
    </row>
    <row r="1566" spans="1:18" ht="20.25" hidden="1">
      <c r="A1566" s="124" t="s">
        <v>78</v>
      </c>
      <c r="B1566" s="133" t="s">
        <v>111</v>
      </c>
      <c r="C1566" s="133" t="s">
        <v>55</v>
      </c>
      <c r="D1566" s="131" t="s">
        <v>532</v>
      </c>
      <c r="E1566" s="133" t="s">
        <v>516</v>
      </c>
      <c r="F1566" s="127"/>
      <c r="G1566" s="127"/>
      <c r="H1566" s="127"/>
      <c r="I1566" s="128"/>
      <c r="J1566" s="19"/>
      <c r="K1566" s="19"/>
      <c r="L1566" s="19"/>
      <c r="M1566" s="19"/>
      <c r="N1566" s="38"/>
      <c r="O1566" s="38"/>
      <c r="P1566" s="38"/>
      <c r="Q1566" s="39"/>
      <c r="R1566" s="110"/>
    </row>
    <row r="1567" spans="1:18" ht="20.25" hidden="1">
      <c r="A1567" s="130" t="s">
        <v>743</v>
      </c>
      <c r="B1567" s="133" t="s">
        <v>111</v>
      </c>
      <c r="C1567" s="133" t="s">
        <v>55</v>
      </c>
      <c r="D1567" s="133" t="s">
        <v>834</v>
      </c>
      <c r="E1567" s="133"/>
      <c r="F1567" s="127">
        <f>F1568</f>
        <v>0</v>
      </c>
      <c r="G1567" s="127">
        <f t="shared" ref="G1567:I1569" si="619">G1568</f>
        <v>0</v>
      </c>
      <c r="H1567" s="127">
        <f t="shared" si="619"/>
        <v>0</v>
      </c>
      <c r="I1567" s="127">
        <f t="shared" si="619"/>
        <v>0</v>
      </c>
      <c r="J1567" s="19"/>
      <c r="K1567" s="19"/>
      <c r="L1567" s="19"/>
      <c r="M1567" s="19"/>
      <c r="N1567" s="38">
        <f>N1568</f>
        <v>0</v>
      </c>
      <c r="O1567" s="38">
        <f t="shared" ref="O1567:Q1569" si="620">O1568</f>
        <v>0</v>
      </c>
      <c r="P1567" s="38">
        <f t="shared" si="620"/>
        <v>0</v>
      </c>
      <c r="Q1567" s="38">
        <f t="shared" si="620"/>
        <v>0</v>
      </c>
      <c r="R1567" s="110"/>
    </row>
    <row r="1568" spans="1:18" ht="66.75" hidden="1">
      <c r="A1568" s="130" t="s">
        <v>835</v>
      </c>
      <c r="B1568" s="133" t="s">
        <v>111</v>
      </c>
      <c r="C1568" s="133" t="s">
        <v>55</v>
      </c>
      <c r="D1568" s="133" t="s">
        <v>836</v>
      </c>
      <c r="E1568" s="133"/>
      <c r="F1568" s="127">
        <f>F1569</f>
        <v>0</v>
      </c>
      <c r="G1568" s="127">
        <f t="shared" si="619"/>
        <v>0</v>
      </c>
      <c r="H1568" s="127">
        <f t="shared" si="619"/>
        <v>0</v>
      </c>
      <c r="I1568" s="127">
        <f t="shared" si="619"/>
        <v>0</v>
      </c>
      <c r="J1568" s="19"/>
      <c r="K1568" s="19"/>
      <c r="L1568" s="19"/>
      <c r="M1568" s="19"/>
      <c r="N1568" s="38">
        <f>N1569</f>
        <v>0</v>
      </c>
      <c r="O1568" s="38">
        <f t="shared" si="620"/>
        <v>0</v>
      </c>
      <c r="P1568" s="38">
        <f t="shared" si="620"/>
        <v>0</v>
      </c>
      <c r="Q1568" s="38">
        <f t="shared" si="620"/>
        <v>0</v>
      </c>
      <c r="R1568" s="110"/>
    </row>
    <row r="1569" spans="1:18" ht="20.25" hidden="1">
      <c r="A1569" s="130" t="s">
        <v>37</v>
      </c>
      <c r="B1569" s="133" t="s">
        <v>111</v>
      </c>
      <c r="C1569" s="133" t="s">
        <v>55</v>
      </c>
      <c r="D1569" s="133" t="s">
        <v>836</v>
      </c>
      <c r="E1569" s="133" t="s">
        <v>497</v>
      </c>
      <c r="F1569" s="127">
        <f>F1570</f>
        <v>0</v>
      </c>
      <c r="G1569" s="127">
        <f t="shared" si="619"/>
        <v>0</v>
      </c>
      <c r="H1569" s="127">
        <f t="shared" si="619"/>
        <v>0</v>
      </c>
      <c r="I1569" s="127">
        <f t="shared" si="619"/>
        <v>0</v>
      </c>
      <c r="J1569" s="19"/>
      <c r="K1569" s="19"/>
      <c r="L1569" s="19"/>
      <c r="M1569" s="19"/>
      <c r="N1569" s="38">
        <f>N1570</f>
        <v>0</v>
      </c>
      <c r="O1569" s="38">
        <f t="shared" si="620"/>
        <v>0</v>
      </c>
      <c r="P1569" s="38">
        <f t="shared" si="620"/>
        <v>0</v>
      </c>
      <c r="Q1569" s="38">
        <f t="shared" si="620"/>
        <v>0</v>
      </c>
      <c r="R1569" s="110"/>
    </row>
    <row r="1570" spans="1:18" ht="33.75" hidden="1">
      <c r="A1570" s="130" t="s">
        <v>747</v>
      </c>
      <c r="B1570" s="133" t="s">
        <v>111</v>
      </c>
      <c r="C1570" s="133" t="s">
        <v>55</v>
      </c>
      <c r="D1570" s="133" t="s">
        <v>836</v>
      </c>
      <c r="E1570" s="133" t="s">
        <v>748</v>
      </c>
      <c r="F1570" s="127"/>
      <c r="G1570" s="127"/>
      <c r="H1570" s="127"/>
      <c r="I1570" s="128"/>
      <c r="J1570" s="19"/>
      <c r="K1570" s="19"/>
      <c r="L1570" s="19"/>
      <c r="M1570" s="19"/>
      <c r="N1570" s="38"/>
      <c r="O1570" s="38"/>
      <c r="P1570" s="38"/>
      <c r="Q1570" s="39"/>
      <c r="R1570" s="110"/>
    </row>
    <row r="1571" spans="1:18" ht="20.25" hidden="1">
      <c r="A1571" s="130" t="s">
        <v>115</v>
      </c>
      <c r="B1571" s="133" t="s">
        <v>111</v>
      </c>
      <c r="C1571" s="133" t="s">
        <v>55</v>
      </c>
      <c r="D1571" s="133" t="s">
        <v>837</v>
      </c>
      <c r="E1571" s="133"/>
      <c r="F1571" s="127">
        <f>F1572</f>
        <v>0</v>
      </c>
      <c r="G1571" s="127">
        <f>G1572</f>
        <v>0</v>
      </c>
      <c r="H1571" s="127">
        <f>H1572</f>
        <v>0</v>
      </c>
      <c r="I1571" s="127">
        <f>I1572</f>
        <v>0</v>
      </c>
      <c r="J1571" s="19"/>
      <c r="K1571" s="19"/>
      <c r="L1571" s="19"/>
      <c r="M1571" s="19"/>
      <c r="N1571" s="38">
        <f>N1572</f>
        <v>0</v>
      </c>
      <c r="O1571" s="38">
        <f t="shared" ref="O1571:Q1573" si="621">O1572</f>
        <v>0</v>
      </c>
      <c r="P1571" s="38">
        <f t="shared" si="621"/>
        <v>0</v>
      </c>
      <c r="Q1571" s="38">
        <f t="shared" si="621"/>
        <v>0</v>
      </c>
      <c r="R1571" s="110"/>
    </row>
    <row r="1572" spans="1:18" ht="66.75" hidden="1">
      <c r="A1572" s="130" t="s">
        <v>416</v>
      </c>
      <c r="B1572" s="133" t="s">
        <v>111</v>
      </c>
      <c r="C1572" s="133" t="s">
        <v>55</v>
      </c>
      <c r="D1572" s="133" t="s">
        <v>838</v>
      </c>
      <c r="E1572" s="133"/>
      <c r="F1572" s="127">
        <f>F1573</f>
        <v>0</v>
      </c>
      <c r="G1572" s="127">
        <f t="shared" ref="G1572:I1573" si="622">G1573</f>
        <v>0</v>
      </c>
      <c r="H1572" s="127">
        <f t="shared" si="622"/>
        <v>0</v>
      </c>
      <c r="I1572" s="128">
        <f t="shared" si="622"/>
        <v>0</v>
      </c>
      <c r="J1572" s="19"/>
      <c r="K1572" s="19"/>
      <c r="L1572" s="19"/>
      <c r="M1572" s="19"/>
      <c r="N1572" s="38">
        <f>N1573</f>
        <v>0</v>
      </c>
      <c r="O1572" s="38">
        <f t="shared" si="621"/>
        <v>0</v>
      </c>
      <c r="P1572" s="38">
        <f t="shared" si="621"/>
        <v>0</v>
      </c>
      <c r="Q1572" s="39">
        <f t="shared" si="621"/>
        <v>0</v>
      </c>
      <c r="R1572" s="110"/>
    </row>
    <row r="1573" spans="1:18" ht="33.75" hidden="1">
      <c r="A1573" s="130" t="s">
        <v>77</v>
      </c>
      <c r="B1573" s="133" t="s">
        <v>111</v>
      </c>
      <c r="C1573" s="133" t="s">
        <v>55</v>
      </c>
      <c r="D1573" s="133" t="s">
        <v>838</v>
      </c>
      <c r="E1573" s="133">
        <v>600</v>
      </c>
      <c r="F1573" s="127">
        <f>F1574</f>
        <v>0</v>
      </c>
      <c r="G1573" s="127">
        <f t="shared" si="622"/>
        <v>0</v>
      </c>
      <c r="H1573" s="127">
        <f t="shared" si="622"/>
        <v>0</v>
      </c>
      <c r="I1573" s="128">
        <f t="shared" si="622"/>
        <v>0</v>
      </c>
      <c r="J1573" s="19"/>
      <c r="K1573" s="19"/>
      <c r="L1573" s="19"/>
      <c r="M1573" s="19"/>
      <c r="N1573" s="38">
        <f>N1574</f>
        <v>0</v>
      </c>
      <c r="O1573" s="38">
        <f t="shared" si="621"/>
        <v>0</v>
      </c>
      <c r="P1573" s="38">
        <f t="shared" si="621"/>
        <v>0</v>
      </c>
      <c r="Q1573" s="39">
        <f t="shared" si="621"/>
        <v>0</v>
      </c>
      <c r="R1573" s="110"/>
    </row>
    <row r="1574" spans="1:18" ht="66.75" hidden="1">
      <c r="A1574" s="130" t="s">
        <v>119</v>
      </c>
      <c r="B1574" s="133" t="s">
        <v>111</v>
      </c>
      <c r="C1574" s="133" t="s">
        <v>55</v>
      </c>
      <c r="D1574" s="133" t="s">
        <v>838</v>
      </c>
      <c r="E1574" s="133" t="s">
        <v>537</v>
      </c>
      <c r="F1574" s="127"/>
      <c r="G1574" s="127"/>
      <c r="H1574" s="127"/>
      <c r="I1574" s="128"/>
      <c r="J1574" s="19"/>
      <c r="K1574" s="19"/>
      <c r="L1574" s="19"/>
      <c r="M1574" s="19"/>
      <c r="N1574" s="38"/>
      <c r="O1574" s="38"/>
      <c r="P1574" s="38"/>
      <c r="Q1574" s="39"/>
      <c r="R1574" s="110"/>
    </row>
    <row r="1575" spans="1:18" s="32" customFormat="1" ht="20.25">
      <c r="A1575" s="27"/>
      <c r="B1575" s="68"/>
      <c r="C1575" s="68"/>
      <c r="D1575" s="84"/>
      <c r="E1575" s="68"/>
      <c r="F1575" s="85"/>
      <c r="G1575" s="85"/>
      <c r="H1575" s="85"/>
      <c r="I1575" s="85"/>
      <c r="J1575" s="85"/>
      <c r="K1575" s="85"/>
      <c r="L1575" s="85"/>
      <c r="M1575" s="85"/>
      <c r="N1575" s="85"/>
      <c r="O1575" s="85"/>
      <c r="P1575" s="85"/>
      <c r="Q1575" s="85"/>
      <c r="R1575" s="110"/>
    </row>
    <row r="1576" spans="1:18" ht="20.25">
      <c r="A1576" s="21" t="s">
        <v>420</v>
      </c>
      <c r="B1576" s="22" t="s">
        <v>421</v>
      </c>
      <c r="C1576" s="22"/>
      <c r="D1576" s="51"/>
      <c r="E1576" s="3"/>
      <c r="F1576" s="24">
        <f>F1578+F1598+F1616</f>
        <v>31039</v>
      </c>
      <c r="G1576" s="24">
        <f t="shared" ref="G1576:Q1576" si="623">G1578+G1598+G1616</f>
        <v>0</v>
      </c>
      <c r="H1576" s="24">
        <f t="shared" si="623"/>
        <v>31039</v>
      </c>
      <c r="I1576" s="24">
        <f t="shared" si="623"/>
        <v>0</v>
      </c>
      <c r="J1576" s="24">
        <f t="shared" si="623"/>
        <v>0</v>
      </c>
      <c r="K1576" s="24">
        <f t="shared" si="623"/>
        <v>0</v>
      </c>
      <c r="L1576" s="24">
        <f t="shared" si="623"/>
        <v>0</v>
      </c>
      <c r="M1576" s="24">
        <f t="shared" si="623"/>
        <v>0</v>
      </c>
      <c r="N1576" s="24">
        <f t="shared" si="623"/>
        <v>31039</v>
      </c>
      <c r="O1576" s="24">
        <f t="shared" si="623"/>
        <v>0</v>
      </c>
      <c r="P1576" s="24">
        <f t="shared" si="623"/>
        <v>31039</v>
      </c>
      <c r="Q1576" s="24">
        <f t="shared" si="623"/>
        <v>0</v>
      </c>
      <c r="R1576" s="110"/>
    </row>
    <row r="1577" spans="1:18" s="32" customFormat="1" ht="20.25">
      <c r="A1577" s="70"/>
      <c r="B1577" s="71"/>
      <c r="C1577" s="71"/>
      <c r="D1577" s="84"/>
      <c r="E1577" s="68"/>
      <c r="F1577" s="94"/>
      <c r="G1577" s="94"/>
      <c r="H1577" s="94"/>
      <c r="I1577" s="94"/>
      <c r="J1577" s="94"/>
      <c r="K1577" s="94"/>
      <c r="L1577" s="94"/>
      <c r="M1577" s="94"/>
      <c r="N1577" s="94"/>
      <c r="O1577" s="94"/>
      <c r="P1577" s="94"/>
      <c r="Q1577" s="94"/>
      <c r="R1577" s="110"/>
    </row>
    <row r="1578" spans="1:18" ht="20.25">
      <c r="A1578" s="33" t="s">
        <v>422</v>
      </c>
      <c r="B1578" s="34" t="s">
        <v>59</v>
      </c>
      <c r="C1578" s="34" t="s">
        <v>17</v>
      </c>
      <c r="D1578" s="51"/>
      <c r="E1578" s="3"/>
      <c r="F1578" s="36">
        <f>F1579+F1588</f>
        <v>23606</v>
      </c>
      <c r="G1578" s="36">
        <f t="shared" ref="G1578:Q1578" si="624">G1579+G1588</f>
        <v>0</v>
      </c>
      <c r="H1578" s="36">
        <f t="shared" si="624"/>
        <v>23606</v>
      </c>
      <c r="I1578" s="36">
        <f t="shared" si="624"/>
        <v>0</v>
      </c>
      <c r="J1578" s="36">
        <f t="shared" si="624"/>
        <v>0</v>
      </c>
      <c r="K1578" s="36">
        <f t="shared" si="624"/>
        <v>0</v>
      </c>
      <c r="L1578" s="36">
        <f t="shared" si="624"/>
        <v>0</v>
      </c>
      <c r="M1578" s="36">
        <f t="shared" si="624"/>
        <v>0</v>
      </c>
      <c r="N1578" s="36">
        <f t="shared" si="624"/>
        <v>23606</v>
      </c>
      <c r="O1578" s="36">
        <f t="shared" si="624"/>
        <v>0</v>
      </c>
      <c r="P1578" s="36">
        <f t="shared" si="624"/>
        <v>23606</v>
      </c>
      <c r="Q1578" s="36">
        <f t="shared" si="624"/>
        <v>0</v>
      </c>
      <c r="R1578" s="110"/>
    </row>
    <row r="1579" spans="1:18" ht="50.25">
      <c r="A1579" s="8" t="s">
        <v>318</v>
      </c>
      <c r="B1579" s="9" t="s">
        <v>59</v>
      </c>
      <c r="C1579" s="9" t="s">
        <v>17</v>
      </c>
      <c r="D1579" s="9" t="s">
        <v>319</v>
      </c>
      <c r="E1579" s="3"/>
      <c r="F1579" s="38">
        <f>F1580+F1584</f>
        <v>23606</v>
      </c>
      <c r="G1579" s="38">
        <f t="shared" ref="G1579:Q1579" si="625">G1580+G1584</f>
        <v>0</v>
      </c>
      <c r="H1579" s="38">
        <f t="shared" si="625"/>
        <v>23606</v>
      </c>
      <c r="I1579" s="38">
        <f t="shared" si="625"/>
        <v>0</v>
      </c>
      <c r="J1579" s="38">
        <f t="shared" si="625"/>
        <v>0</v>
      </c>
      <c r="K1579" s="38">
        <f t="shared" si="625"/>
        <v>0</v>
      </c>
      <c r="L1579" s="38">
        <f t="shared" si="625"/>
        <v>0</v>
      </c>
      <c r="M1579" s="38">
        <f t="shared" si="625"/>
        <v>0</v>
      </c>
      <c r="N1579" s="38">
        <f t="shared" si="625"/>
        <v>23606</v>
      </c>
      <c r="O1579" s="38">
        <f t="shared" si="625"/>
        <v>0</v>
      </c>
      <c r="P1579" s="38">
        <f t="shared" si="625"/>
        <v>23606</v>
      </c>
      <c r="Q1579" s="38">
        <f t="shared" si="625"/>
        <v>0</v>
      </c>
      <c r="R1579" s="110"/>
    </row>
    <row r="1580" spans="1:18" ht="33.75">
      <c r="A1580" s="76" t="s">
        <v>73</v>
      </c>
      <c r="B1580" s="9" t="s">
        <v>59</v>
      </c>
      <c r="C1580" s="9" t="s">
        <v>17</v>
      </c>
      <c r="D1580" s="9" t="s">
        <v>320</v>
      </c>
      <c r="E1580" s="9"/>
      <c r="F1580" s="38">
        <f t="shared" ref="F1580:Q1582" si="626">F1581</f>
        <v>23500</v>
      </c>
      <c r="G1580" s="38">
        <f t="shared" si="626"/>
        <v>0</v>
      </c>
      <c r="H1580" s="38">
        <f t="shared" si="626"/>
        <v>23500</v>
      </c>
      <c r="I1580" s="38">
        <f t="shared" si="626"/>
        <v>0</v>
      </c>
      <c r="J1580" s="38">
        <f t="shared" si="626"/>
        <v>0</v>
      </c>
      <c r="K1580" s="38">
        <f t="shared" si="626"/>
        <v>0</v>
      </c>
      <c r="L1580" s="38">
        <f t="shared" si="626"/>
        <v>0</v>
      </c>
      <c r="M1580" s="38">
        <f t="shared" si="626"/>
        <v>0</v>
      </c>
      <c r="N1580" s="38">
        <f t="shared" si="626"/>
        <v>23500</v>
      </c>
      <c r="O1580" s="38">
        <f t="shared" si="626"/>
        <v>0</v>
      </c>
      <c r="P1580" s="38">
        <f t="shared" si="626"/>
        <v>23500</v>
      </c>
      <c r="Q1580" s="38">
        <f t="shared" si="626"/>
        <v>0</v>
      </c>
      <c r="R1580" s="110"/>
    </row>
    <row r="1581" spans="1:18" ht="33.75">
      <c r="A1581" s="8" t="s">
        <v>839</v>
      </c>
      <c r="B1581" s="9" t="s">
        <v>59</v>
      </c>
      <c r="C1581" s="9" t="s">
        <v>17</v>
      </c>
      <c r="D1581" s="9" t="s">
        <v>423</v>
      </c>
      <c r="E1581" s="9"/>
      <c r="F1581" s="38">
        <f t="shared" si="626"/>
        <v>23500</v>
      </c>
      <c r="G1581" s="38">
        <f t="shared" si="626"/>
        <v>0</v>
      </c>
      <c r="H1581" s="38">
        <f t="shared" si="626"/>
        <v>23500</v>
      </c>
      <c r="I1581" s="38">
        <f t="shared" si="626"/>
        <v>0</v>
      </c>
      <c r="J1581" s="38">
        <f t="shared" si="626"/>
        <v>0</v>
      </c>
      <c r="K1581" s="38">
        <f t="shared" si="626"/>
        <v>0</v>
      </c>
      <c r="L1581" s="38">
        <f t="shared" si="626"/>
        <v>0</v>
      </c>
      <c r="M1581" s="38">
        <f t="shared" si="626"/>
        <v>0</v>
      </c>
      <c r="N1581" s="38">
        <f t="shared" si="626"/>
        <v>23500</v>
      </c>
      <c r="O1581" s="38">
        <f t="shared" si="626"/>
        <v>0</v>
      </c>
      <c r="P1581" s="38">
        <f t="shared" si="626"/>
        <v>23500</v>
      </c>
      <c r="Q1581" s="38">
        <f t="shared" si="626"/>
        <v>0</v>
      </c>
      <c r="R1581" s="110"/>
    </row>
    <row r="1582" spans="1:18" ht="33.75">
      <c r="A1582" s="8" t="s">
        <v>77</v>
      </c>
      <c r="B1582" s="9" t="s">
        <v>59</v>
      </c>
      <c r="C1582" s="9" t="s">
        <v>17</v>
      </c>
      <c r="D1582" s="9" t="s">
        <v>423</v>
      </c>
      <c r="E1582" s="9">
        <v>600</v>
      </c>
      <c r="F1582" s="38">
        <f t="shared" si="626"/>
        <v>23500</v>
      </c>
      <c r="G1582" s="38">
        <f t="shared" si="626"/>
        <v>0</v>
      </c>
      <c r="H1582" s="38">
        <f t="shared" si="626"/>
        <v>23500</v>
      </c>
      <c r="I1582" s="38">
        <f t="shared" si="626"/>
        <v>0</v>
      </c>
      <c r="J1582" s="38">
        <f t="shared" si="626"/>
        <v>0</v>
      </c>
      <c r="K1582" s="38">
        <f t="shared" si="626"/>
        <v>0</v>
      </c>
      <c r="L1582" s="38">
        <f t="shared" si="626"/>
        <v>0</v>
      </c>
      <c r="M1582" s="38">
        <f t="shared" si="626"/>
        <v>0</v>
      </c>
      <c r="N1582" s="38">
        <f t="shared" si="626"/>
        <v>23500</v>
      </c>
      <c r="O1582" s="38">
        <f t="shared" si="626"/>
        <v>0</v>
      </c>
      <c r="P1582" s="38">
        <f t="shared" si="626"/>
        <v>23500</v>
      </c>
      <c r="Q1582" s="38">
        <f t="shared" si="626"/>
        <v>0</v>
      </c>
      <c r="R1582" s="110"/>
    </row>
    <row r="1583" spans="1:18" ht="20.25">
      <c r="A1583" s="10" t="s">
        <v>146</v>
      </c>
      <c r="B1583" s="9" t="s">
        <v>59</v>
      </c>
      <c r="C1583" s="9" t="s">
        <v>17</v>
      </c>
      <c r="D1583" s="9" t="s">
        <v>423</v>
      </c>
      <c r="E1583" s="9" t="s">
        <v>472</v>
      </c>
      <c r="F1583" s="38">
        <v>23500</v>
      </c>
      <c r="G1583" s="38"/>
      <c r="H1583" s="38">
        <v>23500</v>
      </c>
      <c r="I1583" s="38"/>
      <c r="J1583" s="38"/>
      <c r="K1583" s="38"/>
      <c r="L1583" s="38"/>
      <c r="M1583" s="38"/>
      <c r="N1583" s="38">
        <f>F1583+J1583+K1583</f>
        <v>23500</v>
      </c>
      <c r="O1583" s="38">
        <f>G1583+K1583</f>
        <v>0</v>
      </c>
      <c r="P1583" s="38">
        <f>H1583+L1583+M1583</f>
        <v>23500</v>
      </c>
      <c r="Q1583" s="39">
        <f>I1583+M1583</f>
        <v>0</v>
      </c>
      <c r="R1583" s="110"/>
    </row>
    <row r="1584" spans="1:18" ht="20.25">
      <c r="A1584" s="8" t="s">
        <v>67</v>
      </c>
      <c r="B1584" s="9" t="s">
        <v>59</v>
      </c>
      <c r="C1584" s="9" t="s">
        <v>17</v>
      </c>
      <c r="D1584" s="9" t="s">
        <v>322</v>
      </c>
      <c r="E1584" s="9"/>
      <c r="F1584" s="38">
        <f>F1585</f>
        <v>106</v>
      </c>
      <c r="G1584" s="38">
        <f t="shared" ref="G1584:Q1584" si="627">G1585</f>
        <v>0</v>
      </c>
      <c r="H1584" s="38">
        <f t="shared" si="627"/>
        <v>106</v>
      </c>
      <c r="I1584" s="38">
        <f t="shared" si="627"/>
        <v>0</v>
      </c>
      <c r="J1584" s="38">
        <f t="shared" si="627"/>
        <v>0</v>
      </c>
      <c r="K1584" s="38">
        <f t="shared" si="627"/>
        <v>0</v>
      </c>
      <c r="L1584" s="38">
        <f t="shared" si="627"/>
        <v>0</v>
      </c>
      <c r="M1584" s="38">
        <f t="shared" si="627"/>
        <v>0</v>
      </c>
      <c r="N1584" s="38">
        <f t="shared" si="627"/>
        <v>106</v>
      </c>
      <c r="O1584" s="38">
        <f t="shared" si="627"/>
        <v>0</v>
      </c>
      <c r="P1584" s="38">
        <f t="shared" si="627"/>
        <v>106</v>
      </c>
      <c r="Q1584" s="38">
        <f t="shared" si="627"/>
        <v>0</v>
      </c>
      <c r="R1584" s="110"/>
    </row>
    <row r="1585" spans="1:18" ht="50.25">
      <c r="A1585" s="10" t="s">
        <v>424</v>
      </c>
      <c r="B1585" s="9" t="s">
        <v>59</v>
      </c>
      <c r="C1585" s="9" t="s">
        <v>17</v>
      </c>
      <c r="D1585" s="9" t="s">
        <v>840</v>
      </c>
      <c r="E1585" s="9"/>
      <c r="F1585" s="38">
        <f t="shared" ref="F1585:Q1586" si="628">F1586</f>
        <v>106</v>
      </c>
      <c r="G1585" s="38">
        <f t="shared" si="628"/>
        <v>0</v>
      </c>
      <c r="H1585" s="38">
        <f t="shared" si="628"/>
        <v>106</v>
      </c>
      <c r="I1585" s="38">
        <f t="shared" si="628"/>
        <v>0</v>
      </c>
      <c r="J1585" s="38">
        <f t="shared" si="628"/>
        <v>0</v>
      </c>
      <c r="K1585" s="38">
        <f t="shared" si="628"/>
        <v>0</v>
      </c>
      <c r="L1585" s="38">
        <f t="shared" si="628"/>
        <v>0</v>
      </c>
      <c r="M1585" s="38">
        <f t="shared" si="628"/>
        <v>0</v>
      </c>
      <c r="N1585" s="38">
        <f t="shared" si="628"/>
        <v>106</v>
      </c>
      <c r="O1585" s="38">
        <f t="shared" si="628"/>
        <v>0</v>
      </c>
      <c r="P1585" s="38">
        <f t="shared" si="628"/>
        <v>106</v>
      </c>
      <c r="Q1585" s="38">
        <f t="shared" si="628"/>
        <v>0</v>
      </c>
      <c r="R1585" s="110"/>
    </row>
    <row r="1586" spans="1:18" ht="33.75">
      <c r="A1586" s="10" t="s">
        <v>35</v>
      </c>
      <c r="B1586" s="9" t="s">
        <v>59</v>
      </c>
      <c r="C1586" s="9" t="s">
        <v>17</v>
      </c>
      <c r="D1586" s="9" t="s">
        <v>840</v>
      </c>
      <c r="E1586" s="9" t="s">
        <v>483</v>
      </c>
      <c r="F1586" s="38">
        <f t="shared" si="628"/>
        <v>106</v>
      </c>
      <c r="G1586" s="38">
        <f t="shared" si="628"/>
        <v>0</v>
      </c>
      <c r="H1586" s="38">
        <f t="shared" si="628"/>
        <v>106</v>
      </c>
      <c r="I1586" s="38">
        <f t="shared" si="628"/>
        <v>0</v>
      </c>
      <c r="J1586" s="38">
        <f t="shared" si="628"/>
        <v>0</v>
      </c>
      <c r="K1586" s="38">
        <f t="shared" si="628"/>
        <v>0</v>
      </c>
      <c r="L1586" s="38">
        <f t="shared" si="628"/>
        <v>0</v>
      </c>
      <c r="M1586" s="38">
        <f t="shared" si="628"/>
        <v>0</v>
      </c>
      <c r="N1586" s="38">
        <f t="shared" si="628"/>
        <v>106</v>
      </c>
      <c r="O1586" s="38">
        <f t="shared" si="628"/>
        <v>0</v>
      </c>
      <c r="P1586" s="38">
        <f t="shared" si="628"/>
        <v>106</v>
      </c>
      <c r="Q1586" s="38">
        <f t="shared" si="628"/>
        <v>0</v>
      </c>
      <c r="R1586" s="110"/>
    </row>
    <row r="1587" spans="1:18" ht="31.5" customHeight="1">
      <c r="A1587" s="8" t="s">
        <v>36</v>
      </c>
      <c r="B1587" s="9" t="s">
        <v>59</v>
      </c>
      <c r="C1587" s="9" t="s">
        <v>17</v>
      </c>
      <c r="D1587" s="9" t="s">
        <v>840</v>
      </c>
      <c r="E1587" s="9" t="s">
        <v>484</v>
      </c>
      <c r="F1587" s="38">
        <v>106</v>
      </c>
      <c r="G1587" s="38"/>
      <c r="H1587" s="38">
        <v>106</v>
      </c>
      <c r="I1587" s="38"/>
      <c r="J1587" s="38"/>
      <c r="K1587" s="38"/>
      <c r="L1587" s="38"/>
      <c r="M1587" s="38"/>
      <c r="N1587" s="38">
        <f>F1587+J1587+K1587</f>
        <v>106</v>
      </c>
      <c r="O1587" s="38">
        <f>G1587+K1587</f>
        <v>0</v>
      </c>
      <c r="P1587" s="38">
        <f>H1587+L1587+M1587</f>
        <v>106</v>
      </c>
      <c r="Q1587" s="39">
        <f>I1587+M1587</f>
        <v>0</v>
      </c>
      <c r="R1587" s="110"/>
    </row>
    <row r="1588" spans="1:18" ht="20.25" hidden="1">
      <c r="A1588" s="124" t="s">
        <v>19</v>
      </c>
      <c r="B1588" s="133" t="s">
        <v>59</v>
      </c>
      <c r="C1588" s="133" t="s">
        <v>17</v>
      </c>
      <c r="D1588" s="133" t="s">
        <v>20</v>
      </c>
      <c r="E1588" s="133"/>
      <c r="F1588" s="127">
        <f>F1589+F1593</f>
        <v>0</v>
      </c>
      <c r="G1588" s="127">
        <f t="shared" ref="G1588:Q1588" si="629">G1589+G1593</f>
        <v>0</v>
      </c>
      <c r="H1588" s="127">
        <f t="shared" si="629"/>
        <v>0</v>
      </c>
      <c r="I1588" s="127">
        <f t="shared" si="629"/>
        <v>0</v>
      </c>
      <c r="J1588" s="38">
        <f t="shared" si="629"/>
        <v>0</v>
      </c>
      <c r="K1588" s="38">
        <f t="shared" si="629"/>
        <v>0</v>
      </c>
      <c r="L1588" s="38">
        <f t="shared" si="629"/>
        <v>0</v>
      </c>
      <c r="M1588" s="38">
        <f t="shared" si="629"/>
        <v>0</v>
      </c>
      <c r="N1588" s="38">
        <f t="shared" si="629"/>
        <v>0</v>
      </c>
      <c r="O1588" s="38">
        <f t="shared" si="629"/>
        <v>0</v>
      </c>
      <c r="P1588" s="38">
        <f t="shared" si="629"/>
        <v>0</v>
      </c>
      <c r="Q1588" s="38">
        <f t="shared" si="629"/>
        <v>0</v>
      </c>
      <c r="R1588" s="110"/>
    </row>
    <row r="1589" spans="1:18" ht="33.75" hidden="1">
      <c r="A1589" s="147" t="s">
        <v>73</v>
      </c>
      <c r="B1589" s="133" t="s">
        <v>59</v>
      </c>
      <c r="C1589" s="133" t="s">
        <v>17</v>
      </c>
      <c r="D1589" s="133" t="s">
        <v>159</v>
      </c>
      <c r="E1589" s="133"/>
      <c r="F1589" s="127">
        <f t="shared" ref="F1589:Q1591" si="630">F1590</f>
        <v>0</v>
      </c>
      <c r="G1589" s="127">
        <f t="shared" si="630"/>
        <v>0</v>
      </c>
      <c r="H1589" s="127">
        <f t="shared" si="630"/>
        <v>0</v>
      </c>
      <c r="I1589" s="127">
        <f t="shared" si="630"/>
        <v>0</v>
      </c>
      <c r="J1589" s="38">
        <f t="shared" si="630"/>
        <v>0</v>
      </c>
      <c r="K1589" s="38">
        <f t="shared" si="630"/>
        <v>0</v>
      </c>
      <c r="L1589" s="38">
        <f t="shared" si="630"/>
        <v>0</v>
      </c>
      <c r="M1589" s="38">
        <f t="shared" si="630"/>
        <v>0</v>
      </c>
      <c r="N1589" s="38">
        <f t="shared" si="630"/>
        <v>0</v>
      </c>
      <c r="O1589" s="38">
        <f t="shared" si="630"/>
        <v>0</v>
      </c>
      <c r="P1589" s="38">
        <f t="shared" si="630"/>
        <v>0</v>
      </c>
      <c r="Q1589" s="38">
        <f t="shared" si="630"/>
        <v>0</v>
      </c>
      <c r="R1589" s="110"/>
    </row>
    <row r="1590" spans="1:18" ht="33.75" hidden="1">
      <c r="A1590" s="124" t="s">
        <v>839</v>
      </c>
      <c r="B1590" s="133" t="s">
        <v>59</v>
      </c>
      <c r="C1590" s="133" t="s">
        <v>17</v>
      </c>
      <c r="D1590" s="133" t="s">
        <v>841</v>
      </c>
      <c r="E1590" s="133"/>
      <c r="F1590" s="127">
        <f t="shared" si="630"/>
        <v>0</v>
      </c>
      <c r="G1590" s="127">
        <f t="shared" si="630"/>
        <v>0</v>
      </c>
      <c r="H1590" s="127">
        <f t="shared" si="630"/>
        <v>0</v>
      </c>
      <c r="I1590" s="127">
        <f t="shared" si="630"/>
        <v>0</v>
      </c>
      <c r="J1590" s="38">
        <f t="shared" si="630"/>
        <v>0</v>
      </c>
      <c r="K1590" s="38">
        <f t="shared" si="630"/>
        <v>0</v>
      </c>
      <c r="L1590" s="38">
        <f t="shared" si="630"/>
        <v>0</v>
      </c>
      <c r="M1590" s="38">
        <f t="shared" si="630"/>
        <v>0</v>
      </c>
      <c r="N1590" s="38">
        <f t="shared" si="630"/>
        <v>0</v>
      </c>
      <c r="O1590" s="38">
        <f t="shared" si="630"/>
        <v>0</v>
      </c>
      <c r="P1590" s="38">
        <f t="shared" si="630"/>
        <v>0</v>
      </c>
      <c r="Q1590" s="38">
        <f t="shared" si="630"/>
        <v>0</v>
      </c>
      <c r="R1590" s="110"/>
    </row>
    <row r="1591" spans="1:18" ht="33.75" hidden="1">
      <c r="A1591" s="124" t="s">
        <v>77</v>
      </c>
      <c r="B1591" s="133" t="s">
        <v>59</v>
      </c>
      <c r="C1591" s="133" t="s">
        <v>17</v>
      </c>
      <c r="D1591" s="133" t="s">
        <v>841</v>
      </c>
      <c r="E1591" s="133" t="s">
        <v>471</v>
      </c>
      <c r="F1591" s="127">
        <f t="shared" si="630"/>
        <v>0</v>
      </c>
      <c r="G1591" s="127">
        <f t="shared" si="630"/>
        <v>0</v>
      </c>
      <c r="H1591" s="127">
        <f t="shared" si="630"/>
        <v>0</v>
      </c>
      <c r="I1591" s="127">
        <f t="shared" si="630"/>
        <v>0</v>
      </c>
      <c r="J1591" s="38">
        <f t="shared" si="630"/>
        <v>0</v>
      </c>
      <c r="K1591" s="38">
        <f t="shared" si="630"/>
        <v>0</v>
      </c>
      <c r="L1591" s="38">
        <f t="shared" si="630"/>
        <v>0</v>
      </c>
      <c r="M1591" s="38">
        <f t="shared" si="630"/>
        <v>0</v>
      </c>
      <c r="N1591" s="38">
        <f t="shared" si="630"/>
        <v>0</v>
      </c>
      <c r="O1591" s="38">
        <f t="shared" si="630"/>
        <v>0</v>
      </c>
      <c r="P1591" s="38">
        <f t="shared" si="630"/>
        <v>0</v>
      </c>
      <c r="Q1591" s="38">
        <f t="shared" si="630"/>
        <v>0</v>
      </c>
      <c r="R1591" s="110"/>
    </row>
    <row r="1592" spans="1:18" ht="20.25" hidden="1">
      <c r="A1592" s="124" t="s">
        <v>146</v>
      </c>
      <c r="B1592" s="133" t="s">
        <v>59</v>
      </c>
      <c r="C1592" s="133" t="s">
        <v>17</v>
      </c>
      <c r="D1592" s="133" t="s">
        <v>841</v>
      </c>
      <c r="E1592" s="133" t="s">
        <v>472</v>
      </c>
      <c r="F1592" s="127"/>
      <c r="G1592" s="127"/>
      <c r="H1592" s="127"/>
      <c r="I1592" s="128"/>
      <c r="J1592" s="19"/>
      <c r="K1592" s="19"/>
      <c r="L1592" s="19"/>
      <c r="M1592" s="19"/>
      <c r="N1592" s="38">
        <f>F1592+J1592+K1592</f>
        <v>0</v>
      </c>
      <c r="O1592" s="38">
        <f>G1592+K1592</f>
        <v>0</v>
      </c>
      <c r="P1592" s="38">
        <f>H1592+L1592+M1592</f>
        <v>0</v>
      </c>
      <c r="Q1592" s="39">
        <f>I1592+M1592</f>
        <v>0</v>
      </c>
      <c r="R1592" s="110"/>
    </row>
    <row r="1593" spans="1:18" ht="20.25" hidden="1">
      <c r="A1593" s="124" t="s">
        <v>67</v>
      </c>
      <c r="B1593" s="133" t="s">
        <v>59</v>
      </c>
      <c r="C1593" s="133" t="s">
        <v>17</v>
      </c>
      <c r="D1593" s="133" t="s">
        <v>94</v>
      </c>
      <c r="E1593" s="133"/>
      <c r="F1593" s="127">
        <f>F1594</f>
        <v>0</v>
      </c>
      <c r="G1593" s="127">
        <f t="shared" ref="G1593:Q1595" si="631">G1594</f>
        <v>0</v>
      </c>
      <c r="H1593" s="127">
        <f t="shared" si="631"/>
        <v>0</v>
      </c>
      <c r="I1593" s="127">
        <f t="shared" si="631"/>
        <v>0</v>
      </c>
      <c r="J1593" s="38">
        <f t="shared" si="631"/>
        <v>0</v>
      </c>
      <c r="K1593" s="38">
        <f t="shared" si="631"/>
        <v>0</v>
      </c>
      <c r="L1593" s="38">
        <f t="shared" si="631"/>
        <v>0</v>
      </c>
      <c r="M1593" s="38">
        <f t="shared" si="631"/>
        <v>0</v>
      </c>
      <c r="N1593" s="38">
        <f t="shared" si="631"/>
        <v>0</v>
      </c>
      <c r="O1593" s="38">
        <f t="shared" si="631"/>
        <v>0</v>
      </c>
      <c r="P1593" s="38">
        <f t="shared" si="631"/>
        <v>0</v>
      </c>
      <c r="Q1593" s="38">
        <f t="shared" si="631"/>
        <v>0</v>
      </c>
      <c r="R1593" s="110"/>
    </row>
    <row r="1594" spans="1:18" ht="50.25" hidden="1">
      <c r="A1594" s="129" t="s">
        <v>424</v>
      </c>
      <c r="B1594" s="133" t="s">
        <v>59</v>
      </c>
      <c r="C1594" s="133" t="s">
        <v>17</v>
      </c>
      <c r="D1594" s="133" t="s">
        <v>842</v>
      </c>
      <c r="E1594" s="133"/>
      <c r="F1594" s="127">
        <f>F1595</f>
        <v>0</v>
      </c>
      <c r="G1594" s="127">
        <f t="shared" si="631"/>
        <v>0</v>
      </c>
      <c r="H1594" s="127">
        <f t="shared" si="631"/>
        <v>0</v>
      </c>
      <c r="I1594" s="127">
        <f t="shared" si="631"/>
        <v>0</v>
      </c>
      <c r="J1594" s="38">
        <f t="shared" si="631"/>
        <v>0</v>
      </c>
      <c r="K1594" s="38">
        <f t="shared" si="631"/>
        <v>0</v>
      </c>
      <c r="L1594" s="38">
        <f t="shared" si="631"/>
        <v>0</v>
      </c>
      <c r="M1594" s="38">
        <f t="shared" si="631"/>
        <v>0</v>
      </c>
      <c r="N1594" s="38">
        <f t="shared" si="631"/>
        <v>0</v>
      </c>
      <c r="O1594" s="38">
        <f t="shared" si="631"/>
        <v>0</v>
      </c>
      <c r="P1594" s="38">
        <f t="shared" si="631"/>
        <v>0</v>
      </c>
      <c r="Q1594" s="38">
        <f t="shared" si="631"/>
        <v>0</v>
      </c>
      <c r="R1594" s="110"/>
    </row>
    <row r="1595" spans="1:18" ht="33.75" hidden="1">
      <c r="A1595" s="130" t="s">
        <v>35</v>
      </c>
      <c r="B1595" s="133" t="s">
        <v>59</v>
      </c>
      <c r="C1595" s="133" t="s">
        <v>17</v>
      </c>
      <c r="D1595" s="133" t="s">
        <v>842</v>
      </c>
      <c r="E1595" s="133" t="s">
        <v>483</v>
      </c>
      <c r="F1595" s="127">
        <f>F1596</f>
        <v>0</v>
      </c>
      <c r="G1595" s="127">
        <f t="shared" si="631"/>
        <v>0</v>
      </c>
      <c r="H1595" s="127">
        <f t="shared" si="631"/>
        <v>0</v>
      </c>
      <c r="I1595" s="127">
        <f t="shared" si="631"/>
        <v>0</v>
      </c>
      <c r="J1595" s="38">
        <f t="shared" si="631"/>
        <v>0</v>
      </c>
      <c r="K1595" s="38">
        <f t="shared" si="631"/>
        <v>0</v>
      </c>
      <c r="L1595" s="38">
        <f t="shared" si="631"/>
        <v>0</v>
      </c>
      <c r="M1595" s="38">
        <f t="shared" si="631"/>
        <v>0</v>
      </c>
      <c r="N1595" s="38">
        <f t="shared" si="631"/>
        <v>0</v>
      </c>
      <c r="O1595" s="38">
        <f t="shared" si="631"/>
        <v>0</v>
      </c>
      <c r="P1595" s="38">
        <f t="shared" si="631"/>
        <v>0</v>
      </c>
      <c r="Q1595" s="38">
        <f t="shared" si="631"/>
        <v>0</v>
      </c>
      <c r="R1595" s="110"/>
    </row>
    <row r="1596" spans="1:18" ht="50.25" hidden="1">
      <c r="A1596" s="124" t="s">
        <v>36</v>
      </c>
      <c r="B1596" s="133" t="s">
        <v>59</v>
      </c>
      <c r="C1596" s="133" t="s">
        <v>17</v>
      </c>
      <c r="D1596" s="133" t="s">
        <v>842</v>
      </c>
      <c r="E1596" s="133" t="s">
        <v>484</v>
      </c>
      <c r="F1596" s="127"/>
      <c r="G1596" s="127"/>
      <c r="H1596" s="127"/>
      <c r="I1596" s="128"/>
      <c r="J1596" s="19"/>
      <c r="K1596" s="19"/>
      <c r="L1596" s="19"/>
      <c r="M1596" s="19"/>
      <c r="N1596" s="38">
        <f>F1596+J1596+K1596</f>
        <v>0</v>
      </c>
      <c r="O1596" s="38">
        <f>G1596+K1596</f>
        <v>0</v>
      </c>
      <c r="P1596" s="38">
        <f>H1596+L1596+M1596</f>
        <v>0</v>
      </c>
      <c r="Q1596" s="39">
        <f>I1596+M1596</f>
        <v>0</v>
      </c>
      <c r="R1596" s="110"/>
    </row>
    <row r="1597" spans="1:18" s="32" customFormat="1" ht="20.25">
      <c r="A1597" s="70"/>
      <c r="B1597" s="71"/>
      <c r="C1597" s="71"/>
      <c r="D1597" s="84"/>
      <c r="E1597" s="68"/>
      <c r="F1597" s="85"/>
      <c r="G1597" s="85"/>
      <c r="H1597" s="85"/>
      <c r="I1597" s="85"/>
      <c r="J1597" s="85"/>
      <c r="K1597" s="85"/>
      <c r="L1597" s="85"/>
      <c r="M1597" s="85"/>
      <c r="N1597" s="85"/>
      <c r="O1597" s="85"/>
      <c r="P1597" s="85"/>
      <c r="Q1597" s="85"/>
      <c r="R1597" s="110"/>
    </row>
    <row r="1598" spans="1:18" ht="20.25">
      <c r="A1598" s="33" t="s">
        <v>425</v>
      </c>
      <c r="B1598" s="34" t="s">
        <v>59</v>
      </c>
      <c r="C1598" s="34" t="s">
        <v>18</v>
      </c>
      <c r="D1598" s="51"/>
      <c r="E1598" s="3"/>
      <c r="F1598" s="36">
        <f>F1599+F1610</f>
        <v>7433</v>
      </c>
      <c r="G1598" s="36">
        <f t="shared" ref="G1598:Q1598" si="632">G1599+G1610</f>
        <v>0</v>
      </c>
      <c r="H1598" s="36">
        <f t="shared" si="632"/>
        <v>7433</v>
      </c>
      <c r="I1598" s="36">
        <f t="shared" si="632"/>
        <v>0</v>
      </c>
      <c r="J1598" s="36">
        <f t="shared" si="632"/>
        <v>0</v>
      </c>
      <c r="K1598" s="36">
        <f t="shared" si="632"/>
        <v>0</v>
      </c>
      <c r="L1598" s="36">
        <f t="shared" si="632"/>
        <v>0</v>
      </c>
      <c r="M1598" s="36">
        <f t="shared" si="632"/>
        <v>0</v>
      </c>
      <c r="N1598" s="36">
        <f t="shared" si="632"/>
        <v>7433</v>
      </c>
      <c r="O1598" s="36">
        <f t="shared" si="632"/>
        <v>0</v>
      </c>
      <c r="P1598" s="36">
        <f t="shared" si="632"/>
        <v>7433</v>
      </c>
      <c r="Q1598" s="36">
        <f t="shared" si="632"/>
        <v>0</v>
      </c>
      <c r="R1598" s="110"/>
    </row>
    <row r="1599" spans="1:18" ht="50.25">
      <c r="A1599" s="8" t="s">
        <v>318</v>
      </c>
      <c r="B1599" s="9" t="s">
        <v>59</v>
      </c>
      <c r="C1599" s="9" t="s">
        <v>18</v>
      </c>
      <c r="D1599" s="9" t="s">
        <v>319</v>
      </c>
      <c r="E1599" s="9"/>
      <c r="F1599" s="38">
        <f t="shared" ref="F1599:Q1599" si="633">F1600</f>
        <v>7433</v>
      </c>
      <c r="G1599" s="38">
        <f t="shared" si="633"/>
        <v>0</v>
      </c>
      <c r="H1599" s="38">
        <f t="shared" si="633"/>
        <v>7433</v>
      </c>
      <c r="I1599" s="38">
        <f t="shared" si="633"/>
        <v>0</v>
      </c>
      <c r="J1599" s="38">
        <f t="shared" si="633"/>
        <v>0</v>
      </c>
      <c r="K1599" s="38">
        <f t="shared" si="633"/>
        <v>0</v>
      </c>
      <c r="L1599" s="38">
        <f t="shared" si="633"/>
        <v>0</v>
      </c>
      <c r="M1599" s="38">
        <f t="shared" si="633"/>
        <v>0</v>
      </c>
      <c r="N1599" s="38">
        <f t="shared" si="633"/>
        <v>7433</v>
      </c>
      <c r="O1599" s="38">
        <f t="shared" si="633"/>
        <v>0</v>
      </c>
      <c r="P1599" s="38">
        <f t="shared" si="633"/>
        <v>7433</v>
      </c>
      <c r="Q1599" s="38">
        <f t="shared" si="633"/>
        <v>0</v>
      </c>
      <c r="R1599" s="110"/>
    </row>
    <row r="1600" spans="1:18" ht="20.25">
      <c r="A1600" s="8" t="s">
        <v>67</v>
      </c>
      <c r="B1600" s="9" t="s">
        <v>59</v>
      </c>
      <c r="C1600" s="9" t="s">
        <v>18</v>
      </c>
      <c r="D1600" s="9" t="s">
        <v>322</v>
      </c>
      <c r="E1600" s="9"/>
      <c r="F1600" s="38">
        <f>F1601+F1604</f>
        <v>7433</v>
      </c>
      <c r="G1600" s="38">
        <f t="shared" ref="G1600:Q1600" si="634">G1601+G1604</f>
        <v>0</v>
      </c>
      <c r="H1600" s="38">
        <f t="shared" si="634"/>
        <v>7433</v>
      </c>
      <c r="I1600" s="38">
        <f t="shared" si="634"/>
        <v>0</v>
      </c>
      <c r="J1600" s="38">
        <f t="shared" si="634"/>
        <v>0</v>
      </c>
      <c r="K1600" s="38">
        <f t="shared" si="634"/>
        <v>0</v>
      </c>
      <c r="L1600" s="38">
        <f t="shared" si="634"/>
        <v>0</v>
      </c>
      <c r="M1600" s="38">
        <f t="shared" si="634"/>
        <v>0</v>
      </c>
      <c r="N1600" s="38">
        <f t="shared" si="634"/>
        <v>7433</v>
      </c>
      <c r="O1600" s="38">
        <f t="shared" si="634"/>
        <v>0</v>
      </c>
      <c r="P1600" s="38">
        <f t="shared" si="634"/>
        <v>7433</v>
      </c>
      <c r="Q1600" s="38">
        <f t="shared" si="634"/>
        <v>0</v>
      </c>
      <c r="R1600" s="110"/>
    </row>
    <row r="1601" spans="1:18" ht="20.25" hidden="1">
      <c r="A1601" s="130" t="s">
        <v>195</v>
      </c>
      <c r="B1601" s="133" t="s">
        <v>59</v>
      </c>
      <c r="C1601" s="133" t="s">
        <v>18</v>
      </c>
      <c r="D1601" s="131" t="s">
        <v>426</v>
      </c>
      <c r="E1601" s="125"/>
      <c r="F1601" s="127">
        <f>F1602</f>
        <v>0</v>
      </c>
      <c r="G1601" s="127">
        <f t="shared" ref="G1601:Q1602" si="635">G1602</f>
        <v>0</v>
      </c>
      <c r="H1601" s="127">
        <f t="shared" si="635"/>
        <v>0</v>
      </c>
      <c r="I1601" s="127">
        <f t="shared" si="635"/>
        <v>0</v>
      </c>
      <c r="J1601" s="38">
        <f t="shared" si="635"/>
        <v>0</v>
      </c>
      <c r="K1601" s="38">
        <f t="shared" si="635"/>
        <v>0</v>
      </c>
      <c r="L1601" s="38">
        <f t="shared" si="635"/>
        <v>0</v>
      </c>
      <c r="M1601" s="38">
        <f t="shared" si="635"/>
        <v>0</v>
      </c>
      <c r="N1601" s="38">
        <f t="shared" si="635"/>
        <v>0</v>
      </c>
      <c r="O1601" s="38">
        <f t="shared" si="635"/>
        <v>0</v>
      </c>
      <c r="P1601" s="38">
        <f t="shared" si="635"/>
        <v>0</v>
      </c>
      <c r="Q1601" s="38">
        <f t="shared" si="635"/>
        <v>0</v>
      </c>
      <c r="R1601" s="110"/>
    </row>
    <row r="1602" spans="1:18" ht="33.75" hidden="1">
      <c r="A1602" s="130" t="s">
        <v>197</v>
      </c>
      <c r="B1602" s="133" t="s">
        <v>59</v>
      </c>
      <c r="C1602" s="133" t="s">
        <v>18</v>
      </c>
      <c r="D1602" s="131" t="s">
        <v>426</v>
      </c>
      <c r="E1602" s="125" t="s">
        <v>504</v>
      </c>
      <c r="F1602" s="127">
        <f>F1603</f>
        <v>0</v>
      </c>
      <c r="G1602" s="127">
        <f t="shared" si="635"/>
        <v>0</v>
      </c>
      <c r="H1602" s="127">
        <f t="shared" si="635"/>
        <v>0</v>
      </c>
      <c r="I1602" s="127">
        <f t="shared" si="635"/>
        <v>0</v>
      </c>
      <c r="J1602" s="38">
        <f t="shared" si="635"/>
        <v>0</v>
      </c>
      <c r="K1602" s="38">
        <f t="shared" si="635"/>
        <v>0</v>
      </c>
      <c r="L1602" s="38">
        <f t="shared" si="635"/>
        <v>0</v>
      </c>
      <c r="M1602" s="38">
        <f t="shared" si="635"/>
        <v>0</v>
      </c>
      <c r="N1602" s="38">
        <f t="shared" si="635"/>
        <v>0</v>
      </c>
      <c r="O1602" s="38">
        <f t="shared" si="635"/>
        <v>0</v>
      </c>
      <c r="P1602" s="38">
        <f t="shared" si="635"/>
        <v>0</v>
      </c>
      <c r="Q1602" s="38">
        <f t="shared" si="635"/>
        <v>0</v>
      </c>
      <c r="R1602" s="110"/>
    </row>
    <row r="1603" spans="1:18" ht="20.25" hidden="1">
      <c r="A1603" s="130" t="s">
        <v>195</v>
      </c>
      <c r="B1603" s="133" t="s">
        <v>59</v>
      </c>
      <c r="C1603" s="133" t="s">
        <v>18</v>
      </c>
      <c r="D1603" s="131" t="s">
        <v>426</v>
      </c>
      <c r="E1603" s="125">
        <v>410</v>
      </c>
      <c r="F1603" s="127"/>
      <c r="G1603" s="127"/>
      <c r="H1603" s="127"/>
      <c r="I1603" s="128"/>
      <c r="J1603" s="54"/>
      <c r="K1603" s="54"/>
      <c r="L1603" s="54"/>
      <c r="M1603" s="54"/>
      <c r="N1603" s="38">
        <f>F1603+J1603+K1603</f>
        <v>0</v>
      </c>
      <c r="O1603" s="38">
        <f>G1603+K1603</f>
        <v>0</v>
      </c>
      <c r="P1603" s="38">
        <f>H1603+L1603+M1603</f>
        <v>0</v>
      </c>
      <c r="Q1603" s="39">
        <f>I1603+M1603</f>
        <v>0</v>
      </c>
      <c r="R1603" s="110"/>
    </row>
    <row r="1604" spans="1:18" ht="23.25" customHeight="1">
      <c r="A1604" s="8" t="s">
        <v>427</v>
      </c>
      <c r="B1604" s="9" t="s">
        <v>59</v>
      </c>
      <c r="C1604" s="9" t="s">
        <v>18</v>
      </c>
      <c r="D1604" s="9" t="s">
        <v>428</v>
      </c>
      <c r="E1604" s="9"/>
      <c r="F1604" s="38">
        <f t="shared" ref="F1604:Q1605" si="636">F1605</f>
        <v>7433</v>
      </c>
      <c r="G1604" s="38">
        <f t="shared" si="636"/>
        <v>0</v>
      </c>
      <c r="H1604" s="38">
        <f t="shared" si="636"/>
        <v>7433</v>
      </c>
      <c r="I1604" s="38">
        <f t="shared" si="636"/>
        <v>0</v>
      </c>
      <c r="J1604" s="38">
        <f t="shared" si="636"/>
        <v>0</v>
      </c>
      <c r="K1604" s="38">
        <f t="shared" si="636"/>
        <v>0</v>
      </c>
      <c r="L1604" s="38">
        <f t="shared" si="636"/>
        <v>0</v>
      </c>
      <c r="M1604" s="38">
        <f t="shared" si="636"/>
        <v>0</v>
      </c>
      <c r="N1604" s="38">
        <f t="shared" si="636"/>
        <v>7433</v>
      </c>
      <c r="O1604" s="38">
        <f t="shared" si="636"/>
        <v>0</v>
      </c>
      <c r="P1604" s="38">
        <f t="shared" si="636"/>
        <v>7433</v>
      </c>
      <c r="Q1604" s="38">
        <f t="shared" si="636"/>
        <v>0</v>
      </c>
      <c r="R1604" s="110"/>
    </row>
    <row r="1605" spans="1:18" ht="33.75">
      <c r="A1605" s="8" t="s">
        <v>77</v>
      </c>
      <c r="B1605" s="9" t="s">
        <v>59</v>
      </c>
      <c r="C1605" s="9" t="s">
        <v>18</v>
      </c>
      <c r="D1605" s="9" t="s">
        <v>428</v>
      </c>
      <c r="E1605" s="9">
        <v>600</v>
      </c>
      <c r="F1605" s="38">
        <f t="shared" si="636"/>
        <v>7433</v>
      </c>
      <c r="G1605" s="38">
        <f t="shared" si="636"/>
        <v>0</v>
      </c>
      <c r="H1605" s="38">
        <f t="shared" si="636"/>
        <v>7433</v>
      </c>
      <c r="I1605" s="38">
        <f t="shared" si="636"/>
        <v>0</v>
      </c>
      <c r="J1605" s="38">
        <f t="shared" si="636"/>
        <v>0</v>
      </c>
      <c r="K1605" s="38">
        <f t="shared" si="636"/>
        <v>0</v>
      </c>
      <c r="L1605" s="38">
        <f t="shared" si="636"/>
        <v>0</v>
      </c>
      <c r="M1605" s="38">
        <f t="shared" si="636"/>
        <v>0</v>
      </c>
      <c r="N1605" s="38">
        <f t="shared" si="636"/>
        <v>7433</v>
      </c>
      <c r="O1605" s="38">
        <f t="shared" si="636"/>
        <v>0</v>
      </c>
      <c r="P1605" s="38">
        <f t="shared" si="636"/>
        <v>7433</v>
      </c>
      <c r="Q1605" s="38">
        <f t="shared" si="636"/>
        <v>0</v>
      </c>
      <c r="R1605" s="110"/>
    </row>
    <row r="1606" spans="1:18" ht="20.25">
      <c r="A1606" s="10" t="s">
        <v>146</v>
      </c>
      <c r="B1606" s="9" t="s">
        <v>59</v>
      </c>
      <c r="C1606" s="9" t="s">
        <v>18</v>
      </c>
      <c r="D1606" s="9" t="s">
        <v>428</v>
      </c>
      <c r="E1606" s="9" t="s">
        <v>472</v>
      </c>
      <c r="F1606" s="38">
        <v>7433</v>
      </c>
      <c r="G1606" s="38"/>
      <c r="H1606" s="38">
        <v>7433</v>
      </c>
      <c r="I1606" s="38"/>
      <c r="J1606" s="38"/>
      <c r="K1606" s="38"/>
      <c r="L1606" s="38"/>
      <c r="M1606" s="38"/>
      <c r="N1606" s="38">
        <f>F1606+J1606+K1606</f>
        <v>7433</v>
      </c>
      <c r="O1606" s="38">
        <f>G1606+K1606</f>
        <v>0</v>
      </c>
      <c r="P1606" s="38">
        <f>H1606+L1606+M1606</f>
        <v>7433</v>
      </c>
      <c r="Q1606" s="39">
        <f>I1606+M1606</f>
        <v>0</v>
      </c>
      <c r="R1606" s="110"/>
    </row>
    <row r="1607" spans="1:18" ht="66.75" hidden="1">
      <c r="A1607" s="130" t="s">
        <v>843</v>
      </c>
      <c r="B1607" s="133" t="s">
        <v>59</v>
      </c>
      <c r="C1607" s="133" t="s">
        <v>18</v>
      </c>
      <c r="D1607" s="133" t="s">
        <v>844</v>
      </c>
      <c r="E1607" s="133"/>
      <c r="F1607" s="127"/>
      <c r="G1607" s="127"/>
      <c r="H1607" s="127"/>
      <c r="I1607" s="127"/>
      <c r="J1607" s="38"/>
      <c r="K1607" s="38"/>
      <c r="L1607" s="38"/>
      <c r="M1607" s="38"/>
      <c r="N1607" s="38"/>
      <c r="O1607" s="38"/>
      <c r="P1607" s="38"/>
      <c r="Q1607" s="38"/>
      <c r="R1607" s="110"/>
    </row>
    <row r="1608" spans="1:18" ht="33.75" hidden="1">
      <c r="A1608" s="130" t="s">
        <v>197</v>
      </c>
      <c r="B1608" s="133" t="s">
        <v>59</v>
      </c>
      <c r="C1608" s="133" t="s">
        <v>18</v>
      </c>
      <c r="D1608" s="133" t="s">
        <v>844</v>
      </c>
      <c r="E1608" s="133" t="s">
        <v>504</v>
      </c>
      <c r="F1608" s="127"/>
      <c r="G1608" s="127"/>
      <c r="H1608" s="127"/>
      <c r="I1608" s="127"/>
      <c r="J1608" s="38"/>
      <c r="K1608" s="38"/>
      <c r="L1608" s="38"/>
      <c r="M1608" s="38"/>
      <c r="N1608" s="38"/>
      <c r="O1608" s="38"/>
      <c r="P1608" s="38"/>
      <c r="Q1608" s="38"/>
      <c r="R1608" s="110"/>
    </row>
    <row r="1609" spans="1:18" ht="20.25" hidden="1">
      <c r="A1609" s="130" t="s">
        <v>195</v>
      </c>
      <c r="B1609" s="133" t="s">
        <v>59</v>
      </c>
      <c r="C1609" s="133" t="s">
        <v>18</v>
      </c>
      <c r="D1609" s="133" t="s">
        <v>844</v>
      </c>
      <c r="E1609" s="133">
        <v>410</v>
      </c>
      <c r="F1609" s="127"/>
      <c r="G1609" s="127"/>
      <c r="H1609" s="127"/>
      <c r="I1609" s="127"/>
      <c r="J1609" s="38"/>
      <c r="K1609" s="38"/>
      <c r="L1609" s="38"/>
      <c r="M1609" s="38"/>
      <c r="N1609" s="38"/>
      <c r="O1609" s="38"/>
      <c r="P1609" s="38"/>
      <c r="Q1609" s="38"/>
      <c r="R1609" s="110"/>
    </row>
    <row r="1610" spans="1:18" ht="20.25" hidden="1">
      <c r="A1610" s="124" t="s">
        <v>19</v>
      </c>
      <c r="B1610" s="133" t="s">
        <v>59</v>
      </c>
      <c r="C1610" s="133" t="s">
        <v>18</v>
      </c>
      <c r="D1610" s="133" t="s">
        <v>20</v>
      </c>
      <c r="E1610" s="133"/>
      <c r="F1610" s="127">
        <f>F1611</f>
        <v>0</v>
      </c>
      <c r="G1610" s="127">
        <f t="shared" ref="G1610:Q1613" si="637">G1611</f>
        <v>0</v>
      </c>
      <c r="H1610" s="127">
        <f t="shared" si="637"/>
        <v>0</v>
      </c>
      <c r="I1610" s="127">
        <f t="shared" si="637"/>
        <v>0</v>
      </c>
      <c r="J1610" s="38">
        <f t="shared" si="637"/>
        <v>0</v>
      </c>
      <c r="K1610" s="38">
        <f t="shared" si="637"/>
        <v>0</v>
      </c>
      <c r="L1610" s="38">
        <f t="shared" si="637"/>
        <v>0</v>
      </c>
      <c r="M1610" s="38">
        <f t="shared" si="637"/>
        <v>0</v>
      </c>
      <c r="N1610" s="38">
        <f t="shared" si="637"/>
        <v>0</v>
      </c>
      <c r="O1610" s="38">
        <f t="shared" si="637"/>
        <v>0</v>
      </c>
      <c r="P1610" s="38">
        <f t="shared" si="637"/>
        <v>0</v>
      </c>
      <c r="Q1610" s="38">
        <f t="shared" si="637"/>
        <v>0</v>
      </c>
      <c r="R1610" s="110"/>
    </row>
    <row r="1611" spans="1:18" ht="20.25" hidden="1">
      <c r="A1611" s="124" t="s">
        <v>67</v>
      </c>
      <c r="B1611" s="133" t="s">
        <v>59</v>
      </c>
      <c r="C1611" s="133" t="s">
        <v>18</v>
      </c>
      <c r="D1611" s="133" t="s">
        <v>94</v>
      </c>
      <c r="E1611" s="133"/>
      <c r="F1611" s="127">
        <f>F1612</f>
        <v>0</v>
      </c>
      <c r="G1611" s="127">
        <f t="shared" si="637"/>
        <v>0</v>
      </c>
      <c r="H1611" s="127">
        <f t="shared" si="637"/>
        <v>0</v>
      </c>
      <c r="I1611" s="127">
        <f t="shared" si="637"/>
        <v>0</v>
      </c>
      <c r="J1611" s="38">
        <f t="shared" si="637"/>
        <v>0</v>
      </c>
      <c r="K1611" s="38">
        <f t="shared" si="637"/>
        <v>0</v>
      </c>
      <c r="L1611" s="38">
        <f t="shared" si="637"/>
        <v>0</v>
      </c>
      <c r="M1611" s="38">
        <f t="shared" si="637"/>
        <v>0</v>
      </c>
      <c r="N1611" s="38">
        <f t="shared" si="637"/>
        <v>0</v>
      </c>
      <c r="O1611" s="38">
        <f t="shared" si="637"/>
        <v>0</v>
      </c>
      <c r="P1611" s="38">
        <f t="shared" si="637"/>
        <v>0</v>
      </c>
      <c r="Q1611" s="38">
        <f t="shared" si="637"/>
        <v>0</v>
      </c>
      <c r="R1611" s="110"/>
    </row>
    <row r="1612" spans="1:18" ht="33.75" hidden="1">
      <c r="A1612" s="124" t="s">
        <v>427</v>
      </c>
      <c r="B1612" s="133" t="s">
        <v>59</v>
      </c>
      <c r="C1612" s="133" t="s">
        <v>18</v>
      </c>
      <c r="D1612" s="133" t="s">
        <v>845</v>
      </c>
      <c r="E1612" s="133"/>
      <c r="F1612" s="127">
        <f>F1613</f>
        <v>0</v>
      </c>
      <c r="G1612" s="127">
        <f t="shared" si="637"/>
        <v>0</v>
      </c>
      <c r="H1612" s="127">
        <f t="shared" si="637"/>
        <v>0</v>
      </c>
      <c r="I1612" s="127">
        <f t="shared" si="637"/>
        <v>0</v>
      </c>
      <c r="J1612" s="38">
        <f t="shared" si="637"/>
        <v>0</v>
      </c>
      <c r="K1612" s="38">
        <f t="shared" si="637"/>
        <v>0</v>
      </c>
      <c r="L1612" s="38">
        <f t="shared" si="637"/>
        <v>0</v>
      </c>
      <c r="M1612" s="38">
        <f t="shared" si="637"/>
        <v>0</v>
      </c>
      <c r="N1612" s="38">
        <f t="shared" si="637"/>
        <v>0</v>
      </c>
      <c r="O1612" s="38">
        <f t="shared" si="637"/>
        <v>0</v>
      </c>
      <c r="P1612" s="38">
        <f t="shared" si="637"/>
        <v>0</v>
      </c>
      <c r="Q1612" s="38">
        <f t="shared" si="637"/>
        <v>0</v>
      </c>
      <c r="R1612" s="110"/>
    </row>
    <row r="1613" spans="1:18" ht="33.75" hidden="1">
      <c r="A1613" s="124" t="s">
        <v>77</v>
      </c>
      <c r="B1613" s="133" t="s">
        <v>59</v>
      </c>
      <c r="C1613" s="133" t="s">
        <v>18</v>
      </c>
      <c r="D1613" s="133" t="s">
        <v>845</v>
      </c>
      <c r="E1613" s="133" t="s">
        <v>471</v>
      </c>
      <c r="F1613" s="127">
        <f>F1614</f>
        <v>0</v>
      </c>
      <c r="G1613" s="127">
        <f t="shared" si="637"/>
        <v>0</v>
      </c>
      <c r="H1613" s="127">
        <f t="shared" si="637"/>
        <v>0</v>
      </c>
      <c r="I1613" s="127">
        <f t="shared" si="637"/>
        <v>0</v>
      </c>
      <c r="J1613" s="38">
        <f t="shared" si="637"/>
        <v>0</v>
      </c>
      <c r="K1613" s="38">
        <f t="shared" si="637"/>
        <v>0</v>
      </c>
      <c r="L1613" s="38">
        <f t="shared" si="637"/>
        <v>0</v>
      </c>
      <c r="M1613" s="38">
        <f t="shared" si="637"/>
        <v>0</v>
      </c>
      <c r="N1613" s="38">
        <f t="shared" si="637"/>
        <v>0</v>
      </c>
      <c r="O1613" s="38">
        <f t="shared" si="637"/>
        <v>0</v>
      </c>
      <c r="P1613" s="38">
        <f t="shared" si="637"/>
        <v>0</v>
      </c>
      <c r="Q1613" s="38">
        <f t="shared" si="637"/>
        <v>0</v>
      </c>
      <c r="R1613" s="110"/>
    </row>
    <row r="1614" spans="1:18" ht="20.25" hidden="1">
      <c r="A1614" s="124" t="s">
        <v>146</v>
      </c>
      <c r="B1614" s="133" t="s">
        <v>59</v>
      </c>
      <c r="C1614" s="133" t="s">
        <v>18</v>
      </c>
      <c r="D1614" s="133" t="s">
        <v>845</v>
      </c>
      <c r="E1614" s="133" t="s">
        <v>472</v>
      </c>
      <c r="F1614" s="127"/>
      <c r="G1614" s="127"/>
      <c r="H1614" s="127"/>
      <c r="I1614" s="128"/>
      <c r="J1614" s="19"/>
      <c r="K1614" s="19"/>
      <c r="L1614" s="19"/>
      <c r="M1614" s="19"/>
      <c r="N1614" s="38">
        <f>F1614+J1614+K1614</f>
        <v>0</v>
      </c>
      <c r="O1614" s="38">
        <f>G1614+K1614</f>
        <v>0</v>
      </c>
      <c r="P1614" s="38">
        <f>H1614+L1614+M1614</f>
        <v>0</v>
      </c>
      <c r="Q1614" s="39">
        <f>I1614+M1614</f>
        <v>0</v>
      </c>
      <c r="R1614" s="110"/>
    </row>
    <row r="1615" spans="1:18" ht="20.25">
      <c r="A1615" s="8"/>
      <c r="B1615" s="9"/>
      <c r="C1615" s="9"/>
      <c r="D1615" s="9"/>
      <c r="E1615" s="9"/>
      <c r="F1615" s="38"/>
      <c r="G1615" s="38"/>
      <c r="H1615" s="38"/>
      <c r="I1615" s="38"/>
      <c r="J1615" s="38"/>
      <c r="K1615" s="38"/>
      <c r="L1615" s="38"/>
      <c r="M1615" s="38"/>
      <c r="N1615" s="38"/>
      <c r="O1615" s="38"/>
      <c r="P1615" s="38"/>
      <c r="Q1615" s="39"/>
      <c r="R1615" s="110"/>
    </row>
    <row r="1616" spans="1:18" s="32" customFormat="1" ht="20.25" hidden="1">
      <c r="A1616" s="172" t="s">
        <v>429</v>
      </c>
      <c r="B1616" s="137" t="s">
        <v>59</v>
      </c>
      <c r="C1616" s="137" t="s">
        <v>28</v>
      </c>
      <c r="D1616" s="140"/>
      <c r="E1616" s="163"/>
      <c r="F1616" s="139">
        <f>F1617+F1635+F1640</f>
        <v>0</v>
      </c>
      <c r="G1616" s="139">
        <f t="shared" ref="G1616:Q1616" si="638">G1617+G1635+G1640</f>
        <v>0</v>
      </c>
      <c r="H1616" s="139">
        <f t="shared" si="638"/>
        <v>0</v>
      </c>
      <c r="I1616" s="139">
        <f t="shared" si="638"/>
        <v>0</v>
      </c>
      <c r="J1616" s="36">
        <f t="shared" si="638"/>
        <v>0</v>
      </c>
      <c r="K1616" s="36">
        <f t="shared" si="638"/>
        <v>0</v>
      </c>
      <c r="L1616" s="36">
        <f t="shared" si="638"/>
        <v>0</v>
      </c>
      <c r="M1616" s="36">
        <f t="shared" si="638"/>
        <v>0</v>
      </c>
      <c r="N1616" s="36">
        <f t="shared" si="638"/>
        <v>0</v>
      </c>
      <c r="O1616" s="36">
        <f t="shared" si="638"/>
        <v>0</v>
      </c>
      <c r="P1616" s="36">
        <f t="shared" si="638"/>
        <v>0</v>
      </c>
      <c r="Q1616" s="36">
        <f t="shared" si="638"/>
        <v>0</v>
      </c>
      <c r="R1616" s="110"/>
    </row>
    <row r="1617" spans="1:18" s="32" customFormat="1" ht="50.25" hidden="1" customHeight="1">
      <c r="A1617" s="167" t="s">
        <v>318</v>
      </c>
      <c r="B1617" s="133" t="s">
        <v>59</v>
      </c>
      <c r="C1617" s="133" t="s">
        <v>28</v>
      </c>
      <c r="D1617" s="133" t="s">
        <v>319</v>
      </c>
      <c r="E1617" s="133"/>
      <c r="F1617" s="127">
        <f>F1618+F1622+F1626+F1629+F1632</f>
        <v>0</v>
      </c>
      <c r="G1617" s="127">
        <f t="shared" ref="G1617:Q1617" si="639">G1618+G1622+G1626+G1629+G1632</f>
        <v>0</v>
      </c>
      <c r="H1617" s="127">
        <f t="shared" si="639"/>
        <v>0</v>
      </c>
      <c r="I1617" s="127">
        <f t="shared" si="639"/>
        <v>0</v>
      </c>
      <c r="J1617" s="38">
        <f t="shared" si="639"/>
        <v>0</v>
      </c>
      <c r="K1617" s="38">
        <f t="shared" si="639"/>
        <v>0</v>
      </c>
      <c r="L1617" s="38">
        <f t="shared" si="639"/>
        <v>0</v>
      </c>
      <c r="M1617" s="38">
        <f t="shared" si="639"/>
        <v>0</v>
      </c>
      <c r="N1617" s="38">
        <f t="shared" si="639"/>
        <v>0</v>
      </c>
      <c r="O1617" s="38">
        <f t="shared" si="639"/>
        <v>0</v>
      </c>
      <c r="P1617" s="38">
        <f t="shared" si="639"/>
        <v>0</v>
      </c>
      <c r="Q1617" s="38">
        <f t="shared" si="639"/>
        <v>0</v>
      </c>
      <c r="R1617" s="110"/>
    </row>
    <row r="1618" spans="1:18" s="32" customFormat="1" ht="33.75" hidden="1" customHeight="1">
      <c r="A1618" s="173" t="s">
        <v>73</v>
      </c>
      <c r="B1618" s="133" t="s">
        <v>59</v>
      </c>
      <c r="C1618" s="133" t="s">
        <v>28</v>
      </c>
      <c r="D1618" s="133" t="s">
        <v>320</v>
      </c>
      <c r="E1618" s="133"/>
      <c r="F1618" s="127">
        <f t="shared" ref="F1618:M1624" si="640">F1619</f>
        <v>0</v>
      </c>
      <c r="G1618" s="127">
        <f t="shared" si="640"/>
        <v>0</v>
      </c>
      <c r="H1618" s="127">
        <f t="shared" si="640"/>
        <v>0</v>
      </c>
      <c r="I1618" s="127">
        <f t="shared" si="640"/>
        <v>0</v>
      </c>
      <c r="J1618" s="38">
        <f t="shared" si="640"/>
        <v>0</v>
      </c>
      <c r="K1618" s="38">
        <f t="shared" si="640"/>
        <v>0</v>
      </c>
      <c r="L1618" s="38">
        <f t="shared" si="640"/>
        <v>0</v>
      </c>
      <c r="M1618" s="38">
        <f t="shared" si="640"/>
        <v>0</v>
      </c>
      <c r="N1618" s="38">
        <f>N1619</f>
        <v>0</v>
      </c>
      <c r="O1618" s="38">
        <f t="shared" ref="O1618:Q1624" si="641">O1619</f>
        <v>0</v>
      </c>
      <c r="P1618" s="38">
        <f t="shared" si="641"/>
        <v>0</v>
      </c>
      <c r="Q1618" s="39">
        <f t="shared" si="641"/>
        <v>0</v>
      </c>
      <c r="R1618" s="110"/>
    </row>
    <row r="1619" spans="1:18" s="32" customFormat="1" ht="33.75" hidden="1" customHeight="1">
      <c r="A1619" s="167" t="s">
        <v>430</v>
      </c>
      <c r="B1619" s="125" t="s">
        <v>59</v>
      </c>
      <c r="C1619" s="125" t="s">
        <v>28</v>
      </c>
      <c r="D1619" s="140" t="s">
        <v>431</v>
      </c>
      <c r="E1619" s="125"/>
      <c r="F1619" s="127">
        <f t="shared" si="640"/>
        <v>0</v>
      </c>
      <c r="G1619" s="127">
        <f t="shared" si="640"/>
        <v>0</v>
      </c>
      <c r="H1619" s="127">
        <f t="shared" si="640"/>
        <v>0</v>
      </c>
      <c r="I1619" s="127">
        <f t="shared" si="640"/>
        <v>0</v>
      </c>
      <c r="J1619" s="38">
        <f t="shared" si="640"/>
        <v>0</v>
      </c>
      <c r="K1619" s="38">
        <f t="shared" si="640"/>
        <v>0</v>
      </c>
      <c r="L1619" s="38">
        <f t="shared" si="640"/>
        <v>0</v>
      </c>
      <c r="M1619" s="38">
        <f t="shared" si="640"/>
        <v>0</v>
      </c>
      <c r="N1619" s="38">
        <f>N1620</f>
        <v>0</v>
      </c>
      <c r="O1619" s="38">
        <f t="shared" si="641"/>
        <v>0</v>
      </c>
      <c r="P1619" s="38">
        <f t="shared" si="641"/>
        <v>0</v>
      </c>
      <c r="Q1619" s="39">
        <f t="shared" si="641"/>
        <v>0</v>
      </c>
      <c r="R1619" s="110"/>
    </row>
    <row r="1620" spans="1:18" s="32" customFormat="1" ht="50.25" hidden="1" customHeight="1">
      <c r="A1620" s="167" t="s">
        <v>77</v>
      </c>
      <c r="B1620" s="125" t="s">
        <v>59</v>
      </c>
      <c r="C1620" s="125" t="s">
        <v>28</v>
      </c>
      <c r="D1620" s="140" t="s">
        <v>431</v>
      </c>
      <c r="E1620" s="125" t="s">
        <v>471</v>
      </c>
      <c r="F1620" s="127">
        <f t="shared" si="640"/>
        <v>0</v>
      </c>
      <c r="G1620" s="127">
        <f t="shared" si="640"/>
        <v>0</v>
      </c>
      <c r="H1620" s="127">
        <f t="shared" si="640"/>
        <v>0</v>
      </c>
      <c r="I1620" s="127">
        <f t="shared" si="640"/>
        <v>0</v>
      </c>
      <c r="J1620" s="38">
        <f t="shared" si="640"/>
        <v>0</v>
      </c>
      <c r="K1620" s="38">
        <f t="shared" si="640"/>
        <v>0</v>
      </c>
      <c r="L1620" s="38">
        <f t="shared" si="640"/>
        <v>0</v>
      </c>
      <c r="M1620" s="38">
        <f t="shared" si="640"/>
        <v>0</v>
      </c>
      <c r="N1620" s="38">
        <f>N1621</f>
        <v>0</v>
      </c>
      <c r="O1620" s="38">
        <f t="shared" si="641"/>
        <v>0</v>
      </c>
      <c r="P1620" s="38">
        <f t="shared" si="641"/>
        <v>0</v>
      </c>
      <c r="Q1620" s="39">
        <f t="shared" si="641"/>
        <v>0</v>
      </c>
      <c r="R1620" s="110"/>
    </row>
    <row r="1621" spans="1:18" s="32" customFormat="1" ht="18.75" hidden="1" customHeight="1">
      <c r="A1621" s="167" t="s">
        <v>146</v>
      </c>
      <c r="B1621" s="125" t="s">
        <v>59</v>
      </c>
      <c r="C1621" s="125" t="s">
        <v>28</v>
      </c>
      <c r="D1621" s="140" t="s">
        <v>431</v>
      </c>
      <c r="E1621" s="125" t="s">
        <v>472</v>
      </c>
      <c r="F1621" s="127"/>
      <c r="G1621" s="127"/>
      <c r="H1621" s="127"/>
      <c r="I1621" s="127"/>
      <c r="J1621" s="38"/>
      <c r="K1621" s="38"/>
      <c r="L1621" s="38"/>
      <c r="M1621" s="38"/>
      <c r="N1621" s="38">
        <f>F1621+J1621+K1621</f>
        <v>0</v>
      </c>
      <c r="O1621" s="38">
        <f>G1621+K1621</f>
        <v>0</v>
      </c>
      <c r="P1621" s="38">
        <f>H1621+L1621+M1621</f>
        <v>0</v>
      </c>
      <c r="Q1621" s="39">
        <f>I1621+M1621</f>
        <v>0</v>
      </c>
      <c r="R1621" s="110"/>
    </row>
    <row r="1622" spans="1:18" s="32" customFormat="1" ht="20.25" hidden="1">
      <c r="A1622" s="174" t="s">
        <v>67</v>
      </c>
      <c r="B1622" s="133" t="s">
        <v>59</v>
      </c>
      <c r="C1622" s="133" t="s">
        <v>28</v>
      </c>
      <c r="D1622" s="140" t="s">
        <v>322</v>
      </c>
      <c r="E1622" s="125"/>
      <c r="F1622" s="127">
        <f t="shared" si="640"/>
        <v>0</v>
      </c>
      <c r="G1622" s="127">
        <f t="shared" si="640"/>
        <v>0</v>
      </c>
      <c r="H1622" s="127">
        <f t="shared" si="640"/>
        <v>0</v>
      </c>
      <c r="I1622" s="127">
        <f t="shared" si="640"/>
        <v>0</v>
      </c>
      <c r="J1622" s="38">
        <f t="shared" si="640"/>
        <v>0</v>
      </c>
      <c r="K1622" s="38">
        <f t="shared" si="640"/>
        <v>0</v>
      </c>
      <c r="L1622" s="38">
        <f t="shared" si="640"/>
        <v>0</v>
      </c>
      <c r="M1622" s="38">
        <f t="shared" si="640"/>
        <v>0</v>
      </c>
      <c r="N1622" s="38">
        <f>N1623</f>
        <v>0</v>
      </c>
      <c r="O1622" s="38">
        <f t="shared" si="641"/>
        <v>0</v>
      </c>
      <c r="P1622" s="38">
        <f t="shared" si="641"/>
        <v>0</v>
      </c>
      <c r="Q1622" s="39">
        <f t="shared" si="641"/>
        <v>0</v>
      </c>
      <c r="R1622" s="110"/>
    </row>
    <row r="1623" spans="1:18" s="32" customFormat="1" ht="33.75" hidden="1" customHeight="1">
      <c r="A1623" s="167" t="s">
        <v>432</v>
      </c>
      <c r="B1623" s="125" t="s">
        <v>59</v>
      </c>
      <c r="C1623" s="125" t="s">
        <v>28</v>
      </c>
      <c r="D1623" s="140" t="s">
        <v>433</v>
      </c>
      <c r="E1623" s="125"/>
      <c r="F1623" s="127">
        <f t="shared" si="640"/>
        <v>0</v>
      </c>
      <c r="G1623" s="127">
        <f t="shared" si="640"/>
        <v>0</v>
      </c>
      <c r="H1623" s="127">
        <f t="shared" si="640"/>
        <v>0</v>
      </c>
      <c r="I1623" s="127">
        <f t="shared" si="640"/>
        <v>0</v>
      </c>
      <c r="J1623" s="38">
        <f t="shared" si="640"/>
        <v>0</v>
      </c>
      <c r="K1623" s="38">
        <f t="shared" si="640"/>
        <v>0</v>
      </c>
      <c r="L1623" s="38">
        <f t="shared" si="640"/>
        <v>0</v>
      </c>
      <c r="M1623" s="38">
        <f t="shared" si="640"/>
        <v>0</v>
      </c>
      <c r="N1623" s="38">
        <f>N1624</f>
        <v>0</v>
      </c>
      <c r="O1623" s="38">
        <f t="shared" si="641"/>
        <v>0</v>
      </c>
      <c r="P1623" s="38">
        <f t="shared" si="641"/>
        <v>0</v>
      </c>
      <c r="Q1623" s="39">
        <f t="shared" si="641"/>
        <v>0</v>
      </c>
      <c r="R1623" s="110"/>
    </row>
    <row r="1624" spans="1:18" s="32" customFormat="1" ht="50.25" hidden="1" customHeight="1">
      <c r="A1624" s="167" t="s">
        <v>77</v>
      </c>
      <c r="B1624" s="125" t="s">
        <v>59</v>
      </c>
      <c r="C1624" s="125" t="s">
        <v>28</v>
      </c>
      <c r="D1624" s="140" t="s">
        <v>433</v>
      </c>
      <c r="E1624" s="125" t="s">
        <v>471</v>
      </c>
      <c r="F1624" s="127">
        <f t="shared" si="640"/>
        <v>0</v>
      </c>
      <c r="G1624" s="127">
        <f t="shared" si="640"/>
        <v>0</v>
      </c>
      <c r="H1624" s="127">
        <f t="shared" si="640"/>
        <v>0</v>
      </c>
      <c r="I1624" s="127">
        <f t="shared" si="640"/>
        <v>0</v>
      </c>
      <c r="J1624" s="38"/>
      <c r="K1624" s="38"/>
      <c r="L1624" s="38"/>
      <c r="M1624" s="38"/>
      <c r="N1624" s="38">
        <f>N1625</f>
        <v>0</v>
      </c>
      <c r="O1624" s="38">
        <f t="shared" si="641"/>
        <v>0</v>
      </c>
      <c r="P1624" s="38">
        <f t="shared" si="641"/>
        <v>0</v>
      </c>
      <c r="Q1624" s="39">
        <f t="shared" si="641"/>
        <v>0</v>
      </c>
      <c r="R1624" s="110"/>
    </row>
    <row r="1625" spans="1:18" s="32" customFormat="1" ht="18.75" hidden="1" customHeight="1">
      <c r="A1625" s="167" t="s">
        <v>146</v>
      </c>
      <c r="B1625" s="125" t="s">
        <v>59</v>
      </c>
      <c r="C1625" s="125" t="s">
        <v>28</v>
      </c>
      <c r="D1625" s="140" t="s">
        <v>433</v>
      </c>
      <c r="E1625" s="125" t="s">
        <v>472</v>
      </c>
      <c r="F1625" s="127"/>
      <c r="G1625" s="127"/>
      <c r="H1625" s="127"/>
      <c r="I1625" s="127"/>
      <c r="J1625" s="38"/>
      <c r="K1625" s="38"/>
      <c r="L1625" s="38"/>
      <c r="M1625" s="38"/>
      <c r="N1625" s="38">
        <f>F1625+J1625+K1625</f>
        <v>0</v>
      </c>
      <c r="O1625" s="38">
        <f>G1625+K1625</f>
        <v>0</v>
      </c>
      <c r="P1625" s="38">
        <f>H1625+L1625+M1625</f>
        <v>0</v>
      </c>
      <c r="Q1625" s="39">
        <f>I1625+M1625</f>
        <v>0</v>
      </c>
      <c r="R1625" s="110"/>
    </row>
    <row r="1626" spans="1:18" s="32" customFormat="1" ht="66.75" hidden="1" customHeight="1">
      <c r="A1626" s="167" t="s">
        <v>352</v>
      </c>
      <c r="B1626" s="125" t="s">
        <v>59</v>
      </c>
      <c r="C1626" s="125" t="s">
        <v>28</v>
      </c>
      <c r="D1626" s="140" t="s">
        <v>699</v>
      </c>
      <c r="E1626" s="125"/>
      <c r="F1626" s="127">
        <f t="shared" ref="F1626:M1627" si="642">F1627</f>
        <v>0</v>
      </c>
      <c r="G1626" s="127">
        <f t="shared" si="642"/>
        <v>0</v>
      </c>
      <c r="H1626" s="127">
        <f t="shared" si="642"/>
        <v>0</v>
      </c>
      <c r="I1626" s="127">
        <f t="shared" si="642"/>
        <v>0</v>
      </c>
      <c r="J1626" s="38">
        <f t="shared" si="642"/>
        <v>0</v>
      </c>
      <c r="K1626" s="38">
        <f t="shared" si="642"/>
        <v>0</v>
      </c>
      <c r="L1626" s="38">
        <f t="shared" si="642"/>
        <v>0</v>
      </c>
      <c r="M1626" s="38">
        <f t="shared" si="642"/>
        <v>0</v>
      </c>
      <c r="N1626" s="38">
        <f>N1627</f>
        <v>0</v>
      </c>
      <c r="O1626" s="38">
        <f t="shared" ref="O1626:Q1627" si="643">O1627</f>
        <v>0</v>
      </c>
      <c r="P1626" s="38">
        <f t="shared" si="643"/>
        <v>0</v>
      </c>
      <c r="Q1626" s="39">
        <f t="shared" si="643"/>
        <v>0</v>
      </c>
      <c r="R1626" s="110"/>
    </row>
    <row r="1627" spans="1:18" s="32" customFormat="1" ht="50.25" hidden="1" customHeight="1">
      <c r="A1627" s="167" t="s">
        <v>77</v>
      </c>
      <c r="B1627" s="125" t="s">
        <v>59</v>
      </c>
      <c r="C1627" s="125" t="s">
        <v>28</v>
      </c>
      <c r="D1627" s="140" t="s">
        <v>699</v>
      </c>
      <c r="E1627" s="125" t="s">
        <v>471</v>
      </c>
      <c r="F1627" s="127">
        <f t="shared" si="642"/>
        <v>0</v>
      </c>
      <c r="G1627" s="127">
        <f t="shared" si="642"/>
        <v>0</v>
      </c>
      <c r="H1627" s="127">
        <f t="shared" si="642"/>
        <v>0</v>
      </c>
      <c r="I1627" s="127">
        <f t="shared" si="642"/>
        <v>0</v>
      </c>
      <c r="J1627" s="38">
        <f t="shared" si="642"/>
        <v>0</v>
      </c>
      <c r="K1627" s="38">
        <f t="shared" si="642"/>
        <v>0</v>
      </c>
      <c r="L1627" s="38">
        <f t="shared" si="642"/>
        <v>0</v>
      </c>
      <c r="M1627" s="38">
        <f t="shared" si="642"/>
        <v>0</v>
      </c>
      <c r="N1627" s="38">
        <f>N1628</f>
        <v>0</v>
      </c>
      <c r="O1627" s="38">
        <f t="shared" si="643"/>
        <v>0</v>
      </c>
      <c r="P1627" s="38">
        <f t="shared" si="643"/>
        <v>0</v>
      </c>
      <c r="Q1627" s="39">
        <f t="shared" si="643"/>
        <v>0</v>
      </c>
      <c r="R1627" s="110"/>
    </row>
    <row r="1628" spans="1:18" s="32" customFormat="1" ht="18.75" hidden="1" customHeight="1">
      <c r="A1628" s="167" t="s">
        <v>146</v>
      </c>
      <c r="B1628" s="125" t="s">
        <v>59</v>
      </c>
      <c r="C1628" s="125" t="s">
        <v>28</v>
      </c>
      <c r="D1628" s="140" t="s">
        <v>699</v>
      </c>
      <c r="E1628" s="125" t="s">
        <v>472</v>
      </c>
      <c r="F1628" s="127"/>
      <c r="G1628" s="127"/>
      <c r="H1628" s="127"/>
      <c r="I1628" s="127"/>
      <c r="J1628" s="38"/>
      <c r="K1628" s="38"/>
      <c r="L1628" s="38"/>
      <c r="M1628" s="38"/>
      <c r="N1628" s="38"/>
      <c r="O1628" s="38"/>
      <c r="P1628" s="38"/>
      <c r="Q1628" s="39"/>
      <c r="R1628" s="110"/>
    </row>
    <row r="1629" spans="1:18" s="32" customFormat="1" ht="66.75" hidden="1" customHeight="1">
      <c r="A1629" s="124" t="s">
        <v>352</v>
      </c>
      <c r="B1629" s="125" t="s">
        <v>59</v>
      </c>
      <c r="C1629" s="125" t="s">
        <v>28</v>
      </c>
      <c r="D1629" s="140" t="s">
        <v>706</v>
      </c>
      <c r="E1629" s="125"/>
      <c r="F1629" s="127">
        <f t="shared" ref="F1629:M1630" si="644">F1630</f>
        <v>0</v>
      </c>
      <c r="G1629" s="127">
        <f t="shared" si="644"/>
        <v>0</v>
      </c>
      <c r="H1629" s="127">
        <f t="shared" si="644"/>
        <v>0</v>
      </c>
      <c r="I1629" s="127">
        <f t="shared" si="644"/>
        <v>0</v>
      </c>
      <c r="J1629" s="38">
        <f t="shared" si="644"/>
        <v>0</v>
      </c>
      <c r="K1629" s="38">
        <f t="shared" si="644"/>
        <v>0</v>
      </c>
      <c r="L1629" s="38">
        <f t="shared" si="644"/>
        <v>0</v>
      </c>
      <c r="M1629" s="38">
        <f t="shared" si="644"/>
        <v>0</v>
      </c>
      <c r="N1629" s="38">
        <f>N1630</f>
        <v>0</v>
      </c>
      <c r="O1629" s="38">
        <f t="shared" ref="O1629:Q1630" si="645">O1630</f>
        <v>0</v>
      </c>
      <c r="P1629" s="38">
        <f t="shared" si="645"/>
        <v>0</v>
      </c>
      <c r="Q1629" s="39">
        <f t="shared" si="645"/>
        <v>0</v>
      </c>
      <c r="R1629" s="110"/>
    </row>
    <row r="1630" spans="1:18" s="32" customFormat="1" ht="50.25" hidden="1" customHeight="1">
      <c r="A1630" s="124" t="s">
        <v>77</v>
      </c>
      <c r="B1630" s="125" t="s">
        <v>59</v>
      </c>
      <c r="C1630" s="125" t="s">
        <v>28</v>
      </c>
      <c r="D1630" s="140" t="s">
        <v>706</v>
      </c>
      <c r="E1630" s="125" t="s">
        <v>471</v>
      </c>
      <c r="F1630" s="127">
        <f t="shared" si="644"/>
        <v>0</v>
      </c>
      <c r="G1630" s="127">
        <f t="shared" si="644"/>
        <v>0</v>
      </c>
      <c r="H1630" s="127">
        <f t="shared" si="644"/>
        <v>0</v>
      </c>
      <c r="I1630" s="127">
        <f t="shared" si="644"/>
        <v>0</v>
      </c>
      <c r="J1630" s="38">
        <f t="shared" si="644"/>
        <v>0</v>
      </c>
      <c r="K1630" s="38">
        <f t="shared" si="644"/>
        <v>0</v>
      </c>
      <c r="L1630" s="38">
        <f t="shared" si="644"/>
        <v>0</v>
      </c>
      <c r="M1630" s="38">
        <f t="shared" si="644"/>
        <v>0</v>
      </c>
      <c r="N1630" s="38">
        <f>N1631</f>
        <v>0</v>
      </c>
      <c r="O1630" s="38">
        <f t="shared" si="645"/>
        <v>0</v>
      </c>
      <c r="P1630" s="38">
        <f t="shared" si="645"/>
        <v>0</v>
      </c>
      <c r="Q1630" s="39">
        <f t="shared" si="645"/>
        <v>0</v>
      </c>
      <c r="R1630" s="110"/>
    </row>
    <row r="1631" spans="1:18" s="32" customFormat="1" ht="18.75" hidden="1" customHeight="1">
      <c r="A1631" s="124" t="s">
        <v>146</v>
      </c>
      <c r="B1631" s="125" t="s">
        <v>59</v>
      </c>
      <c r="C1631" s="125" t="s">
        <v>28</v>
      </c>
      <c r="D1631" s="140" t="s">
        <v>706</v>
      </c>
      <c r="E1631" s="125" t="s">
        <v>472</v>
      </c>
      <c r="F1631" s="127"/>
      <c r="G1631" s="127"/>
      <c r="H1631" s="127"/>
      <c r="I1631" s="127"/>
      <c r="J1631" s="38"/>
      <c r="K1631" s="38"/>
      <c r="L1631" s="38"/>
      <c r="M1631" s="38"/>
      <c r="N1631" s="38"/>
      <c r="O1631" s="38"/>
      <c r="P1631" s="38"/>
      <c r="Q1631" s="39"/>
      <c r="R1631" s="110"/>
    </row>
    <row r="1632" spans="1:18" s="32" customFormat="1" ht="68.25" hidden="1">
      <c r="A1632" s="130" t="s">
        <v>846</v>
      </c>
      <c r="B1632" s="175" t="s">
        <v>59</v>
      </c>
      <c r="C1632" s="175" t="s">
        <v>28</v>
      </c>
      <c r="D1632" s="175" t="s">
        <v>434</v>
      </c>
      <c r="E1632" s="126"/>
      <c r="F1632" s="127">
        <f t="shared" ref="F1632:M1633" si="646">F1633</f>
        <v>0</v>
      </c>
      <c r="G1632" s="127">
        <f t="shared" si="646"/>
        <v>0</v>
      </c>
      <c r="H1632" s="127">
        <f t="shared" si="646"/>
        <v>0</v>
      </c>
      <c r="I1632" s="127">
        <f t="shared" si="646"/>
        <v>0</v>
      </c>
      <c r="J1632" s="38">
        <f t="shared" si="646"/>
        <v>0</v>
      </c>
      <c r="K1632" s="38">
        <f t="shared" si="646"/>
        <v>0</v>
      </c>
      <c r="L1632" s="38">
        <f t="shared" si="646"/>
        <v>0</v>
      </c>
      <c r="M1632" s="38">
        <f t="shared" si="646"/>
        <v>0</v>
      </c>
      <c r="N1632" s="38">
        <f>N1633</f>
        <v>0</v>
      </c>
      <c r="O1632" s="38">
        <f t="shared" ref="O1632:Q1633" si="647">O1633</f>
        <v>0</v>
      </c>
      <c r="P1632" s="38">
        <f t="shared" si="647"/>
        <v>0</v>
      </c>
      <c r="Q1632" s="39">
        <f t="shared" si="647"/>
        <v>0</v>
      </c>
      <c r="R1632" s="110"/>
    </row>
    <row r="1633" spans="1:18" s="32" customFormat="1" ht="33.75" hidden="1">
      <c r="A1633" s="176" t="s">
        <v>77</v>
      </c>
      <c r="B1633" s="175" t="s">
        <v>59</v>
      </c>
      <c r="C1633" s="175" t="s">
        <v>28</v>
      </c>
      <c r="D1633" s="175" t="s">
        <v>434</v>
      </c>
      <c r="E1633" s="175" t="s">
        <v>471</v>
      </c>
      <c r="F1633" s="127">
        <f t="shared" si="646"/>
        <v>0</v>
      </c>
      <c r="G1633" s="127">
        <f t="shared" si="646"/>
        <v>0</v>
      </c>
      <c r="H1633" s="127">
        <f t="shared" si="646"/>
        <v>0</v>
      </c>
      <c r="I1633" s="127">
        <f t="shared" si="646"/>
        <v>0</v>
      </c>
      <c r="J1633" s="38"/>
      <c r="K1633" s="38"/>
      <c r="L1633" s="38"/>
      <c r="M1633" s="38"/>
      <c r="N1633" s="38">
        <f>N1634</f>
        <v>0</v>
      </c>
      <c r="O1633" s="38">
        <f t="shared" si="647"/>
        <v>0</v>
      </c>
      <c r="P1633" s="38">
        <f t="shared" si="647"/>
        <v>0</v>
      </c>
      <c r="Q1633" s="39">
        <f t="shared" si="647"/>
        <v>0</v>
      </c>
      <c r="R1633" s="110"/>
    </row>
    <row r="1634" spans="1:18" s="32" customFormat="1" ht="20.25" hidden="1">
      <c r="A1634" s="176" t="s">
        <v>146</v>
      </c>
      <c r="B1634" s="175" t="s">
        <v>59</v>
      </c>
      <c r="C1634" s="175" t="s">
        <v>28</v>
      </c>
      <c r="D1634" s="175" t="s">
        <v>434</v>
      </c>
      <c r="E1634" s="126">
        <v>610</v>
      </c>
      <c r="F1634" s="127"/>
      <c r="G1634" s="127"/>
      <c r="H1634" s="127"/>
      <c r="I1634" s="127"/>
      <c r="J1634" s="38"/>
      <c r="K1634" s="38"/>
      <c r="L1634" s="38"/>
      <c r="M1634" s="38"/>
      <c r="N1634" s="38">
        <f>F1634+J1634+K1634</f>
        <v>0</v>
      </c>
      <c r="O1634" s="38">
        <f>G1634+K1634</f>
        <v>0</v>
      </c>
      <c r="P1634" s="38">
        <f>H1634+L1634+M1634</f>
        <v>0</v>
      </c>
      <c r="Q1634" s="39">
        <f>I1634+M1634</f>
        <v>0</v>
      </c>
      <c r="R1634" s="110"/>
    </row>
    <row r="1635" spans="1:18" s="32" customFormat="1" ht="99.75" hidden="1">
      <c r="A1635" s="129" t="s">
        <v>65</v>
      </c>
      <c r="B1635" s="175" t="s">
        <v>59</v>
      </c>
      <c r="C1635" s="175" t="s">
        <v>28</v>
      </c>
      <c r="D1635" s="175" t="s">
        <v>66</v>
      </c>
      <c r="E1635" s="175"/>
      <c r="F1635" s="127">
        <f t="shared" ref="F1635:Q1635" si="648">F1636+F1640+F1644+F1647+F1650</f>
        <v>0</v>
      </c>
      <c r="G1635" s="127">
        <f t="shared" si="648"/>
        <v>0</v>
      </c>
      <c r="H1635" s="127">
        <f t="shared" si="648"/>
        <v>0</v>
      </c>
      <c r="I1635" s="127">
        <f t="shared" si="648"/>
        <v>0</v>
      </c>
      <c r="J1635" s="38">
        <f t="shared" si="648"/>
        <v>0</v>
      </c>
      <c r="K1635" s="38">
        <f t="shared" si="648"/>
        <v>0</v>
      </c>
      <c r="L1635" s="38">
        <f t="shared" si="648"/>
        <v>0</v>
      </c>
      <c r="M1635" s="38">
        <f t="shared" si="648"/>
        <v>0</v>
      </c>
      <c r="N1635" s="38">
        <f t="shared" si="648"/>
        <v>0</v>
      </c>
      <c r="O1635" s="38">
        <f t="shared" si="648"/>
        <v>0</v>
      </c>
      <c r="P1635" s="38">
        <f t="shared" si="648"/>
        <v>0</v>
      </c>
      <c r="Q1635" s="38">
        <f t="shared" si="648"/>
        <v>0</v>
      </c>
      <c r="R1635" s="110"/>
    </row>
    <row r="1636" spans="1:18" s="32" customFormat="1" ht="20.25" hidden="1">
      <c r="A1636" s="176" t="s">
        <v>67</v>
      </c>
      <c r="B1636" s="175" t="s">
        <v>59</v>
      </c>
      <c r="C1636" s="175" t="s">
        <v>28</v>
      </c>
      <c r="D1636" s="175" t="s">
        <v>68</v>
      </c>
      <c r="E1636" s="175"/>
      <c r="F1636" s="127">
        <f t="shared" ref="F1636:M1638" si="649">F1637</f>
        <v>0</v>
      </c>
      <c r="G1636" s="127">
        <f t="shared" si="649"/>
        <v>0</v>
      </c>
      <c r="H1636" s="127">
        <f t="shared" si="649"/>
        <v>0</v>
      </c>
      <c r="I1636" s="127">
        <f t="shared" si="649"/>
        <v>0</v>
      </c>
      <c r="J1636" s="38">
        <f t="shared" si="649"/>
        <v>0</v>
      </c>
      <c r="K1636" s="38">
        <f t="shared" si="649"/>
        <v>0</v>
      </c>
      <c r="L1636" s="38">
        <f t="shared" si="649"/>
        <v>0</v>
      </c>
      <c r="M1636" s="38">
        <f t="shared" si="649"/>
        <v>0</v>
      </c>
      <c r="N1636" s="38">
        <f>N1637</f>
        <v>0</v>
      </c>
      <c r="O1636" s="38">
        <f t="shared" ref="O1636:Q1638" si="650">O1637</f>
        <v>0</v>
      </c>
      <c r="P1636" s="38">
        <f t="shared" si="650"/>
        <v>0</v>
      </c>
      <c r="Q1636" s="39">
        <f t="shared" si="650"/>
        <v>0</v>
      </c>
      <c r="R1636" s="110"/>
    </row>
    <row r="1637" spans="1:18" s="32" customFormat="1" ht="33.75" hidden="1">
      <c r="A1637" s="176" t="s">
        <v>432</v>
      </c>
      <c r="B1637" s="175" t="s">
        <v>59</v>
      </c>
      <c r="C1637" s="175" t="s">
        <v>28</v>
      </c>
      <c r="D1637" s="175" t="s">
        <v>847</v>
      </c>
      <c r="E1637" s="175"/>
      <c r="F1637" s="127">
        <f t="shared" si="649"/>
        <v>0</v>
      </c>
      <c r="G1637" s="127">
        <f t="shared" si="649"/>
        <v>0</v>
      </c>
      <c r="H1637" s="127">
        <f t="shared" si="649"/>
        <v>0</v>
      </c>
      <c r="I1637" s="127">
        <f t="shared" si="649"/>
        <v>0</v>
      </c>
      <c r="J1637" s="38">
        <f t="shared" si="649"/>
        <v>0</v>
      </c>
      <c r="K1637" s="38">
        <f t="shared" si="649"/>
        <v>0</v>
      </c>
      <c r="L1637" s="38">
        <f t="shared" si="649"/>
        <v>0</v>
      </c>
      <c r="M1637" s="38">
        <f t="shared" si="649"/>
        <v>0</v>
      </c>
      <c r="N1637" s="38">
        <f>N1638</f>
        <v>0</v>
      </c>
      <c r="O1637" s="38">
        <f t="shared" si="650"/>
        <v>0</v>
      </c>
      <c r="P1637" s="38">
        <f t="shared" si="650"/>
        <v>0</v>
      </c>
      <c r="Q1637" s="39">
        <f t="shared" si="650"/>
        <v>0</v>
      </c>
      <c r="R1637" s="110"/>
    </row>
    <row r="1638" spans="1:18" s="32" customFormat="1" ht="33.75" hidden="1">
      <c r="A1638" s="176" t="s">
        <v>77</v>
      </c>
      <c r="B1638" s="175" t="s">
        <v>59</v>
      </c>
      <c r="C1638" s="175" t="s">
        <v>28</v>
      </c>
      <c r="D1638" s="175" t="s">
        <v>847</v>
      </c>
      <c r="E1638" s="175" t="s">
        <v>471</v>
      </c>
      <c r="F1638" s="127">
        <f t="shared" si="649"/>
        <v>0</v>
      </c>
      <c r="G1638" s="127">
        <f t="shared" si="649"/>
        <v>0</v>
      </c>
      <c r="H1638" s="127">
        <f t="shared" si="649"/>
        <v>0</v>
      </c>
      <c r="I1638" s="127">
        <f t="shared" si="649"/>
        <v>0</v>
      </c>
      <c r="J1638" s="38">
        <f t="shared" si="649"/>
        <v>0</v>
      </c>
      <c r="K1638" s="38">
        <f t="shared" si="649"/>
        <v>0</v>
      </c>
      <c r="L1638" s="38">
        <f t="shared" si="649"/>
        <v>0</v>
      </c>
      <c r="M1638" s="38">
        <f t="shared" si="649"/>
        <v>0</v>
      </c>
      <c r="N1638" s="38">
        <f>N1639</f>
        <v>0</v>
      </c>
      <c r="O1638" s="38">
        <f t="shared" si="650"/>
        <v>0</v>
      </c>
      <c r="P1638" s="38">
        <f t="shared" si="650"/>
        <v>0</v>
      </c>
      <c r="Q1638" s="39">
        <f t="shared" si="650"/>
        <v>0</v>
      </c>
      <c r="R1638" s="110"/>
    </row>
    <row r="1639" spans="1:18" s="32" customFormat="1" ht="20.25" hidden="1">
      <c r="A1639" s="176" t="s">
        <v>146</v>
      </c>
      <c r="B1639" s="175" t="s">
        <v>59</v>
      </c>
      <c r="C1639" s="175" t="s">
        <v>28</v>
      </c>
      <c r="D1639" s="175" t="s">
        <v>847</v>
      </c>
      <c r="E1639" s="125" t="s">
        <v>472</v>
      </c>
      <c r="F1639" s="127"/>
      <c r="G1639" s="127"/>
      <c r="H1639" s="127"/>
      <c r="I1639" s="127"/>
      <c r="J1639" s="38"/>
      <c r="K1639" s="38"/>
      <c r="L1639" s="38"/>
      <c r="M1639" s="38"/>
      <c r="N1639" s="38">
        <f>F1639+J1639+K1639</f>
        <v>0</v>
      </c>
      <c r="O1639" s="38">
        <f>G1639+K1639</f>
        <v>0</v>
      </c>
      <c r="P1639" s="38">
        <f>H1639+L1639+M1639</f>
        <v>0</v>
      </c>
      <c r="Q1639" s="39">
        <f>I1639+M1639</f>
        <v>0</v>
      </c>
      <c r="R1639" s="110"/>
    </row>
    <row r="1640" spans="1:18" s="32" customFormat="1" ht="20.25" hidden="1">
      <c r="A1640" s="158" t="s">
        <v>19</v>
      </c>
      <c r="B1640" s="125" t="s">
        <v>59</v>
      </c>
      <c r="C1640" s="125" t="s">
        <v>28</v>
      </c>
      <c r="D1640" s="177" t="s">
        <v>20</v>
      </c>
      <c r="E1640" s="125"/>
      <c r="F1640" s="127">
        <f t="shared" ref="F1640:M1640" si="651">F1641+F1645+F1649+F1652+F1655+F1658+F1661</f>
        <v>0</v>
      </c>
      <c r="G1640" s="127">
        <f t="shared" si="651"/>
        <v>0</v>
      </c>
      <c r="H1640" s="127">
        <f t="shared" si="651"/>
        <v>0</v>
      </c>
      <c r="I1640" s="127">
        <f t="shared" si="651"/>
        <v>0</v>
      </c>
      <c r="J1640" s="38">
        <f t="shared" si="651"/>
        <v>0</v>
      </c>
      <c r="K1640" s="38">
        <f t="shared" si="651"/>
        <v>0</v>
      </c>
      <c r="L1640" s="38">
        <f t="shared" si="651"/>
        <v>0</v>
      </c>
      <c r="M1640" s="38">
        <f t="shared" si="651"/>
        <v>0</v>
      </c>
      <c r="N1640" s="38">
        <f>N1641+N1645+N1649+N1652+N1655+N1658+N1661</f>
        <v>0</v>
      </c>
      <c r="O1640" s="38">
        <f>O1641+O1645+O1649+O1652+O1655+O1658+O1661</f>
        <v>0</v>
      </c>
      <c r="P1640" s="38">
        <f>P1641+P1645+P1649+P1652+P1655+P1658+P1661</f>
        <v>0</v>
      </c>
      <c r="Q1640" s="38">
        <f>Q1641+Q1645+Q1649+Q1652+Q1655+Q1658+Q1661</f>
        <v>0</v>
      </c>
      <c r="R1640" s="110"/>
    </row>
    <row r="1641" spans="1:18" s="32" customFormat="1" ht="33.75" hidden="1">
      <c r="A1641" s="147" t="s">
        <v>73</v>
      </c>
      <c r="B1641" s="125" t="s">
        <v>59</v>
      </c>
      <c r="C1641" s="125" t="s">
        <v>28</v>
      </c>
      <c r="D1641" s="177" t="s">
        <v>159</v>
      </c>
      <c r="E1641" s="125"/>
      <c r="F1641" s="127">
        <f t="shared" ref="F1641:M1643" si="652">F1642</f>
        <v>0</v>
      </c>
      <c r="G1641" s="127">
        <f t="shared" si="652"/>
        <v>0</v>
      </c>
      <c r="H1641" s="127">
        <f t="shared" si="652"/>
        <v>0</v>
      </c>
      <c r="I1641" s="127">
        <f t="shared" si="652"/>
        <v>0</v>
      </c>
      <c r="J1641" s="38">
        <f t="shared" si="652"/>
        <v>0</v>
      </c>
      <c r="K1641" s="38">
        <f t="shared" si="652"/>
        <v>0</v>
      </c>
      <c r="L1641" s="38">
        <f t="shared" si="652"/>
        <v>0</v>
      </c>
      <c r="M1641" s="38">
        <f t="shared" si="652"/>
        <v>0</v>
      </c>
      <c r="N1641" s="38">
        <f>N1642</f>
        <v>0</v>
      </c>
      <c r="O1641" s="38">
        <f t="shared" ref="O1641:Q1643" si="653">O1642</f>
        <v>0</v>
      </c>
      <c r="P1641" s="38">
        <f t="shared" si="653"/>
        <v>0</v>
      </c>
      <c r="Q1641" s="39">
        <f t="shared" si="653"/>
        <v>0</v>
      </c>
      <c r="R1641" s="110"/>
    </row>
    <row r="1642" spans="1:18" s="32" customFormat="1" ht="33.75" hidden="1">
      <c r="A1642" s="130" t="s">
        <v>848</v>
      </c>
      <c r="B1642" s="125" t="s">
        <v>59</v>
      </c>
      <c r="C1642" s="125" t="s">
        <v>28</v>
      </c>
      <c r="D1642" s="140" t="s">
        <v>849</v>
      </c>
      <c r="E1642" s="125"/>
      <c r="F1642" s="127">
        <f t="shared" si="652"/>
        <v>0</v>
      </c>
      <c r="G1642" s="127">
        <f t="shared" si="652"/>
        <v>0</v>
      </c>
      <c r="H1642" s="127">
        <f t="shared" si="652"/>
        <v>0</v>
      </c>
      <c r="I1642" s="127">
        <f t="shared" si="652"/>
        <v>0</v>
      </c>
      <c r="J1642" s="38">
        <f t="shared" si="652"/>
        <v>0</v>
      </c>
      <c r="K1642" s="38">
        <f t="shared" si="652"/>
        <v>0</v>
      </c>
      <c r="L1642" s="38">
        <f t="shared" si="652"/>
        <v>0</v>
      </c>
      <c r="M1642" s="38">
        <f t="shared" si="652"/>
        <v>0</v>
      </c>
      <c r="N1642" s="38">
        <f>N1643</f>
        <v>0</v>
      </c>
      <c r="O1642" s="38">
        <f t="shared" si="653"/>
        <v>0</v>
      </c>
      <c r="P1642" s="38">
        <f t="shared" si="653"/>
        <v>0</v>
      </c>
      <c r="Q1642" s="39">
        <f t="shared" si="653"/>
        <v>0</v>
      </c>
      <c r="R1642" s="110"/>
    </row>
    <row r="1643" spans="1:18" s="32" customFormat="1" ht="33.75" hidden="1">
      <c r="A1643" s="158" t="s">
        <v>77</v>
      </c>
      <c r="B1643" s="125" t="s">
        <v>59</v>
      </c>
      <c r="C1643" s="125" t="s">
        <v>28</v>
      </c>
      <c r="D1643" s="140" t="s">
        <v>849</v>
      </c>
      <c r="E1643" s="125" t="s">
        <v>471</v>
      </c>
      <c r="F1643" s="127">
        <f t="shared" si="652"/>
        <v>0</v>
      </c>
      <c r="G1643" s="127">
        <f t="shared" si="652"/>
        <v>0</v>
      </c>
      <c r="H1643" s="127">
        <f t="shared" si="652"/>
        <v>0</v>
      </c>
      <c r="I1643" s="127">
        <f t="shared" si="652"/>
        <v>0</v>
      </c>
      <c r="J1643" s="38">
        <f t="shared" si="652"/>
        <v>0</v>
      </c>
      <c r="K1643" s="38">
        <f t="shared" si="652"/>
        <v>0</v>
      </c>
      <c r="L1643" s="38">
        <f t="shared" si="652"/>
        <v>0</v>
      </c>
      <c r="M1643" s="38">
        <f t="shared" si="652"/>
        <v>0</v>
      </c>
      <c r="N1643" s="38">
        <f>N1644</f>
        <v>0</v>
      </c>
      <c r="O1643" s="38">
        <f t="shared" si="653"/>
        <v>0</v>
      </c>
      <c r="P1643" s="38">
        <f t="shared" si="653"/>
        <v>0</v>
      </c>
      <c r="Q1643" s="39">
        <f t="shared" si="653"/>
        <v>0</v>
      </c>
      <c r="R1643" s="110"/>
    </row>
    <row r="1644" spans="1:18" s="32" customFormat="1" ht="20.25" hidden="1">
      <c r="A1644" s="158" t="s">
        <v>146</v>
      </c>
      <c r="B1644" s="125" t="s">
        <v>59</v>
      </c>
      <c r="C1644" s="125" t="s">
        <v>28</v>
      </c>
      <c r="D1644" s="140" t="s">
        <v>849</v>
      </c>
      <c r="E1644" s="125" t="s">
        <v>472</v>
      </c>
      <c r="F1644" s="127"/>
      <c r="G1644" s="127"/>
      <c r="H1644" s="127"/>
      <c r="I1644" s="128"/>
      <c r="J1644" s="30"/>
      <c r="K1644" s="30"/>
      <c r="L1644" s="30"/>
      <c r="M1644" s="30"/>
      <c r="N1644" s="38">
        <f>F1644+J1644+K1644</f>
        <v>0</v>
      </c>
      <c r="O1644" s="38">
        <f>G1644+K1644</f>
        <v>0</v>
      </c>
      <c r="P1644" s="38">
        <f>H1644+L1644+M1644</f>
        <v>0</v>
      </c>
      <c r="Q1644" s="39">
        <f>I1644+M1644</f>
        <v>0</v>
      </c>
      <c r="R1644" s="110"/>
    </row>
    <row r="1645" spans="1:18" s="32" customFormat="1" ht="20.25" hidden="1">
      <c r="A1645" s="158" t="s">
        <v>67</v>
      </c>
      <c r="B1645" s="125" t="s">
        <v>59</v>
      </c>
      <c r="C1645" s="125" t="s">
        <v>28</v>
      </c>
      <c r="D1645" s="140" t="s">
        <v>94</v>
      </c>
      <c r="E1645" s="125"/>
      <c r="F1645" s="128">
        <f t="shared" ref="F1645:P1647" si="654">F1646</f>
        <v>0</v>
      </c>
      <c r="G1645" s="128">
        <f t="shared" si="654"/>
        <v>0</v>
      </c>
      <c r="H1645" s="128">
        <f t="shared" si="654"/>
        <v>0</v>
      </c>
      <c r="I1645" s="128">
        <f t="shared" si="654"/>
        <v>0</v>
      </c>
      <c r="J1645" s="39">
        <f t="shared" si="654"/>
        <v>0</v>
      </c>
      <c r="K1645" s="39">
        <f t="shared" si="654"/>
        <v>0</v>
      </c>
      <c r="L1645" s="39">
        <f t="shared" si="654"/>
        <v>0</v>
      </c>
      <c r="M1645" s="39">
        <f t="shared" si="654"/>
        <v>0</v>
      </c>
      <c r="N1645" s="39">
        <f t="shared" si="654"/>
        <v>0</v>
      </c>
      <c r="O1645" s="39">
        <f t="shared" si="654"/>
        <v>0</v>
      </c>
      <c r="P1645" s="39">
        <f t="shared" si="654"/>
        <v>0</v>
      </c>
      <c r="Q1645" s="39">
        <f>Q1646</f>
        <v>0</v>
      </c>
      <c r="R1645" s="110"/>
    </row>
    <row r="1646" spans="1:18" s="32" customFormat="1" ht="33.75" hidden="1">
      <c r="A1646" s="167" t="s">
        <v>432</v>
      </c>
      <c r="B1646" s="125" t="s">
        <v>59</v>
      </c>
      <c r="C1646" s="125" t="s">
        <v>28</v>
      </c>
      <c r="D1646" s="140" t="s">
        <v>850</v>
      </c>
      <c r="E1646" s="125"/>
      <c r="F1646" s="128">
        <f t="shared" si="654"/>
        <v>0</v>
      </c>
      <c r="G1646" s="128">
        <f t="shared" si="654"/>
        <v>0</v>
      </c>
      <c r="H1646" s="128">
        <f t="shared" si="654"/>
        <v>0</v>
      </c>
      <c r="I1646" s="128">
        <f t="shared" si="654"/>
        <v>0</v>
      </c>
      <c r="J1646" s="39">
        <f t="shared" si="654"/>
        <v>0</v>
      </c>
      <c r="K1646" s="39">
        <f t="shared" si="654"/>
        <v>0</v>
      </c>
      <c r="L1646" s="39">
        <f t="shared" si="654"/>
        <v>0</v>
      </c>
      <c r="M1646" s="39">
        <f t="shared" si="654"/>
        <v>0</v>
      </c>
      <c r="N1646" s="39">
        <f t="shared" si="654"/>
        <v>0</v>
      </c>
      <c r="O1646" s="39">
        <f t="shared" si="654"/>
        <v>0</v>
      </c>
      <c r="P1646" s="39">
        <f t="shared" si="654"/>
        <v>0</v>
      </c>
      <c r="Q1646" s="39">
        <f>Q1647</f>
        <v>0</v>
      </c>
      <c r="R1646" s="110"/>
    </row>
    <row r="1647" spans="1:18" s="32" customFormat="1" ht="33.75" hidden="1">
      <c r="A1647" s="158" t="s">
        <v>77</v>
      </c>
      <c r="B1647" s="125" t="s">
        <v>59</v>
      </c>
      <c r="C1647" s="125" t="s">
        <v>28</v>
      </c>
      <c r="D1647" s="140" t="s">
        <v>850</v>
      </c>
      <c r="E1647" s="125" t="s">
        <v>471</v>
      </c>
      <c r="F1647" s="128">
        <f t="shared" si="654"/>
        <v>0</v>
      </c>
      <c r="G1647" s="128">
        <f t="shared" si="654"/>
        <v>0</v>
      </c>
      <c r="H1647" s="128">
        <f t="shared" si="654"/>
        <v>0</v>
      </c>
      <c r="I1647" s="128">
        <f t="shared" si="654"/>
        <v>0</v>
      </c>
      <c r="J1647" s="39">
        <f t="shared" si="654"/>
        <v>0</v>
      </c>
      <c r="K1647" s="39">
        <f t="shared" si="654"/>
        <v>0</v>
      </c>
      <c r="L1647" s="39">
        <f t="shared" si="654"/>
        <v>0</v>
      </c>
      <c r="M1647" s="39">
        <f t="shared" si="654"/>
        <v>0</v>
      </c>
      <c r="N1647" s="39">
        <f t="shared" si="654"/>
        <v>0</v>
      </c>
      <c r="O1647" s="39">
        <f t="shared" si="654"/>
        <v>0</v>
      </c>
      <c r="P1647" s="39">
        <f t="shared" si="654"/>
        <v>0</v>
      </c>
      <c r="Q1647" s="39">
        <f>Q1648</f>
        <v>0</v>
      </c>
      <c r="R1647" s="110"/>
    </row>
    <row r="1648" spans="1:18" s="32" customFormat="1" ht="20.25" hidden="1">
      <c r="A1648" s="158" t="s">
        <v>146</v>
      </c>
      <c r="B1648" s="125" t="s">
        <v>59</v>
      </c>
      <c r="C1648" s="125" t="s">
        <v>28</v>
      </c>
      <c r="D1648" s="140" t="s">
        <v>850</v>
      </c>
      <c r="E1648" s="125" t="s">
        <v>472</v>
      </c>
      <c r="F1648" s="127"/>
      <c r="G1648" s="127"/>
      <c r="H1648" s="127"/>
      <c r="I1648" s="128"/>
      <c r="J1648" s="30"/>
      <c r="K1648" s="30"/>
      <c r="L1648" s="30"/>
      <c r="M1648" s="30"/>
      <c r="N1648" s="38">
        <f>F1648+J1648+K1648</f>
        <v>0</v>
      </c>
      <c r="O1648" s="38">
        <f>G1648+K1648</f>
        <v>0</v>
      </c>
      <c r="P1648" s="38">
        <f>H1648+L1648+M1648</f>
        <v>0</v>
      </c>
      <c r="Q1648" s="39">
        <f>I1648+M1648</f>
        <v>0</v>
      </c>
      <c r="R1648" s="110"/>
    </row>
    <row r="1649" spans="1:18" s="32" customFormat="1" ht="66.75" hidden="1" customHeight="1">
      <c r="A1649" s="130" t="s">
        <v>352</v>
      </c>
      <c r="B1649" s="125" t="s">
        <v>59</v>
      </c>
      <c r="C1649" s="125" t="s">
        <v>28</v>
      </c>
      <c r="D1649" s="133" t="s">
        <v>709</v>
      </c>
      <c r="E1649" s="133"/>
      <c r="F1649" s="127">
        <f t="shared" ref="F1649:M1650" si="655">F1650</f>
        <v>0</v>
      </c>
      <c r="G1649" s="127">
        <f t="shared" si="655"/>
        <v>0</v>
      </c>
      <c r="H1649" s="127">
        <f t="shared" si="655"/>
        <v>0</v>
      </c>
      <c r="I1649" s="127">
        <f t="shared" si="655"/>
        <v>0</v>
      </c>
      <c r="J1649" s="38">
        <f t="shared" si="655"/>
        <v>0</v>
      </c>
      <c r="K1649" s="38">
        <f t="shared" si="655"/>
        <v>0</v>
      </c>
      <c r="L1649" s="38">
        <f t="shared" si="655"/>
        <v>0</v>
      </c>
      <c r="M1649" s="38">
        <f t="shared" si="655"/>
        <v>0</v>
      </c>
      <c r="N1649" s="38">
        <f>N1650</f>
        <v>0</v>
      </c>
      <c r="O1649" s="38">
        <f t="shared" ref="O1649:Q1650" si="656">O1650</f>
        <v>0</v>
      </c>
      <c r="P1649" s="38">
        <f t="shared" si="656"/>
        <v>0</v>
      </c>
      <c r="Q1649" s="38">
        <f t="shared" si="656"/>
        <v>0</v>
      </c>
      <c r="R1649" s="110"/>
    </row>
    <row r="1650" spans="1:18" s="32" customFormat="1" ht="50.25" hidden="1" customHeight="1">
      <c r="A1650" s="155" t="s">
        <v>77</v>
      </c>
      <c r="B1650" s="125" t="s">
        <v>59</v>
      </c>
      <c r="C1650" s="125" t="s">
        <v>28</v>
      </c>
      <c r="D1650" s="133" t="s">
        <v>709</v>
      </c>
      <c r="E1650" s="152">
        <v>600</v>
      </c>
      <c r="F1650" s="127">
        <f t="shared" si="655"/>
        <v>0</v>
      </c>
      <c r="G1650" s="127">
        <f t="shared" si="655"/>
        <v>0</v>
      </c>
      <c r="H1650" s="127">
        <f t="shared" si="655"/>
        <v>0</v>
      </c>
      <c r="I1650" s="127">
        <f t="shared" si="655"/>
        <v>0</v>
      </c>
      <c r="J1650" s="38">
        <f t="shared" si="655"/>
        <v>0</v>
      </c>
      <c r="K1650" s="38">
        <f t="shared" si="655"/>
        <v>0</v>
      </c>
      <c r="L1650" s="38">
        <f t="shared" si="655"/>
        <v>0</v>
      </c>
      <c r="M1650" s="38">
        <f t="shared" si="655"/>
        <v>0</v>
      </c>
      <c r="N1650" s="38">
        <f>N1651</f>
        <v>0</v>
      </c>
      <c r="O1650" s="38">
        <f t="shared" si="656"/>
        <v>0</v>
      </c>
      <c r="P1650" s="38">
        <f t="shared" si="656"/>
        <v>0</v>
      </c>
      <c r="Q1650" s="38">
        <f t="shared" si="656"/>
        <v>0</v>
      </c>
      <c r="R1650" s="110"/>
    </row>
    <row r="1651" spans="1:18" s="32" customFormat="1" ht="18.75" hidden="1" customHeight="1">
      <c r="A1651" s="155" t="s">
        <v>146</v>
      </c>
      <c r="B1651" s="125" t="s">
        <v>59</v>
      </c>
      <c r="C1651" s="125" t="s">
        <v>28</v>
      </c>
      <c r="D1651" s="133" t="s">
        <v>709</v>
      </c>
      <c r="E1651" s="152">
        <v>610</v>
      </c>
      <c r="F1651" s="127"/>
      <c r="G1651" s="127"/>
      <c r="H1651" s="127"/>
      <c r="I1651" s="128"/>
      <c r="J1651" s="30"/>
      <c r="K1651" s="30"/>
      <c r="L1651" s="30"/>
      <c r="M1651" s="30"/>
      <c r="N1651" s="38">
        <f>F1651+J1651+K1651</f>
        <v>0</v>
      </c>
      <c r="O1651" s="38">
        <f>G1651+K1651</f>
        <v>0</v>
      </c>
      <c r="P1651" s="38">
        <f>H1651+L1651+M1651</f>
        <v>0</v>
      </c>
      <c r="Q1651" s="39">
        <f>I1651+M1651</f>
        <v>0</v>
      </c>
      <c r="R1651" s="110"/>
    </row>
    <row r="1652" spans="1:18" s="32" customFormat="1" ht="66.75" hidden="1" customHeight="1">
      <c r="A1652" s="129" t="s">
        <v>352</v>
      </c>
      <c r="B1652" s="125" t="s">
        <v>59</v>
      </c>
      <c r="C1652" s="125" t="s">
        <v>28</v>
      </c>
      <c r="D1652" s="133" t="s">
        <v>710</v>
      </c>
      <c r="E1652" s="152"/>
      <c r="F1652" s="127">
        <f>F1653</f>
        <v>0</v>
      </c>
      <c r="G1652" s="127">
        <f t="shared" ref="G1652:Q1653" si="657">G1653</f>
        <v>0</v>
      </c>
      <c r="H1652" s="127">
        <f t="shared" si="657"/>
        <v>0</v>
      </c>
      <c r="I1652" s="127">
        <f t="shared" si="657"/>
        <v>0</v>
      </c>
      <c r="J1652" s="38">
        <f t="shared" si="657"/>
        <v>0</v>
      </c>
      <c r="K1652" s="38">
        <f t="shared" si="657"/>
        <v>0</v>
      </c>
      <c r="L1652" s="38">
        <f t="shared" si="657"/>
        <v>0</v>
      </c>
      <c r="M1652" s="38">
        <f t="shared" si="657"/>
        <v>0</v>
      </c>
      <c r="N1652" s="38">
        <f t="shared" si="657"/>
        <v>0</v>
      </c>
      <c r="O1652" s="38">
        <f t="shared" si="657"/>
        <v>0</v>
      </c>
      <c r="P1652" s="38">
        <f t="shared" si="657"/>
        <v>0</v>
      </c>
      <c r="Q1652" s="38">
        <f t="shared" si="657"/>
        <v>0</v>
      </c>
      <c r="R1652" s="110"/>
    </row>
    <row r="1653" spans="1:18" s="32" customFormat="1" ht="50.25" hidden="1" customHeight="1">
      <c r="A1653" s="155" t="s">
        <v>77</v>
      </c>
      <c r="B1653" s="125" t="s">
        <v>59</v>
      </c>
      <c r="C1653" s="125" t="s">
        <v>28</v>
      </c>
      <c r="D1653" s="133" t="s">
        <v>710</v>
      </c>
      <c r="E1653" s="152">
        <v>600</v>
      </c>
      <c r="F1653" s="127">
        <f>F1654</f>
        <v>0</v>
      </c>
      <c r="G1653" s="127">
        <f t="shared" si="657"/>
        <v>0</v>
      </c>
      <c r="H1653" s="127">
        <f t="shared" si="657"/>
        <v>0</v>
      </c>
      <c r="I1653" s="127">
        <f t="shared" si="657"/>
        <v>0</v>
      </c>
      <c r="J1653" s="38">
        <f t="shared" si="657"/>
        <v>0</v>
      </c>
      <c r="K1653" s="38">
        <f t="shared" si="657"/>
        <v>0</v>
      </c>
      <c r="L1653" s="38">
        <f t="shared" si="657"/>
        <v>0</v>
      </c>
      <c r="M1653" s="38">
        <f t="shared" si="657"/>
        <v>0</v>
      </c>
      <c r="N1653" s="38">
        <f t="shared" si="657"/>
        <v>0</v>
      </c>
      <c r="O1653" s="38">
        <f t="shared" si="657"/>
        <v>0</v>
      </c>
      <c r="P1653" s="38">
        <f t="shared" si="657"/>
        <v>0</v>
      </c>
      <c r="Q1653" s="38">
        <f t="shared" si="657"/>
        <v>0</v>
      </c>
      <c r="R1653" s="110"/>
    </row>
    <row r="1654" spans="1:18" s="32" customFormat="1" ht="18.75" hidden="1" customHeight="1">
      <c r="A1654" s="155" t="s">
        <v>146</v>
      </c>
      <c r="B1654" s="125" t="s">
        <v>59</v>
      </c>
      <c r="C1654" s="125" t="s">
        <v>28</v>
      </c>
      <c r="D1654" s="133" t="s">
        <v>710</v>
      </c>
      <c r="E1654" s="152">
        <v>610</v>
      </c>
      <c r="F1654" s="127"/>
      <c r="G1654" s="127"/>
      <c r="H1654" s="127"/>
      <c r="I1654" s="128"/>
      <c r="J1654" s="30"/>
      <c r="K1654" s="30"/>
      <c r="L1654" s="30"/>
      <c r="M1654" s="30"/>
      <c r="N1654" s="38">
        <f>F1654+J1654+K1654</f>
        <v>0</v>
      </c>
      <c r="O1654" s="38">
        <f>G1654+K1654</f>
        <v>0</v>
      </c>
      <c r="P1654" s="38">
        <f>H1654+L1654+M1654</f>
        <v>0</v>
      </c>
      <c r="Q1654" s="39">
        <f>I1654+M1654</f>
        <v>0</v>
      </c>
      <c r="R1654" s="110"/>
    </row>
    <row r="1655" spans="1:18" s="32" customFormat="1" ht="66.75" hidden="1" customHeight="1">
      <c r="A1655" s="155" t="s">
        <v>352</v>
      </c>
      <c r="B1655" s="125" t="s">
        <v>59</v>
      </c>
      <c r="C1655" s="125" t="s">
        <v>28</v>
      </c>
      <c r="D1655" s="133" t="s">
        <v>711</v>
      </c>
      <c r="E1655" s="152"/>
      <c r="F1655" s="127">
        <f>F1656</f>
        <v>0</v>
      </c>
      <c r="G1655" s="127">
        <f t="shared" ref="G1655:Q1656" si="658">G1656</f>
        <v>0</v>
      </c>
      <c r="H1655" s="127">
        <f t="shared" si="658"/>
        <v>0</v>
      </c>
      <c r="I1655" s="127">
        <f t="shared" si="658"/>
        <v>0</v>
      </c>
      <c r="J1655" s="38">
        <f t="shared" si="658"/>
        <v>0</v>
      </c>
      <c r="K1655" s="38">
        <f t="shared" si="658"/>
        <v>0</v>
      </c>
      <c r="L1655" s="38">
        <f t="shared" si="658"/>
        <v>0</v>
      </c>
      <c r="M1655" s="38">
        <f t="shared" si="658"/>
        <v>0</v>
      </c>
      <c r="N1655" s="38">
        <f t="shared" si="658"/>
        <v>0</v>
      </c>
      <c r="O1655" s="38">
        <f t="shared" si="658"/>
        <v>0</v>
      </c>
      <c r="P1655" s="38">
        <f t="shared" si="658"/>
        <v>0</v>
      </c>
      <c r="Q1655" s="38">
        <f t="shared" si="658"/>
        <v>0</v>
      </c>
      <c r="R1655" s="110"/>
    </row>
    <row r="1656" spans="1:18" s="32" customFormat="1" ht="50.25" hidden="1" customHeight="1">
      <c r="A1656" s="155" t="s">
        <v>77</v>
      </c>
      <c r="B1656" s="125" t="s">
        <v>59</v>
      </c>
      <c r="C1656" s="125" t="s">
        <v>28</v>
      </c>
      <c r="D1656" s="133" t="s">
        <v>711</v>
      </c>
      <c r="E1656" s="152">
        <v>600</v>
      </c>
      <c r="F1656" s="127">
        <f>F1657</f>
        <v>0</v>
      </c>
      <c r="G1656" s="127">
        <f t="shared" si="658"/>
        <v>0</v>
      </c>
      <c r="H1656" s="127">
        <f t="shared" si="658"/>
        <v>0</v>
      </c>
      <c r="I1656" s="127">
        <f t="shared" si="658"/>
        <v>0</v>
      </c>
      <c r="J1656" s="38">
        <f t="shared" si="658"/>
        <v>0</v>
      </c>
      <c r="K1656" s="38">
        <f t="shared" si="658"/>
        <v>0</v>
      </c>
      <c r="L1656" s="38">
        <f t="shared" si="658"/>
        <v>0</v>
      </c>
      <c r="M1656" s="38">
        <f t="shared" si="658"/>
        <v>0</v>
      </c>
      <c r="N1656" s="38">
        <f t="shared" si="658"/>
        <v>0</v>
      </c>
      <c r="O1656" s="38">
        <f t="shared" si="658"/>
        <v>0</v>
      </c>
      <c r="P1656" s="38">
        <f t="shared" si="658"/>
        <v>0</v>
      </c>
      <c r="Q1656" s="38">
        <f t="shared" si="658"/>
        <v>0</v>
      </c>
      <c r="R1656" s="110"/>
    </row>
    <row r="1657" spans="1:18" s="32" customFormat="1" ht="18.75" hidden="1" customHeight="1">
      <c r="A1657" s="155" t="s">
        <v>146</v>
      </c>
      <c r="B1657" s="125" t="s">
        <v>59</v>
      </c>
      <c r="C1657" s="125" t="s">
        <v>28</v>
      </c>
      <c r="D1657" s="133" t="s">
        <v>711</v>
      </c>
      <c r="E1657" s="152">
        <v>610</v>
      </c>
      <c r="F1657" s="127"/>
      <c r="G1657" s="127"/>
      <c r="H1657" s="127"/>
      <c r="I1657" s="128"/>
      <c r="J1657" s="30"/>
      <c r="K1657" s="30"/>
      <c r="L1657" s="30"/>
      <c r="M1657" s="30"/>
      <c r="N1657" s="38">
        <f>F1657+J1657+K1657</f>
        <v>0</v>
      </c>
      <c r="O1657" s="38">
        <f>G1657+K1657</f>
        <v>0</v>
      </c>
      <c r="P1657" s="38">
        <f>H1657+L1657+M1657</f>
        <v>0</v>
      </c>
      <c r="Q1657" s="39">
        <f>I1657+M1657</f>
        <v>0</v>
      </c>
      <c r="R1657" s="110"/>
    </row>
    <row r="1658" spans="1:18" s="32" customFormat="1" ht="66.75" hidden="1" customHeight="1">
      <c r="A1658" s="155" t="s">
        <v>352</v>
      </c>
      <c r="B1658" s="125" t="s">
        <v>59</v>
      </c>
      <c r="C1658" s="125" t="s">
        <v>28</v>
      </c>
      <c r="D1658" s="133" t="s">
        <v>712</v>
      </c>
      <c r="E1658" s="152"/>
      <c r="F1658" s="127">
        <f>F1659</f>
        <v>0</v>
      </c>
      <c r="G1658" s="127">
        <f t="shared" ref="G1658:Q1659" si="659">G1659</f>
        <v>0</v>
      </c>
      <c r="H1658" s="127">
        <f t="shared" si="659"/>
        <v>0</v>
      </c>
      <c r="I1658" s="127">
        <f t="shared" si="659"/>
        <v>0</v>
      </c>
      <c r="J1658" s="38">
        <f t="shared" si="659"/>
        <v>0</v>
      </c>
      <c r="K1658" s="38">
        <f t="shared" si="659"/>
        <v>0</v>
      </c>
      <c r="L1658" s="38">
        <f t="shared" si="659"/>
        <v>0</v>
      </c>
      <c r="M1658" s="38">
        <f t="shared" si="659"/>
        <v>0</v>
      </c>
      <c r="N1658" s="38">
        <f t="shared" si="659"/>
        <v>0</v>
      </c>
      <c r="O1658" s="38">
        <f t="shared" si="659"/>
        <v>0</v>
      </c>
      <c r="P1658" s="38">
        <f t="shared" si="659"/>
        <v>0</v>
      </c>
      <c r="Q1658" s="38">
        <f t="shared" si="659"/>
        <v>0</v>
      </c>
      <c r="R1658" s="110"/>
    </row>
    <row r="1659" spans="1:18" s="32" customFormat="1" ht="50.25" hidden="1" customHeight="1">
      <c r="A1659" s="155" t="s">
        <v>77</v>
      </c>
      <c r="B1659" s="125" t="s">
        <v>59</v>
      </c>
      <c r="C1659" s="125" t="s">
        <v>28</v>
      </c>
      <c r="D1659" s="133" t="s">
        <v>712</v>
      </c>
      <c r="E1659" s="152">
        <v>600</v>
      </c>
      <c r="F1659" s="127">
        <f>F1660</f>
        <v>0</v>
      </c>
      <c r="G1659" s="127">
        <f t="shared" si="659"/>
        <v>0</v>
      </c>
      <c r="H1659" s="127">
        <f t="shared" si="659"/>
        <v>0</v>
      </c>
      <c r="I1659" s="127">
        <f t="shared" si="659"/>
        <v>0</v>
      </c>
      <c r="J1659" s="38">
        <f t="shared" si="659"/>
        <v>0</v>
      </c>
      <c r="K1659" s="38">
        <f t="shared" si="659"/>
        <v>0</v>
      </c>
      <c r="L1659" s="38">
        <f t="shared" si="659"/>
        <v>0</v>
      </c>
      <c r="M1659" s="38">
        <f t="shared" si="659"/>
        <v>0</v>
      </c>
      <c r="N1659" s="38">
        <f t="shared" si="659"/>
        <v>0</v>
      </c>
      <c r="O1659" s="38">
        <f t="shared" si="659"/>
        <v>0</v>
      </c>
      <c r="P1659" s="38">
        <f t="shared" si="659"/>
        <v>0</v>
      </c>
      <c r="Q1659" s="38">
        <f t="shared" si="659"/>
        <v>0</v>
      </c>
      <c r="R1659" s="110"/>
    </row>
    <row r="1660" spans="1:18" s="32" customFormat="1" ht="18.75" hidden="1" customHeight="1">
      <c r="A1660" s="155" t="s">
        <v>146</v>
      </c>
      <c r="B1660" s="125" t="s">
        <v>59</v>
      </c>
      <c r="C1660" s="125" t="s">
        <v>28</v>
      </c>
      <c r="D1660" s="133" t="s">
        <v>712</v>
      </c>
      <c r="E1660" s="152">
        <v>610</v>
      </c>
      <c r="F1660" s="127"/>
      <c r="G1660" s="127"/>
      <c r="H1660" s="127"/>
      <c r="I1660" s="128"/>
      <c r="J1660" s="30"/>
      <c r="K1660" s="30"/>
      <c r="L1660" s="30"/>
      <c r="M1660" s="30"/>
      <c r="N1660" s="38">
        <f>F1660+J1660+K1660</f>
        <v>0</v>
      </c>
      <c r="O1660" s="38">
        <f>G1660+K1660</f>
        <v>0</v>
      </c>
      <c r="P1660" s="38">
        <f>H1660+L1660+M1660</f>
        <v>0</v>
      </c>
      <c r="Q1660" s="39">
        <f>I1660+M1660</f>
        <v>0</v>
      </c>
      <c r="R1660" s="110"/>
    </row>
    <row r="1661" spans="1:18" s="32" customFormat="1" ht="66.75" hidden="1">
      <c r="A1661" s="155" t="s">
        <v>352</v>
      </c>
      <c r="B1661" s="125" t="s">
        <v>59</v>
      </c>
      <c r="C1661" s="125" t="s">
        <v>28</v>
      </c>
      <c r="D1661" s="133" t="s">
        <v>851</v>
      </c>
      <c r="E1661" s="152"/>
      <c r="F1661" s="127">
        <f t="shared" ref="F1661:M1662" si="660">F1662</f>
        <v>0</v>
      </c>
      <c r="G1661" s="127">
        <f t="shared" si="660"/>
        <v>0</v>
      </c>
      <c r="H1661" s="127">
        <f t="shared" si="660"/>
        <v>0</v>
      </c>
      <c r="I1661" s="127">
        <f t="shared" si="660"/>
        <v>0</v>
      </c>
      <c r="J1661" s="38">
        <f t="shared" si="660"/>
        <v>0</v>
      </c>
      <c r="K1661" s="38">
        <f t="shared" si="660"/>
        <v>0</v>
      </c>
      <c r="L1661" s="38">
        <f t="shared" si="660"/>
        <v>0</v>
      </c>
      <c r="M1661" s="38">
        <f t="shared" si="660"/>
        <v>0</v>
      </c>
      <c r="N1661" s="38">
        <f>N1662</f>
        <v>0</v>
      </c>
      <c r="O1661" s="38">
        <f t="shared" ref="O1661:Q1662" si="661">O1662</f>
        <v>0</v>
      </c>
      <c r="P1661" s="38">
        <f t="shared" si="661"/>
        <v>0</v>
      </c>
      <c r="Q1661" s="39">
        <f t="shared" si="661"/>
        <v>0</v>
      </c>
      <c r="R1661" s="110"/>
    </row>
    <row r="1662" spans="1:18" s="32" customFormat="1" ht="33.75" hidden="1">
      <c r="A1662" s="155" t="s">
        <v>77</v>
      </c>
      <c r="B1662" s="125" t="s">
        <v>59</v>
      </c>
      <c r="C1662" s="125" t="s">
        <v>28</v>
      </c>
      <c r="D1662" s="133" t="s">
        <v>851</v>
      </c>
      <c r="E1662" s="152">
        <v>600</v>
      </c>
      <c r="F1662" s="127">
        <f t="shared" si="660"/>
        <v>0</v>
      </c>
      <c r="G1662" s="127">
        <f t="shared" si="660"/>
        <v>0</v>
      </c>
      <c r="H1662" s="127">
        <f t="shared" si="660"/>
        <v>0</v>
      </c>
      <c r="I1662" s="127">
        <f t="shared" si="660"/>
        <v>0</v>
      </c>
      <c r="J1662" s="38">
        <f t="shared" si="660"/>
        <v>0</v>
      </c>
      <c r="K1662" s="38">
        <f t="shared" si="660"/>
        <v>0</v>
      </c>
      <c r="L1662" s="38">
        <f t="shared" si="660"/>
        <v>0</v>
      </c>
      <c r="M1662" s="38">
        <f t="shared" si="660"/>
        <v>0</v>
      </c>
      <c r="N1662" s="38">
        <f>N1663</f>
        <v>0</v>
      </c>
      <c r="O1662" s="38">
        <f t="shared" si="661"/>
        <v>0</v>
      </c>
      <c r="P1662" s="38">
        <f t="shared" si="661"/>
        <v>0</v>
      </c>
      <c r="Q1662" s="39">
        <f t="shared" si="661"/>
        <v>0</v>
      </c>
      <c r="R1662" s="110"/>
    </row>
    <row r="1663" spans="1:18" s="32" customFormat="1" ht="20.25" hidden="1">
      <c r="A1663" s="155" t="s">
        <v>146</v>
      </c>
      <c r="B1663" s="125" t="s">
        <v>59</v>
      </c>
      <c r="C1663" s="125" t="s">
        <v>28</v>
      </c>
      <c r="D1663" s="133" t="s">
        <v>851</v>
      </c>
      <c r="E1663" s="152">
        <v>610</v>
      </c>
      <c r="F1663" s="127"/>
      <c r="G1663" s="127"/>
      <c r="H1663" s="127"/>
      <c r="I1663" s="128"/>
      <c r="J1663" s="30"/>
      <c r="K1663" s="30"/>
      <c r="L1663" s="30"/>
      <c r="M1663" s="30"/>
      <c r="N1663" s="38">
        <f>F1663+J1663+K1663</f>
        <v>0</v>
      </c>
      <c r="O1663" s="38">
        <f>G1663+K1663</f>
        <v>0</v>
      </c>
      <c r="P1663" s="38">
        <f>H1663+L1663+M1663</f>
        <v>0</v>
      </c>
      <c r="Q1663" s="39">
        <f>I1663+M1663</f>
        <v>0</v>
      </c>
      <c r="R1663" s="110"/>
    </row>
    <row r="1664" spans="1:18" s="32" customFormat="1" ht="20.25" hidden="1">
      <c r="A1664" s="95"/>
      <c r="B1664" s="9"/>
      <c r="C1664" s="3"/>
      <c r="D1664" s="51"/>
      <c r="E1664" s="3"/>
      <c r="F1664" s="85"/>
      <c r="G1664" s="85"/>
      <c r="H1664" s="85"/>
      <c r="I1664" s="85"/>
      <c r="J1664" s="85"/>
      <c r="K1664" s="85"/>
      <c r="L1664" s="85"/>
      <c r="M1664" s="85"/>
      <c r="N1664" s="85"/>
      <c r="O1664" s="85"/>
      <c r="P1664" s="85"/>
      <c r="Q1664" s="85"/>
      <c r="R1664" s="110"/>
    </row>
    <row r="1665" spans="1:18" ht="40.5">
      <c r="A1665" s="21" t="s">
        <v>435</v>
      </c>
      <c r="B1665" s="22" t="s">
        <v>436</v>
      </c>
      <c r="C1665" s="22"/>
      <c r="D1665" s="51"/>
      <c r="E1665" s="3"/>
      <c r="F1665" s="24">
        <f>F1667</f>
        <v>7324</v>
      </c>
      <c r="G1665" s="24">
        <f t="shared" ref="G1665:Q1665" si="662">G1667</f>
        <v>0</v>
      </c>
      <c r="H1665" s="24">
        <f t="shared" si="662"/>
        <v>7324</v>
      </c>
      <c r="I1665" s="24">
        <f t="shared" si="662"/>
        <v>0</v>
      </c>
      <c r="J1665" s="24">
        <f t="shared" si="662"/>
        <v>0</v>
      </c>
      <c r="K1665" s="24">
        <f t="shared" si="662"/>
        <v>0</v>
      </c>
      <c r="L1665" s="24">
        <f t="shared" si="662"/>
        <v>0</v>
      </c>
      <c r="M1665" s="24">
        <f t="shared" si="662"/>
        <v>0</v>
      </c>
      <c r="N1665" s="24">
        <f t="shared" si="662"/>
        <v>7324</v>
      </c>
      <c r="O1665" s="24">
        <f t="shared" si="662"/>
        <v>0</v>
      </c>
      <c r="P1665" s="24">
        <f t="shared" si="662"/>
        <v>7324</v>
      </c>
      <c r="Q1665" s="24">
        <f t="shared" si="662"/>
        <v>0</v>
      </c>
      <c r="R1665" s="110"/>
    </row>
    <row r="1666" spans="1:18" s="32" customFormat="1" ht="20.25">
      <c r="A1666" s="70"/>
      <c r="B1666" s="71"/>
      <c r="C1666" s="71"/>
      <c r="D1666" s="84"/>
      <c r="E1666" s="68"/>
      <c r="F1666" s="94"/>
      <c r="G1666" s="94"/>
      <c r="H1666" s="94"/>
      <c r="I1666" s="94"/>
      <c r="J1666" s="94"/>
      <c r="K1666" s="94"/>
      <c r="L1666" s="94"/>
      <c r="M1666" s="94"/>
      <c r="N1666" s="94"/>
      <c r="O1666" s="94"/>
      <c r="P1666" s="94"/>
      <c r="Q1666" s="94"/>
      <c r="R1666" s="110"/>
    </row>
    <row r="1667" spans="1:18" ht="37.5">
      <c r="A1667" s="33" t="s">
        <v>437</v>
      </c>
      <c r="B1667" s="34" t="s">
        <v>212</v>
      </c>
      <c r="C1667" s="34" t="s">
        <v>43</v>
      </c>
      <c r="D1667" s="51"/>
      <c r="E1667" s="3"/>
      <c r="F1667" s="36">
        <f>F1668+F1673</f>
        <v>7324</v>
      </c>
      <c r="G1667" s="36">
        <f t="shared" ref="G1667:Q1667" si="663">G1668+G1673</f>
        <v>0</v>
      </c>
      <c r="H1667" s="36">
        <f t="shared" si="663"/>
        <v>7324</v>
      </c>
      <c r="I1667" s="36">
        <f t="shared" si="663"/>
        <v>0</v>
      </c>
      <c r="J1667" s="36">
        <f t="shared" si="663"/>
        <v>0</v>
      </c>
      <c r="K1667" s="36">
        <f t="shared" si="663"/>
        <v>0</v>
      </c>
      <c r="L1667" s="36">
        <f t="shared" si="663"/>
        <v>0</v>
      </c>
      <c r="M1667" s="36">
        <f t="shared" si="663"/>
        <v>0</v>
      </c>
      <c r="N1667" s="36">
        <f t="shared" si="663"/>
        <v>7324</v>
      </c>
      <c r="O1667" s="36">
        <f t="shared" si="663"/>
        <v>0</v>
      </c>
      <c r="P1667" s="36">
        <f t="shared" si="663"/>
        <v>7324</v>
      </c>
      <c r="Q1667" s="36">
        <f t="shared" si="663"/>
        <v>0</v>
      </c>
      <c r="R1667" s="110"/>
    </row>
    <row r="1668" spans="1:18" ht="51">
      <c r="A1668" s="10" t="s">
        <v>481</v>
      </c>
      <c r="B1668" s="3" t="s">
        <v>212</v>
      </c>
      <c r="C1668" s="3" t="s">
        <v>43</v>
      </c>
      <c r="D1668" s="5" t="s">
        <v>476</v>
      </c>
      <c r="E1668" s="3"/>
      <c r="F1668" s="38">
        <f t="shared" ref="F1668:Q1671" si="664">F1669</f>
        <v>7324</v>
      </c>
      <c r="G1668" s="38">
        <f t="shared" si="664"/>
        <v>0</v>
      </c>
      <c r="H1668" s="38">
        <f t="shared" si="664"/>
        <v>7324</v>
      </c>
      <c r="I1668" s="38">
        <f t="shared" si="664"/>
        <v>0</v>
      </c>
      <c r="J1668" s="38">
        <f t="shared" si="664"/>
        <v>0</v>
      </c>
      <c r="K1668" s="38">
        <f t="shared" si="664"/>
        <v>0</v>
      </c>
      <c r="L1668" s="38">
        <f t="shared" si="664"/>
        <v>0</v>
      </c>
      <c r="M1668" s="38">
        <f t="shared" si="664"/>
        <v>0</v>
      </c>
      <c r="N1668" s="38">
        <f t="shared" si="664"/>
        <v>7324</v>
      </c>
      <c r="O1668" s="38">
        <f t="shared" si="664"/>
        <v>0</v>
      </c>
      <c r="P1668" s="38">
        <f t="shared" si="664"/>
        <v>7324</v>
      </c>
      <c r="Q1668" s="38">
        <f t="shared" si="664"/>
        <v>0</v>
      </c>
      <c r="R1668" s="110"/>
    </row>
    <row r="1669" spans="1:18" ht="33.75">
      <c r="A1669" s="76" t="s">
        <v>73</v>
      </c>
      <c r="B1669" s="3" t="s">
        <v>212</v>
      </c>
      <c r="C1669" s="3" t="s">
        <v>43</v>
      </c>
      <c r="D1669" s="5" t="s">
        <v>546</v>
      </c>
      <c r="E1669" s="3"/>
      <c r="F1669" s="38">
        <f t="shared" si="664"/>
        <v>7324</v>
      </c>
      <c r="G1669" s="38">
        <f t="shared" si="664"/>
        <v>0</v>
      </c>
      <c r="H1669" s="38">
        <f t="shared" si="664"/>
        <v>7324</v>
      </c>
      <c r="I1669" s="38">
        <f t="shared" si="664"/>
        <v>0</v>
      </c>
      <c r="J1669" s="38">
        <f t="shared" si="664"/>
        <v>0</v>
      </c>
      <c r="K1669" s="38">
        <f t="shared" si="664"/>
        <v>0</v>
      </c>
      <c r="L1669" s="38">
        <f t="shared" si="664"/>
        <v>0</v>
      </c>
      <c r="M1669" s="38">
        <f t="shared" si="664"/>
        <v>0</v>
      </c>
      <c r="N1669" s="38">
        <f t="shared" si="664"/>
        <v>7324</v>
      </c>
      <c r="O1669" s="38">
        <f t="shared" si="664"/>
        <v>0</v>
      </c>
      <c r="P1669" s="38">
        <f t="shared" si="664"/>
        <v>7324</v>
      </c>
      <c r="Q1669" s="38">
        <f t="shared" si="664"/>
        <v>0</v>
      </c>
      <c r="R1669" s="110"/>
    </row>
    <row r="1670" spans="1:18" ht="33.75">
      <c r="A1670" s="10" t="s">
        <v>547</v>
      </c>
      <c r="B1670" s="3" t="s">
        <v>212</v>
      </c>
      <c r="C1670" s="3" t="s">
        <v>43</v>
      </c>
      <c r="D1670" s="40" t="s">
        <v>548</v>
      </c>
      <c r="E1670" s="46"/>
      <c r="F1670" s="38">
        <f t="shared" si="664"/>
        <v>7324</v>
      </c>
      <c r="G1670" s="38">
        <f t="shared" si="664"/>
        <v>0</v>
      </c>
      <c r="H1670" s="38">
        <f t="shared" si="664"/>
        <v>7324</v>
      </c>
      <c r="I1670" s="38">
        <f t="shared" si="664"/>
        <v>0</v>
      </c>
      <c r="J1670" s="38">
        <f t="shared" si="664"/>
        <v>0</v>
      </c>
      <c r="K1670" s="38">
        <f t="shared" si="664"/>
        <v>0</v>
      </c>
      <c r="L1670" s="38">
        <f t="shared" si="664"/>
        <v>0</v>
      </c>
      <c r="M1670" s="38">
        <f t="shared" si="664"/>
        <v>0</v>
      </c>
      <c r="N1670" s="38">
        <f t="shared" si="664"/>
        <v>7324</v>
      </c>
      <c r="O1670" s="38">
        <f t="shared" si="664"/>
        <v>0</v>
      </c>
      <c r="P1670" s="38">
        <f t="shared" si="664"/>
        <v>7324</v>
      </c>
      <c r="Q1670" s="38">
        <f t="shared" si="664"/>
        <v>0</v>
      </c>
      <c r="R1670" s="110"/>
    </row>
    <row r="1671" spans="1:18" ht="33.75">
      <c r="A1671" s="10" t="s">
        <v>77</v>
      </c>
      <c r="B1671" s="3" t="s">
        <v>212</v>
      </c>
      <c r="C1671" s="3" t="s">
        <v>43</v>
      </c>
      <c r="D1671" s="40" t="s">
        <v>548</v>
      </c>
      <c r="E1671" s="3" t="s">
        <v>471</v>
      </c>
      <c r="F1671" s="38">
        <f t="shared" si="664"/>
        <v>7324</v>
      </c>
      <c r="G1671" s="38">
        <f t="shared" si="664"/>
        <v>0</v>
      </c>
      <c r="H1671" s="38">
        <f t="shared" si="664"/>
        <v>7324</v>
      </c>
      <c r="I1671" s="38">
        <f t="shared" si="664"/>
        <v>0</v>
      </c>
      <c r="J1671" s="38">
        <f t="shared" si="664"/>
        <v>0</v>
      </c>
      <c r="K1671" s="38">
        <f t="shared" si="664"/>
        <v>0</v>
      </c>
      <c r="L1671" s="38">
        <f t="shared" si="664"/>
        <v>0</v>
      </c>
      <c r="M1671" s="38">
        <f t="shared" si="664"/>
        <v>0</v>
      </c>
      <c r="N1671" s="38">
        <f t="shared" si="664"/>
        <v>7324</v>
      </c>
      <c r="O1671" s="38">
        <f t="shared" si="664"/>
        <v>0</v>
      </c>
      <c r="P1671" s="38">
        <f t="shared" si="664"/>
        <v>7324</v>
      </c>
      <c r="Q1671" s="38">
        <f t="shared" si="664"/>
        <v>0</v>
      </c>
      <c r="R1671" s="110"/>
    </row>
    <row r="1672" spans="1:18" ht="20.25">
      <c r="A1672" s="10" t="s">
        <v>146</v>
      </c>
      <c r="B1672" s="3" t="s">
        <v>212</v>
      </c>
      <c r="C1672" s="3" t="s">
        <v>43</v>
      </c>
      <c r="D1672" s="40" t="s">
        <v>548</v>
      </c>
      <c r="E1672" s="3" t="s">
        <v>472</v>
      </c>
      <c r="F1672" s="38">
        <v>7324</v>
      </c>
      <c r="G1672" s="38"/>
      <c r="H1672" s="38">
        <v>7324</v>
      </c>
      <c r="I1672" s="39"/>
      <c r="J1672" s="19"/>
      <c r="K1672" s="19"/>
      <c r="L1672" s="19"/>
      <c r="M1672" s="19"/>
      <c r="N1672" s="38">
        <f>F1672+J1672+K1672</f>
        <v>7324</v>
      </c>
      <c r="O1672" s="38">
        <f>G1672+K1672</f>
        <v>0</v>
      </c>
      <c r="P1672" s="38">
        <f>H1672+L1672+M1672</f>
        <v>7324</v>
      </c>
      <c r="Q1672" s="39">
        <f>I1672+M1672</f>
        <v>0</v>
      </c>
      <c r="R1672" s="110"/>
    </row>
    <row r="1673" spans="1:18" ht="20.25" hidden="1">
      <c r="A1673" s="130" t="s">
        <v>19</v>
      </c>
      <c r="B1673" s="125" t="s">
        <v>212</v>
      </c>
      <c r="C1673" s="125" t="s">
        <v>43</v>
      </c>
      <c r="D1673" s="126" t="s">
        <v>20</v>
      </c>
      <c r="E1673" s="125"/>
      <c r="F1673" s="127">
        <f t="shared" ref="F1673:P1676" si="665">F1674</f>
        <v>0</v>
      </c>
      <c r="G1673" s="127">
        <f t="shared" si="665"/>
        <v>0</v>
      </c>
      <c r="H1673" s="127">
        <f t="shared" si="665"/>
        <v>0</v>
      </c>
      <c r="I1673" s="127">
        <f t="shared" si="665"/>
        <v>0</v>
      </c>
      <c r="J1673" s="38">
        <f t="shared" si="665"/>
        <v>0</v>
      </c>
      <c r="K1673" s="38">
        <f t="shared" si="665"/>
        <v>0</v>
      </c>
      <c r="L1673" s="38">
        <f t="shared" si="665"/>
        <v>0</v>
      </c>
      <c r="M1673" s="38">
        <f t="shared" si="665"/>
        <v>0</v>
      </c>
      <c r="N1673" s="38">
        <f t="shared" si="665"/>
        <v>0</v>
      </c>
      <c r="O1673" s="38">
        <f t="shared" si="665"/>
        <v>0</v>
      </c>
      <c r="P1673" s="38">
        <f t="shared" si="665"/>
        <v>0</v>
      </c>
      <c r="Q1673" s="38">
        <f>Q1674</f>
        <v>0</v>
      </c>
      <c r="R1673" s="110"/>
    </row>
    <row r="1674" spans="1:18" ht="33.75" hidden="1">
      <c r="A1674" s="130" t="s">
        <v>668</v>
      </c>
      <c r="B1674" s="125" t="s">
        <v>212</v>
      </c>
      <c r="C1674" s="125" t="s">
        <v>43</v>
      </c>
      <c r="D1674" s="126" t="s">
        <v>159</v>
      </c>
      <c r="E1674" s="125"/>
      <c r="F1674" s="127">
        <f t="shared" si="665"/>
        <v>0</v>
      </c>
      <c r="G1674" s="127">
        <f t="shared" si="665"/>
        <v>0</v>
      </c>
      <c r="H1674" s="127">
        <f t="shared" si="665"/>
        <v>0</v>
      </c>
      <c r="I1674" s="127">
        <f t="shared" si="665"/>
        <v>0</v>
      </c>
      <c r="J1674" s="38">
        <f t="shared" si="665"/>
        <v>0</v>
      </c>
      <c r="K1674" s="38">
        <f t="shared" si="665"/>
        <v>0</v>
      </c>
      <c r="L1674" s="38">
        <f t="shared" si="665"/>
        <v>0</v>
      </c>
      <c r="M1674" s="38">
        <f t="shared" si="665"/>
        <v>0</v>
      </c>
      <c r="N1674" s="38">
        <f t="shared" si="665"/>
        <v>0</v>
      </c>
      <c r="O1674" s="38">
        <f t="shared" si="665"/>
        <v>0</v>
      </c>
      <c r="P1674" s="38">
        <f t="shared" si="665"/>
        <v>0</v>
      </c>
      <c r="Q1674" s="38">
        <f>Q1675</f>
        <v>0</v>
      </c>
      <c r="R1674" s="110"/>
    </row>
    <row r="1675" spans="1:18" ht="33.75" hidden="1">
      <c r="A1675" s="130" t="s">
        <v>438</v>
      </c>
      <c r="B1675" s="125" t="s">
        <v>212</v>
      </c>
      <c r="C1675" s="125" t="s">
        <v>43</v>
      </c>
      <c r="D1675" s="126" t="s">
        <v>439</v>
      </c>
      <c r="E1675" s="125"/>
      <c r="F1675" s="127">
        <f t="shared" si="665"/>
        <v>0</v>
      </c>
      <c r="G1675" s="127">
        <f t="shared" si="665"/>
        <v>0</v>
      </c>
      <c r="H1675" s="127">
        <f t="shared" si="665"/>
        <v>0</v>
      </c>
      <c r="I1675" s="127">
        <f t="shared" si="665"/>
        <v>0</v>
      </c>
      <c r="J1675" s="38">
        <f t="shared" si="665"/>
        <v>0</v>
      </c>
      <c r="K1675" s="38">
        <f t="shared" si="665"/>
        <v>0</v>
      </c>
      <c r="L1675" s="38">
        <f t="shared" si="665"/>
        <v>0</v>
      </c>
      <c r="M1675" s="38">
        <f t="shared" si="665"/>
        <v>0</v>
      </c>
      <c r="N1675" s="38">
        <f t="shared" si="665"/>
        <v>0</v>
      </c>
      <c r="O1675" s="38">
        <f t="shared" si="665"/>
        <v>0</v>
      </c>
      <c r="P1675" s="38">
        <f t="shared" si="665"/>
        <v>0</v>
      </c>
      <c r="Q1675" s="38">
        <f>Q1676</f>
        <v>0</v>
      </c>
      <c r="R1675" s="110"/>
    </row>
    <row r="1676" spans="1:18" ht="33.75" hidden="1">
      <c r="A1676" s="130" t="s">
        <v>77</v>
      </c>
      <c r="B1676" s="125" t="s">
        <v>212</v>
      </c>
      <c r="C1676" s="125" t="s">
        <v>43</v>
      </c>
      <c r="D1676" s="126" t="s">
        <v>439</v>
      </c>
      <c r="E1676" s="125" t="s">
        <v>471</v>
      </c>
      <c r="F1676" s="127">
        <f t="shared" si="665"/>
        <v>0</v>
      </c>
      <c r="G1676" s="127">
        <f t="shared" si="665"/>
        <v>0</v>
      </c>
      <c r="H1676" s="127">
        <f t="shared" si="665"/>
        <v>0</v>
      </c>
      <c r="I1676" s="127">
        <f t="shared" si="665"/>
        <v>0</v>
      </c>
      <c r="J1676" s="38">
        <f t="shared" si="665"/>
        <v>0</v>
      </c>
      <c r="K1676" s="38">
        <f t="shared" si="665"/>
        <v>0</v>
      </c>
      <c r="L1676" s="38">
        <f t="shared" si="665"/>
        <v>0</v>
      </c>
      <c r="M1676" s="38">
        <f t="shared" si="665"/>
        <v>0</v>
      </c>
      <c r="N1676" s="38">
        <f t="shared" si="665"/>
        <v>0</v>
      </c>
      <c r="O1676" s="38">
        <f t="shared" si="665"/>
        <v>0</v>
      </c>
      <c r="P1676" s="38">
        <f t="shared" si="665"/>
        <v>0</v>
      </c>
      <c r="Q1676" s="38">
        <f>Q1677</f>
        <v>0</v>
      </c>
      <c r="R1676" s="110"/>
    </row>
    <row r="1677" spans="1:18" ht="20.25" hidden="1">
      <c r="A1677" s="130" t="s">
        <v>146</v>
      </c>
      <c r="B1677" s="125" t="s">
        <v>212</v>
      </c>
      <c r="C1677" s="125" t="s">
        <v>43</v>
      </c>
      <c r="D1677" s="126" t="s">
        <v>439</v>
      </c>
      <c r="E1677" s="125">
        <v>610</v>
      </c>
      <c r="F1677" s="127"/>
      <c r="G1677" s="127"/>
      <c r="H1677" s="127"/>
      <c r="I1677" s="128"/>
      <c r="J1677" s="19"/>
      <c r="K1677" s="19"/>
      <c r="L1677" s="19"/>
      <c r="M1677" s="19"/>
      <c r="N1677" s="38">
        <f>F1677+J1677+K1677</f>
        <v>0</v>
      </c>
      <c r="O1677" s="38">
        <f>G1677+K1677</f>
        <v>0</v>
      </c>
      <c r="P1677" s="38">
        <f>H1677+L1677+M1677</f>
        <v>0</v>
      </c>
      <c r="Q1677" s="39">
        <f>I1677+M1677</f>
        <v>0</v>
      </c>
      <c r="R1677" s="110"/>
    </row>
    <row r="1678" spans="1:18" s="32" customFormat="1" ht="20.25">
      <c r="A1678" s="27"/>
      <c r="B1678" s="71"/>
      <c r="C1678" s="71"/>
      <c r="D1678" s="84"/>
      <c r="E1678" s="68"/>
      <c r="F1678" s="96"/>
      <c r="G1678" s="96"/>
      <c r="H1678" s="96"/>
      <c r="I1678" s="96"/>
      <c r="J1678" s="96"/>
      <c r="K1678" s="96"/>
      <c r="L1678" s="96"/>
      <c r="M1678" s="96"/>
      <c r="N1678" s="96"/>
      <c r="O1678" s="96"/>
      <c r="P1678" s="96"/>
      <c r="Q1678" s="96"/>
      <c r="R1678" s="110"/>
    </row>
    <row r="1679" spans="1:18" ht="60.75">
      <c r="A1679" s="21" t="s">
        <v>440</v>
      </c>
      <c r="B1679" s="22" t="s">
        <v>441</v>
      </c>
      <c r="C1679" s="3"/>
      <c r="D1679" s="51"/>
      <c r="E1679" s="3"/>
      <c r="F1679" s="25">
        <f t="shared" ref="F1679:P1679" si="666">F1681</f>
        <v>551497</v>
      </c>
      <c r="G1679" s="25">
        <f t="shared" si="666"/>
        <v>0</v>
      </c>
      <c r="H1679" s="25">
        <f t="shared" si="666"/>
        <v>550000</v>
      </c>
      <c r="I1679" s="25">
        <f t="shared" si="666"/>
        <v>0</v>
      </c>
      <c r="J1679" s="25">
        <f t="shared" si="666"/>
        <v>0</v>
      </c>
      <c r="K1679" s="25">
        <f t="shared" si="666"/>
        <v>0</v>
      </c>
      <c r="L1679" s="25">
        <f t="shared" si="666"/>
        <v>0</v>
      </c>
      <c r="M1679" s="25">
        <f t="shared" si="666"/>
        <v>0</v>
      </c>
      <c r="N1679" s="25">
        <f t="shared" si="666"/>
        <v>551497</v>
      </c>
      <c r="O1679" s="25">
        <f t="shared" si="666"/>
        <v>0</v>
      </c>
      <c r="P1679" s="25">
        <f t="shared" si="666"/>
        <v>550000</v>
      </c>
      <c r="Q1679" s="25">
        <f>Q1681</f>
        <v>0</v>
      </c>
      <c r="R1679" s="110"/>
    </row>
    <row r="1680" spans="1:18" ht="20.25">
      <c r="A1680" s="21"/>
      <c r="B1680" s="22"/>
      <c r="C1680" s="3"/>
      <c r="D1680" s="51"/>
      <c r="E1680" s="3"/>
      <c r="F1680" s="97"/>
      <c r="G1680" s="97"/>
      <c r="H1680" s="97"/>
      <c r="I1680" s="97"/>
      <c r="J1680" s="97"/>
      <c r="K1680" s="97"/>
      <c r="L1680" s="97"/>
      <c r="M1680" s="97"/>
      <c r="N1680" s="97"/>
      <c r="O1680" s="97"/>
      <c r="P1680" s="97"/>
      <c r="Q1680" s="97"/>
      <c r="R1680" s="110"/>
    </row>
    <row r="1681" spans="1:18" ht="37.5">
      <c r="A1681" s="33" t="s">
        <v>442</v>
      </c>
      <c r="B1681" s="34" t="s">
        <v>64</v>
      </c>
      <c r="C1681" s="34" t="s">
        <v>17</v>
      </c>
      <c r="D1681" s="43"/>
      <c r="E1681" s="34"/>
      <c r="F1681" s="98">
        <f t="shared" ref="F1681:P1684" si="667">F1682</f>
        <v>551497</v>
      </c>
      <c r="G1681" s="98">
        <f t="shared" si="667"/>
        <v>0</v>
      </c>
      <c r="H1681" s="98">
        <f t="shared" si="667"/>
        <v>550000</v>
      </c>
      <c r="I1681" s="98">
        <f t="shared" si="667"/>
        <v>0</v>
      </c>
      <c r="J1681" s="98">
        <f t="shared" si="667"/>
        <v>0</v>
      </c>
      <c r="K1681" s="98">
        <f t="shared" si="667"/>
        <v>0</v>
      </c>
      <c r="L1681" s="98">
        <f t="shared" si="667"/>
        <v>0</v>
      </c>
      <c r="M1681" s="98">
        <f t="shared" si="667"/>
        <v>0</v>
      </c>
      <c r="N1681" s="98">
        <f t="shared" si="667"/>
        <v>551497</v>
      </c>
      <c r="O1681" s="98">
        <f t="shared" si="667"/>
        <v>0</v>
      </c>
      <c r="P1681" s="98">
        <f t="shared" si="667"/>
        <v>550000</v>
      </c>
      <c r="Q1681" s="98">
        <f>Q1682</f>
        <v>0</v>
      </c>
      <c r="R1681" s="110"/>
    </row>
    <row r="1682" spans="1:18" ht="20.25">
      <c r="A1682" s="10" t="s">
        <v>19</v>
      </c>
      <c r="B1682" s="3" t="s">
        <v>64</v>
      </c>
      <c r="C1682" s="3" t="s">
        <v>17</v>
      </c>
      <c r="D1682" s="5" t="s">
        <v>20</v>
      </c>
      <c r="E1682" s="46"/>
      <c r="F1682" s="39">
        <f t="shared" si="667"/>
        <v>551497</v>
      </c>
      <c r="G1682" s="39">
        <f t="shared" si="667"/>
        <v>0</v>
      </c>
      <c r="H1682" s="39">
        <f t="shared" si="667"/>
        <v>550000</v>
      </c>
      <c r="I1682" s="39">
        <f t="shared" si="667"/>
        <v>0</v>
      </c>
      <c r="J1682" s="39">
        <f t="shared" si="667"/>
        <v>0</v>
      </c>
      <c r="K1682" s="39">
        <f t="shared" si="667"/>
        <v>0</v>
      </c>
      <c r="L1682" s="39">
        <f t="shared" si="667"/>
        <v>0</v>
      </c>
      <c r="M1682" s="39">
        <f t="shared" si="667"/>
        <v>0</v>
      </c>
      <c r="N1682" s="39">
        <f t="shared" si="667"/>
        <v>551497</v>
      </c>
      <c r="O1682" s="39">
        <f t="shared" si="667"/>
        <v>0</v>
      </c>
      <c r="P1682" s="39">
        <f t="shared" si="667"/>
        <v>550000</v>
      </c>
      <c r="Q1682" s="39">
        <f>Q1683</f>
        <v>0</v>
      </c>
      <c r="R1682" s="110"/>
    </row>
    <row r="1683" spans="1:18" ht="33.75">
      <c r="A1683" s="10" t="s">
        <v>443</v>
      </c>
      <c r="B1683" s="3" t="s">
        <v>64</v>
      </c>
      <c r="C1683" s="3" t="s">
        <v>17</v>
      </c>
      <c r="D1683" s="5" t="s">
        <v>444</v>
      </c>
      <c r="E1683" s="3"/>
      <c r="F1683" s="39">
        <f t="shared" si="667"/>
        <v>551497</v>
      </c>
      <c r="G1683" s="39">
        <f t="shared" si="667"/>
        <v>0</v>
      </c>
      <c r="H1683" s="39">
        <f t="shared" si="667"/>
        <v>550000</v>
      </c>
      <c r="I1683" s="39">
        <f t="shared" si="667"/>
        <v>0</v>
      </c>
      <c r="J1683" s="39">
        <f t="shared" si="667"/>
        <v>0</v>
      </c>
      <c r="K1683" s="39">
        <f t="shared" si="667"/>
        <v>0</v>
      </c>
      <c r="L1683" s="39">
        <f t="shared" si="667"/>
        <v>0</v>
      </c>
      <c r="M1683" s="39">
        <f t="shared" si="667"/>
        <v>0</v>
      </c>
      <c r="N1683" s="39">
        <f t="shared" si="667"/>
        <v>551497</v>
      </c>
      <c r="O1683" s="39">
        <f t="shared" si="667"/>
        <v>0</v>
      </c>
      <c r="P1683" s="39">
        <f t="shared" si="667"/>
        <v>550000</v>
      </c>
      <c r="Q1683" s="39">
        <f>Q1684</f>
        <v>0</v>
      </c>
      <c r="R1683" s="110"/>
    </row>
    <row r="1684" spans="1:18" ht="33.75">
      <c r="A1684" s="10" t="s">
        <v>445</v>
      </c>
      <c r="B1684" s="3" t="s">
        <v>64</v>
      </c>
      <c r="C1684" s="3" t="s">
        <v>17</v>
      </c>
      <c r="D1684" s="5" t="s">
        <v>444</v>
      </c>
      <c r="E1684" s="3" t="s">
        <v>852</v>
      </c>
      <c r="F1684" s="39">
        <f t="shared" si="667"/>
        <v>551497</v>
      </c>
      <c r="G1684" s="39">
        <f t="shared" si="667"/>
        <v>0</v>
      </c>
      <c r="H1684" s="39">
        <f t="shared" si="667"/>
        <v>550000</v>
      </c>
      <c r="I1684" s="39">
        <f t="shared" si="667"/>
        <v>0</v>
      </c>
      <c r="J1684" s="39">
        <f t="shared" si="667"/>
        <v>0</v>
      </c>
      <c r="K1684" s="39">
        <f t="shared" si="667"/>
        <v>0</v>
      </c>
      <c r="L1684" s="39">
        <f t="shared" si="667"/>
        <v>0</v>
      </c>
      <c r="M1684" s="39">
        <f t="shared" si="667"/>
        <v>0</v>
      </c>
      <c r="N1684" s="39">
        <f t="shared" si="667"/>
        <v>551497</v>
      </c>
      <c r="O1684" s="39">
        <f t="shared" si="667"/>
        <v>0</v>
      </c>
      <c r="P1684" s="39">
        <f t="shared" si="667"/>
        <v>550000</v>
      </c>
      <c r="Q1684" s="39">
        <f>Q1685</f>
        <v>0</v>
      </c>
      <c r="R1684" s="110"/>
    </row>
    <row r="1685" spans="1:18" ht="20.25">
      <c r="A1685" s="10" t="s">
        <v>446</v>
      </c>
      <c r="B1685" s="3" t="s">
        <v>64</v>
      </c>
      <c r="C1685" s="3" t="s">
        <v>17</v>
      </c>
      <c r="D1685" s="5" t="s">
        <v>444</v>
      </c>
      <c r="E1685" s="3" t="s">
        <v>853</v>
      </c>
      <c r="F1685" s="38">
        <v>551497</v>
      </c>
      <c r="G1685" s="38"/>
      <c r="H1685" s="38">
        <v>550000</v>
      </c>
      <c r="I1685" s="39"/>
      <c r="J1685" s="19"/>
      <c r="K1685" s="19"/>
      <c r="L1685" s="19"/>
      <c r="M1685" s="19"/>
      <c r="N1685" s="38">
        <f>F1685+J1685+K1685</f>
        <v>551497</v>
      </c>
      <c r="O1685" s="38">
        <f>G1685+K1685</f>
        <v>0</v>
      </c>
      <c r="P1685" s="38">
        <f>H1685+L1685+M1685</f>
        <v>550000</v>
      </c>
      <c r="Q1685" s="39">
        <f>I1685+M1685</f>
        <v>0</v>
      </c>
      <c r="R1685" s="110"/>
    </row>
    <row r="1686" spans="1:18" ht="20.25">
      <c r="A1686" s="10"/>
      <c r="B1686" s="3"/>
      <c r="C1686" s="3"/>
      <c r="D1686" s="5"/>
      <c r="E1686" s="3"/>
      <c r="F1686" s="99"/>
      <c r="G1686" s="99"/>
      <c r="H1686" s="99"/>
      <c r="I1686" s="100"/>
      <c r="J1686" s="19"/>
      <c r="K1686" s="19"/>
      <c r="L1686" s="19"/>
      <c r="M1686" s="19"/>
      <c r="N1686" s="99"/>
      <c r="O1686" s="99"/>
      <c r="P1686" s="99"/>
      <c r="Q1686" s="100"/>
      <c r="R1686" s="110"/>
    </row>
    <row r="1687" spans="1:18" ht="20.25">
      <c r="A1687" s="33" t="s">
        <v>447</v>
      </c>
      <c r="B1687" s="3"/>
      <c r="C1687" s="3"/>
      <c r="D1687" s="51"/>
      <c r="E1687" s="3"/>
      <c r="F1687" s="36">
        <v>282161</v>
      </c>
      <c r="G1687" s="36"/>
      <c r="H1687" s="36">
        <v>541725</v>
      </c>
      <c r="I1687" s="36"/>
      <c r="J1687" s="36"/>
      <c r="K1687" s="36"/>
      <c r="L1687" s="36"/>
      <c r="M1687" s="36"/>
      <c r="N1687" s="36">
        <f>F1687+J1687+K1687</f>
        <v>282161</v>
      </c>
      <c r="O1687" s="36">
        <f>G1687+K1687</f>
        <v>0</v>
      </c>
      <c r="P1687" s="36">
        <f>H1687+L1687+M1687</f>
        <v>541725</v>
      </c>
      <c r="Q1687" s="98">
        <f>I1687+M1687</f>
        <v>0</v>
      </c>
      <c r="R1687" s="110"/>
    </row>
    <row r="1688" spans="1:18" s="32" customFormat="1" ht="20.25">
      <c r="A1688" s="70"/>
      <c r="B1688" s="68"/>
      <c r="C1688" s="68"/>
      <c r="D1688" s="84"/>
      <c r="E1688" s="68"/>
      <c r="F1688" s="30"/>
      <c r="G1688" s="30"/>
      <c r="H1688" s="30"/>
      <c r="I1688" s="31"/>
      <c r="J1688" s="30"/>
      <c r="K1688" s="30"/>
      <c r="L1688" s="30"/>
      <c r="M1688" s="30"/>
      <c r="N1688" s="30"/>
      <c r="O1688" s="30"/>
      <c r="P1688" s="30"/>
      <c r="Q1688" s="31"/>
      <c r="R1688" s="110"/>
    </row>
    <row r="1689" spans="1:18" ht="20.25">
      <c r="A1689" s="21" t="s">
        <v>448</v>
      </c>
      <c r="B1689" s="22"/>
      <c r="C1689" s="22"/>
      <c r="D1689" s="23"/>
      <c r="E1689" s="22"/>
      <c r="F1689" s="24">
        <f t="shared" ref="F1689:Q1689" si="668">F15+F296+F367+F631+F845+F880+F1228+F1353+F1576+F1665+F1679+F1687</f>
        <v>10088549</v>
      </c>
      <c r="G1689" s="24">
        <f t="shared" si="668"/>
        <v>818806</v>
      </c>
      <c r="H1689" s="24">
        <f t="shared" si="668"/>
        <v>9516501</v>
      </c>
      <c r="I1689" s="24">
        <f t="shared" si="668"/>
        <v>0</v>
      </c>
      <c r="J1689" s="24">
        <f t="shared" si="668"/>
        <v>0</v>
      </c>
      <c r="K1689" s="24">
        <f t="shared" si="668"/>
        <v>0</v>
      </c>
      <c r="L1689" s="24">
        <f t="shared" si="668"/>
        <v>0</v>
      </c>
      <c r="M1689" s="24">
        <f t="shared" si="668"/>
        <v>0</v>
      </c>
      <c r="N1689" s="24">
        <f t="shared" si="668"/>
        <v>9756808</v>
      </c>
      <c r="O1689" s="24">
        <f t="shared" si="668"/>
        <v>700000</v>
      </c>
      <c r="P1689" s="24">
        <f t="shared" si="668"/>
        <v>9232110</v>
      </c>
      <c r="Q1689" s="24">
        <f t="shared" si="668"/>
        <v>0</v>
      </c>
      <c r="R1689" s="110"/>
    </row>
    <row r="1690" spans="1:18">
      <c r="E1690" s="101"/>
      <c r="F1690" s="102"/>
      <c r="G1690" s="102"/>
      <c r="H1690" s="102"/>
      <c r="I1690" s="102"/>
      <c r="N1690" s="102"/>
      <c r="O1690" s="102"/>
      <c r="P1690" s="102">
        <f>H1689-P1689</f>
        <v>284391</v>
      </c>
    </row>
    <row r="1691" spans="1:18">
      <c r="F1691" s="102"/>
      <c r="G1691" s="102"/>
      <c r="H1691" s="102"/>
      <c r="I1691" s="102"/>
      <c r="J1691" s="102"/>
      <c r="K1691" s="102"/>
      <c r="L1691" s="102"/>
      <c r="M1691" s="102"/>
      <c r="N1691" s="102"/>
      <c r="O1691" s="102"/>
      <c r="P1691" s="102"/>
      <c r="Q1691" s="102"/>
    </row>
    <row r="1694" spans="1:18">
      <c r="E1694" s="103"/>
    </row>
    <row r="1695" spans="1:18">
      <c r="E1695" s="101"/>
    </row>
    <row r="1696" spans="1:18">
      <c r="E1696" s="101"/>
    </row>
    <row r="1697" spans="5:5">
      <c r="E1697" s="101"/>
    </row>
    <row r="1698" spans="5:5">
      <c r="E1698" s="101"/>
    </row>
    <row r="1699" spans="5:5">
      <c r="E1699" s="101"/>
    </row>
    <row r="1700" spans="5:5">
      <c r="E1700" s="101"/>
    </row>
    <row r="1701" spans="5:5">
      <c r="E1701" s="101"/>
    </row>
  </sheetData>
  <mergeCells count="14">
    <mergeCell ref="J11:M11"/>
    <mergeCell ref="N11:Q11"/>
    <mergeCell ref="F12:G12"/>
    <mergeCell ref="H12:I12"/>
    <mergeCell ref="A5:I5"/>
    <mergeCell ref="A6:I6"/>
    <mergeCell ref="A7:I7"/>
    <mergeCell ref="A9:I9"/>
    <mergeCell ref="A11:A13"/>
    <mergeCell ref="B11:B13"/>
    <mergeCell ref="C11:C13"/>
    <mergeCell ref="D11:D13"/>
    <mergeCell ref="E11:E13"/>
    <mergeCell ref="F11:I11"/>
  </mergeCells>
  <pageMargins left="0.39370078740157483" right="0.19685039370078741" top="0.31496062992125984" bottom="0.19685039370078741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</dc:creator>
  <cp:lastModifiedBy>Тананыкина Анна Викторовна</cp:lastModifiedBy>
  <cp:lastPrinted>2022-10-07T11:13:29Z</cp:lastPrinted>
  <dcterms:created xsi:type="dcterms:W3CDTF">2022-01-12T07:17:28Z</dcterms:created>
  <dcterms:modified xsi:type="dcterms:W3CDTF">2022-10-10T05:19:19Z</dcterms:modified>
</cp:coreProperties>
</file>